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0020_vm_disk\vm_shared_folder\git\DDC\DDC-ASD\model_Excel\"/>
    </mc:Choice>
  </mc:AlternateContent>
  <bookViews>
    <workbookView xWindow="0" yWindow="0" windowWidth="28800" windowHeight="13590" tabRatio="730" activeTab="4"/>
  </bookViews>
  <sheets>
    <sheet name="Data Key" sheetId="8" r:id="rId1"/>
    <sheet name="ADV_alldatacsv" sheetId="1" r:id="rId2"/>
    <sheet name="National Prevalence Estimates" sheetId="2" r:id="rId3"/>
    <sheet name="National Prevalence Pivot EDA" sheetId="4" r:id="rId4"/>
    <sheet name="State Prevalence Estimates" sheetId="3" r:id="rId5"/>
    <sheet name="State Prevalence Pivot EDA" sheetId="6" r:id="rId6"/>
  </sheets>
  <definedNames>
    <definedName name="_xlnm._FilterDatabase" localSheetId="2">'National Prevalence Estimates'!$A$1:$E$43</definedName>
    <definedName name="_xlnm._FilterDatabase" localSheetId="4" hidden="1">'State Prevalence Estimates'!$A$1:$T$1693</definedName>
  </definedNames>
  <calcPr calcId="162913"/>
  <pivotCaches>
    <pivotCache cacheId="0" r:id="rId7"/>
    <pivotCache cacheId="6" r:id="rId8"/>
  </pivotCaches>
  <fileRecoveryPr repairLoad="1"/>
</workbook>
</file>

<file path=xl/calcChain.xml><?xml version="1.0" encoding="utf-8"?>
<calcChain xmlns="http://schemas.openxmlformats.org/spreadsheetml/2006/main">
  <c r="S3" i="3" l="1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S615" i="3"/>
  <c r="T615" i="3"/>
  <c r="S616" i="3"/>
  <c r="T616" i="3"/>
  <c r="S617" i="3"/>
  <c r="T617" i="3"/>
  <c r="S618" i="3"/>
  <c r="T618" i="3"/>
  <c r="S619" i="3"/>
  <c r="T619" i="3"/>
  <c r="S620" i="3"/>
  <c r="T620" i="3"/>
  <c r="S621" i="3"/>
  <c r="T621" i="3"/>
  <c r="S622" i="3"/>
  <c r="T622" i="3"/>
  <c r="S623" i="3"/>
  <c r="T623" i="3"/>
  <c r="S624" i="3"/>
  <c r="T624" i="3"/>
  <c r="S625" i="3"/>
  <c r="T625" i="3"/>
  <c r="S626" i="3"/>
  <c r="T626" i="3"/>
  <c r="S627" i="3"/>
  <c r="T627" i="3"/>
  <c r="S628" i="3"/>
  <c r="T628" i="3"/>
  <c r="S629" i="3"/>
  <c r="T629" i="3"/>
  <c r="S630" i="3"/>
  <c r="T630" i="3"/>
  <c r="S631" i="3"/>
  <c r="T631" i="3"/>
  <c r="S632" i="3"/>
  <c r="T632" i="3"/>
  <c r="S633" i="3"/>
  <c r="T633" i="3"/>
  <c r="S634" i="3"/>
  <c r="T634" i="3"/>
  <c r="S635" i="3"/>
  <c r="T635" i="3"/>
  <c r="S636" i="3"/>
  <c r="T636" i="3"/>
  <c r="S637" i="3"/>
  <c r="T637" i="3"/>
  <c r="S638" i="3"/>
  <c r="T638" i="3"/>
  <c r="S639" i="3"/>
  <c r="T639" i="3"/>
  <c r="S640" i="3"/>
  <c r="T640" i="3"/>
  <c r="S641" i="3"/>
  <c r="T641" i="3"/>
  <c r="S642" i="3"/>
  <c r="T642" i="3"/>
  <c r="S643" i="3"/>
  <c r="T643" i="3"/>
  <c r="S644" i="3"/>
  <c r="T644" i="3"/>
  <c r="S645" i="3"/>
  <c r="T645" i="3"/>
  <c r="S646" i="3"/>
  <c r="T646" i="3"/>
  <c r="S647" i="3"/>
  <c r="T647" i="3"/>
  <c r="S648" i="3"/>
  <c r="T648" i="3"/>
  <c r="S649" i="3"/>
  <c r="T649" i="3"/>
  <c r="S650" i="3"/>
  <c r="T650" i="3"/>
  <c r="S651" i="3"/>
  <c r="T651" i="3"/>
  <c r="S652" i="3"/>
  <c r="T652" i="3"/>
  <c r="S653" i="3"/>
  <c r="T653" i="3"/>
  <c r="S654" i="3"/>
  <c r="T654" i="3"/>
  <c r="S655" i="3"/>
  <c r="T655" i="3"/>
  <c r="S656" i="3"/>
  <c r="T656" i="3"/>
  <c r="S657" i="3"/>
  <c r="T657" i="3"/>
  <c r="S658" i="3"/>
  <c r="T658" i="3"/>
  <c r="S659" i="3"/>
  <c r="T659" i="3"/>
  <c r="S660" i="3"/>
  <c r="T660" i="3"/>
  <c r="S661" i="3"/>
  <c r="T661" i="3"/>
  <c r="S662" i="3"/>
  <c r="T662" i="3"/>
  <c r="S663" i="3"/>
  <c r="T663" i="3"/>
  <c r="S664" i="3"/>
  <c r="T664" i="3"/>
  <c r="S665" i="3"/>
  <c r="T665" i="3"/>
  <c r="S666" i="3"/>
  <c r="T666" i="3"/>
  <c r="S667" i="3"/>
  <c r="T667" i="3"/>
  <c r="S668" i="3"/>
  <c r="T668" i="3"/>
  <c r="S669" i="3"/>
  <c r="T669" i="3"/>
  <c r="S670" i="3"/>
  <c r="T670" i="3"/>
  <c r="S671" i="3"/>
  <c r="T671" i="3"/>
  <c r="S672" i="3"/>
  <c r="T672" i="3"/>
  <c r="S673" i="3"/>
  <c r="T673" i="3"/>
  <c r="S674" i="3"/>
  <c r="T674" i="3"/>
  <c r="S675" i="3"/>
  <c r="T675" i="3"/>
  <c r="S676" i="3"/>
  <c r="T676" i="3"/>
  <c r="S677" i="3"/>
  <c r="T677" i="3"/>
  <c r="S678" i="3"/>
  <c r="T678" i="3"/>
  <c r="S679" i="3"/>
  <c r="T679" i="3"/>
  <c r="S680" i="3"/>
  <c r="T680" i="3"/>
  <c r="S681" i="3"/>
  <c r="T681" i="3"/>
  <c r="S682" i="3"/>
  <c r="T682" i="3"/>
  <c r="S683" i="3"/>
  <c r="T683" i="3"/>
  <c r="S684" i="3"/>
  <c r="T684" i="3"/>
  <c r="S685" i="3"/>
  <c r="T685" i="3"/>
  <c r="S686" i="3"/>
  <c r="T686" i="3"/>
  <c r="S687" i="3"/>
  <c r="T687" i="3"/>
  <c r="S688" i="3"/>
  <c r="T688" i="3"/>
  <c r="S689" i="3"/>
  <c r="T689" i="3"/>
  <c r="S690" i="3"/>
  <c r="T690" i="3"/>
  <c r="S691" i="3"/>
  <c r="T691" i="3"/>
  <c r="S692" i="3"/>
  <c r="T692" i="3"/>
  <c r="S693" i="3"/>
  <c r="T693" i="3"/>
  <c r="S694" i="3"/>
  <c r="T694" i="3"/>
  <c r="S695" i="3"/>
  <c r="T695" i="3"/>
  <c r="S696" i="3"/>
  <c r="T696" i="3"/>
  <c r="S697" i="3"/>
  <c r="T697" i="3"/>
  <c r="S698" i="3"/>
  <c r="T698" i="3"/>
  <c r="S699" i="3"/>
  <c r="T699" i="3"/>
  <c r="S700" i="3"/>
  <c r="T700" i="3"/>
  <c r="S701" i="3"/>
  <c r="T701" i="3"/>
  <c r="S702" i="3"/>
  <c r="T702" i="3"/>
  <c r="S703" i="3"/>
  <c r="T703" i="3"/>
  <c r="S704" i="3"/>
  <c r="T704" i="3"/>
  <c r="S705" i="3"/>
  <c r="T705" i="3"/>
  <c r="S706" i="3"/>
  <c r="T706" i="3"/>
  <c r="S707" i="3"/>
  <c r="T707" i="3"/>
  <c r="S708" i="3"/>
  <c r="T708" i="3"/>
  <c r="S709" i="3"/>
  <c r="T709" i="3"/>
  <c r="S710" i="3"/>
  <c r="T710" i="3"/>
  <c r="S711" i="3"/>
  <c r="T711" i="3"/>
  <c r="S712" i="3"/>
  <c r="T712" i="3"/>
  <c r="S713" i="3"/>
  <c r="T713" i="3"/>
  <c r="S714" i="3"/>
  <c r="T714" i="3"/>
  <c r="S715" i="3"/>
  <c r="T715" i="3"/>
  <c r="S716" i="3"/>
  <c r="T716" i="3"/>
  <c r="S717" i="3"/>
  <c r="T717" i="3"/>
  <c r="S718" i="3"/>
  <c r="T718" i="3"/>
  <c r="S719" i="3"/>
  <c r="T719" i="3"/>
  <c r="S720" i="3"/>
  <c r="T720" i="3"/>
  <c r="S721" i="3"/>
  <c r="T721" i="3"/>
  <c r="S722" i="3"/>
  <c r="T722" i="3"/>
  <c r="S723" i="3"/>
  <c r="T723" i="3"/>
  <c r="S724" i="3"/>
  <c r="T724" i="3"/>
  <c r="S725" i="3"/>
  <c r="T725" i="3"/>
  <c r="S726" i="3"/>
  <c r="T726" i="3"/>
  <c r="S727" i="3"/>
  <c r="T727" i="3"/>
  <c r="S728" i="3"/>
  <c r="T728" i="3"/>
  <c r="S729" i="3"/>
  <c r="T729" i="3"/>
  <c r="S730" i="3"/>
  <c r="T730" i="3"/>
  <c r="S731" i="3"/>
  <c r="T731" i="3"/>
  <c r="S732" i="3"/>
  <c r="T732" i="3"/>
  <c r="S733" i="3"/>
  <c r="T733" i="3"/>
  <c r="S734" i="3"/>
  <c r="T734" i="3"/>
  <c r="S735" i="3"/>
  <c r="T735" i="3"/>
  <c r="S736" i="3"/>
  <c r="T736" i="3"/>
  <c r="S737" i="3"/>
  <c r="T737" i="3"/>
  <c r="S738" i="3"/>
  <c r="T738" i="3"/>
  <c r="S739" i="3"/>
  <c r="T739" i="3"/>
  <c r="S740" i="3"/>
  <c r="T740" i="3"/>
  <c r="S741" i="3"/>
  <c r="T741" i="3"/>
  <c r="S742" i="3"/>
  <c r="T742" i="3"/>
  <c r="S743" i="3"/>
  <c r="T743" i="3"/>
  <c r="S744" i="3"/>
  <c r="T744" i="3"/>
  <c r="S745" i="3"/>
  <c r="T745" i="3"/>
  <c r="S746" i="3"/>
  <c r="T746" i="3"/>
  <c r="S747" i="3"/>
  <c r="T747" i="3"/>
  <c r="S748" i="3"/>
  <c r="T748" i="3"/>
  <c r="S749" i="3"/>
  <c r="T749" i="3"/>
  <c r="S750" i="3"/>
  <c r="T750" i="3"/>
  <c r="S751" i="3"/>
  <c r="T751" i="3"/>
  <c r="S752" i="3"/>
  <c r="T752" i="3"/>
  <c r="S753" i="3"/>
  <c r="T753" i="3"/>
  <c r="S754" i="3"/>
  <c r="T754" i="3"/>
  <c r="S755" i="3"/>
  <c r="T755" i="3"/>
  <c r="S756" i="3"/>
  <c r="T756" i="3"/>
  <c r="S757" i="3"/>
  <c r="T757" i="3"/>
  <c r="S758" i="3"/>
  <c r="T758" i="3"/>
  <c r="S759" i="3"/>
  <c r="T759" i="3"/>
  <c r="S760" i="3"/>
  <c r="T760" i="3"/>
  <c r="S761" i="3"/>
  <c r="T761" i="3"/>
  <c r="S762" i="3"/>
  <c r="T762" i="3"/>
  <c r="S763" i="3"/>
  <c r="T763" i="3"/>
  <c r="S764" i="3"/>
  <c r="T764" i="3"/>
  <c r="S765" i="3"/>
  <c r="T765" i="3"/>
  <c r="S766" i="3"/>
  <c r="T766" i="3"/>
  <c r="S767" i="3"/>
  <c r="T767" i="3"/>
  <c r="S768" i="3"/>
  <c r="T768" i="3"/>
  <c r="S769" i="3"/>
  <c r="T769" i="3"/>
  <c r="S770" i="3"/>
  <c r="T770" i="3"/>
  <c r="S771" i="3"/>
  <c r="T771" i="3"/>
  <c r="S772" i="3"/>
  <c r="T772" i="3"/>
  <c r="S773" i="3"/>
  <c r="T773" i="3"/>
  <c r="S774" i="3"/>
  <c r="T774" i="3"/>
  <c r="S775" i="3"/>
  <c r="T775" i="3"/>
  <c r="S776" i="3"/>
  <c r="T776" i="3"/>
  <c r="S777" i="3"/>
  <c r="T777" i="3"/>
  <c r="S778" i="3"/>
  <c r="T778" i="3"/>
  <c r="S779" i="3"/>
  <c r="T779" i="3"/>
  <c r="S780" i="3"/>
  <c r="T780" i="3"/>
  <c r="S781" i="3"/>
  <c r="T781" i="3"/>
  <c r="S782" i="3"/>
  <c r="T782" i="3"/>
  <c r="S783" i="3"/>
  <c r="T783" i="3"/>
  <c r="S784" i="3"/>
  <c r="T784" i="3"/>
  <c r="S785" i="3"/>
  <c r="T785" i="3"/>
  <c r="S786" i="3"/>
  <c r="T786" i="3"/>
  <c r="S787" i="3"/>
  <c r="T787" i="3"/>
  <c r="S788" i="3"/>
  <c r="T788" i="3"/>
  <c r="S789" i="3"/>
  <c r="T789" i="3"/>
  <c r="S790" i="3"/>
  <c r="T790" i="3"/>
  <c r="S791" i="3"/>
  <c r="T791" i="3"/>
  <c r="S792" i="3"/>
  <c r="T792" i="3"/>
  <c r="S793" i="3"/>
  <c r="T793" i="3"/>
  <c r="S794" i="3"/>
  <c r="T794" i="3"/>
  <c r="S795" i="3"/>
  <c r="T795" i="3"/>
  <c r="S796" i="3"/>
  <c r="T796" i="3"/>
  <c r="S797" i="3"/>
  <c r="T797" i="3"/>
  <c r="S798" i="3"/>
  <c r="T798" i="3"/>
  <c r="S799" i="3"/>
  <c r="T799" i="3"/>
  <c r="S800" i="3"/>
  <c r="T800" i="3"/>
  <c r="S801" i="3"/>
  <c r="T801" i="3"/>
  <c r="S802" i="3"/>
  <c r="T802" i="3"/>
  <c r="S803" i="3"/>
  <c r="T803" i="3"/>
  <c r="S804" i="3"/>
  <c r="T804" i="3"/>
  <c r="S805" i="3"/>
  <c r="T805" i="3"/>
  <c r="S806" i="3"/>
  <c r="T806" i="3"/>
  <c r="S807" i="3"/>
  <c r="T807" i="3"/>
  <c r="S808" i="3"/>
  <c r="T808" i="3"/>
  <c r="S809" i="3"/>
  <c r="T809" i="3"/>
  <c r="S810" i="3"/>
  <c r="T810" i="3"/>
  <c r="S811" i="3"/>
  <c r="T811" i="3"/>
  <c r="S812" i="3"/>
  <c r="T812" i="3"/>
  <c r="S813" i="3"/>
  <c r="T813" i="3"/>
  <c r="S814" i="3"/>
  <c r="T814" i="3"/>
  <c r="S815" i="3"/>
  <c r="T815" i="3"/>
  <c r="S816" i="3"/>
  <c r="T816" i="3"/>
  <c r="S817" i="3"/>
  <c r="T817" i="3"/>
  <c r="S818" i="3"/>
  <c r="T818" i="3"/>
  <c r="S819" i="3"/>
  <c r="T819" i="3"/>
  <c r="S820" i="3"/>
  <c r="T820" i="3"/>
  <c r="S821" i="3"/>
  <c r="T821" i="3"/>
  <c r="S822" i="3"/>
  <c r="T822" i="3"/>
  <c r="S823" i="3"/>
  <c r="T823" i="3"/>
  <c r="S824" i="3"/>
  <c r="T824" i="3"/>
  <c r="S825" i="3"/>
  <c r="T825" i="3"/>
  <c r="S826" i="3"/>
  <c r="T826" i="3"/>
  <c r="S827" i="3"/>
  <c r="T827" i="3"/>
  <c r="S828" i="3"/>
  <c r="T828" i="3"/>
  <c r="S829" i="3"/>
  <c r="T829" i="3"/>
  <c r="S830" i="3"/>
  <c r="T830" i="3"/>
  <c r="S831" i="3"/>
  <c r="T831" i="3"/>
  <c r="S832" i="3"/>
  <c r="T832" i="3"/>
  <c r="S833" i="3"/>
  <c r="T833" i="3"/>
  <c r="S834" i="3"/>
  <c r="T834" i="3"/>
  <c r="S835" i="3"/>
  <c r="T835" i="3"/>
  <c r="S836" i="3"/>
  <c r="T836" i="3"/>
  <c r="S837" i="3"/>
  <c r="T837" i="3"/>
  <c r="S838" i="3"/>
  <c r="T838" i="3"/>
  <c r="S839" i="3"/>
  <c r="T839" i="3"/>
  <c r="S840" i="3"/>
  <c r="T840" i="3"/>
  <c r="S841" i="3"/>
  <c r="T841" i="3"/>
  <c r="S842" i="3"/>
  <c r="T842" i="3"/>
  <c r="S843" i="3"/>
  <c r="T843" i="3"/>
  <c r="S844" i="3"/>
  <c r="T844" i="3"/>
  <c r="S845" i="3"/>
  <c r="T845" i="3"/>
  <c r="S846" i="3"/>
  <c r="T846" i="3"/>
  <c r="S847" i="3"/>
  <c r="T847" i="3"/>
  <c r="S848" i="3"/>
  <c r="T848" i="3"/>
  <c r="S849" i="3"/>
  <c r="T849" i="3"/>
  <c r="S850" i="3"/>
  <c r="T850" i="3"/>
  <c r="S851" i="3"/>
  <c r="T851" i="3"/>
  <c r="S852" i="3"/>
  <c r="T852" i="3"/>
  <c r="S853" i="3"/>
  <c r="T853" i="3"/>
  <c r="S854" i="3"/>
  <c r="T854" i="3"/>
  <c r="S855" i="3"/>
  <c r="T855" i="3"/>
  <c r="S856" i="3"/>
  <c r="T856" i="3"/>
  <c r="S857" i="3"/>
  <c r="T857" i="3"/>
  <c r="S858" i="3"/>
  <c r="T858" i="3"/>
  <c r="S859" i="3"/>
  <c r="T859" i="3"/>
  <c r="S860" i="3"/>
  <c r="T860" i="3"/>
  <c r="S861" i="3"/>
  <c r="T861" i="3"/>
  <c r="S862" i="3"/>
  <c r="T862" i="3"/>
  <c r="S863" i="3"/>
  <c r="T863" i="3"/>
  <c r="S864" i="3"/>
  <c r="T864" i="3"/>
  <c r="S865" i="3"/>
  <c r="T865" i="3"/>
  <c r="S866" i="3"/>
  <c r="T866" i="3"/>
  <c r="S867" i="3"/>
  <c r="T867" i="3"/>
  <c r="S868" i="3"/>
  <c r="T868" i="3"/>
  <c r="S869" i="3"/>
  <c r="T869" i="3"/>
  <c r="S870" i="3"/>
  <c r="T870" i="3"/>
  <c r="S871" i="3"/>
  <c r="T871" i="3"/>
  <c r="S872" i="3"/>
  <c r="T872" i="3"/>
  <c r="S873" i="3"/>
  <c r="T873" i="3"/>
  <c r="S874" i="3"/>
  <c r="T874" i="3"/>
  <c r="S875" i="3"/>
  <c r="T875" i="3"/>
  <c r="S876" i="3"/>
  <c r="T876" i="3"/>
  <c r="S877" i="3"/>
  <c r="T877" i="3"/>
  <c r="S878" i="3"/>
  <c r="T878" i="3"/>
  <c r="S879" i="3"/>
  <c r="T879" i="3"/>
  <c r="S880" i="3"/>
  <c r="T880" i="3"/>
  <c r="S881" i="3"/>
  <c r="T881" i="3"/>
  <c r="S882" i="3"/>
  <c r="T882" i="3"/>
  <c r="S883" i="3"/>
  <c r="T883" i="3"/>
  <c r="S884" i="3"/>
  <c r="T884" i="3"/>
  <c r="S885" i="3"/>
  <c r="T885" i="3"/>
  <c r="S886" i="3"/>
  <c r="T886" i="3"/>
  <c r="S887" i="3"/>
  <c r="T887" i="3"/>
  <c r="S888" i="3"/>
  <c r="T888" i="3"/>
  <c r="S889" i="3"/>
  <c r="T889" i="3"/>
  <c r="S890" i="3"/>
  <c r="T890" i="3"/>
  <c r="S891" i="3"/>
  <c r="T891" i="3"/>
  <c r="S892" i="3"/>
  <c r="T892" i="3"/>
  <c r="S893" i="3"/>
  <c r="T893" i="3"/>
  <c r="S894" i="3"/>
  <c r="T894" i="3"/>
  <c r="S895" i="3"/>
  <c r="T895" i="3"/>
  <c r="S896" i="3"/>
  <c r="T896" i="3"/>
  <c r="S897" i="3"/>
  <c r="T897" i="3"/>
  <c r="S898" i="3"/>
  <c r="T898" i="3"/>
  <c r="S899" i="3"/>
  <c r="T899" i="3"/>
  <c r="S900" i="3"/>
  <c r="T900" i="3"/>
  <c r="S901" i="3"/>
  <c r="T901" i="3"/>
  <c r="S902" i="3"/>
  <c r="T902" i="3"/>
  <c r="S903" i="3"/>
  <c r="T903" i="3"/>
  <c r="S904" i="3"/>
  <c r="T904" i="3"/>
  <c r="S905" i="3"/>
  <c r="T905" i="3"/>
  <c r="S906" i="3"/>
  <c r="T906" i="3"/>
  <c r="S907" i="3"/>
  <c r="T907" i="3"/>
  <c r="S908" i="3"/>
  <c r="T908" i="3"/>
  <c r="S909" i="3"/>
  <c r="T909" i="3"/>
  <c r="S910" i="3"/>
  <c r="T910" i="3"/>
  <c r="S911" i="3"/>
  <c r="T911" i="3"/>
  <c r="S912" i="3"/>
  <c r="T912" i="3"/>
  <c r="S913" i="3"/>
  <c r="T913" i="3"/>
  <c r="S914" i="3"/>
  <c r="T914" i="3"/>
  <c r="S915" i="3"/>
  <c r="T915" i="3"/>
  <c r="S916" i="3"/>
  <c r="T916" i="3"/>
  <c r="S917" i="3"/>
  <c r="T917" i="3"/>
  <c r="S918" i="3"/>
  <c r="T918" i="3"/>
  <c r="S919" i="3"/>
  <c r="T919" i="3"/>
  <c r="S920" i="3"/>
  <c r="T920" i="3"/>
  <c r="S921" i="3"/>
  <c r="T921" i="3"/>
  <c r="S922" i="3"/>
  <c r="T922" i="3"/>
  <c r="S923" i="3"/>
  <c r="T923" i="3"/>
  <c r="S924" i="3"/>
  <c r="T924" i="3"/>
  <c r="S925" i="3"/>
  <c r="T925" i="3"/>
  <c r="S926" i="3"/>
  <c r="T926" i="3"/>
  <c r="S927" i="3"/>
  <c r="T927" i="3"/>
  <c r="S928" i="3"/>
  <c r="T928" i="3"/>
  <c r="S929" i="3"/>
  <c r="T929" i="3"/>
  <c r="S930" i="3"/>
  <c r="T930" i="3"/>
  <c r="S931" i="3"/>
  <c r="T931" i="3"/>
  <c r="S932" i="3"/>
  <c r="T932" i="3"/>
  <c r="S933" i="3"/>
  <c r="T933" i="3"/>
  <c r="S934" i="3"/>
  <c r="T934" i="3"/>
  <c r="S935" i="3"/>
  <c r="T935" i="3"/>
  <c r="S936" i="3"/>
  <c r="T936" i="3"/>
  <c r="S937" i="3"/>
  <c r="T937" i="3"/>
  <c r="S938" i="3"/>
  <c r="T938" i="3"/>
  <c r="S939" i="3"/>
  <c r="T939" i="3"/>
  <c r="S940" i="3"/>
  <c r="T940" i="3"/>
  <c r="S941" i="3"/>
  <c r="T941" i="3"/>
  <c r="S942" i="3"/>
  <c r="T942" i="3"/>
  <c r="S943" i="3"/>
  <c r="T943" i="3"/>
  <c r="S944" i="3"/>
  <c r="T944" i="3"/>
  <c r="S945" i="3"/>
  <c r="T945" i="3"/>
  <c r="S946" i="3"/>
  <c r="T946" i="3"/>
  <c r="S947" i="3"/>
  <c r="T947" i="3"/>
  <c r="S948" i="3"/>
  <c r="T948" i="3"/>
  <c r="S949" i="3"/>
  <c r="T949" i="3"/>
  <c r="S950" i="3"/>
  <c r="T950" i="3"/>
  <c r="S951" i="3"/>
  <c r="T951" i="3"/>
  <c r="S952" i="3"/>
  <c r="T952" i="3"/>
  <c r="S953" i="3"/>
  <c r="T953" i="3"/>
  <c r="S954" i="3"/>
  <c r="T954" i="3"/>
  <c r="S955" i="3"/>
  <c r="T955" i="3"/>
  <c r="S956" i="3"/>
  <c r="T956" i="3"/>
  <c r="S957" i="3"/>
  <c r="T957" i="3"/>
  <c r="S958" i="3"/>
  <c r="T958" i="3"/>
  <c r="S959" i="3"/>
  <c r="T959" i="3"/>
  <c r="S960" i="3"/>
  <c r="T960" i="3"/>
  <c r="S961" i="3"/>
  <c r="T961" i="3"/>
  <c r="S962" i="3"/>
  <c r="T962" i="3"/>
  <c r="S963" i="3"/>
  <c r="T963" i="3"/>
  <c r="S964" i="3"/>
  <c r="T964" i="3"/>
  <c r="S965" i="3"/>
  <c r="T965" i="3"/>
  <c r="S966" i="3"/>
  <c r="T966" i="3"/>
  <c r="S967" i="3"/>
  <c r="T967" i="3"/>
  <c r="S968" i="3"/>
  <c r="T968" i="3"/>
  <c r="S969" i="3"/>
  <c r="T969" i="3"/>
  <c r="S970" i="3"/>
  <c r="T970" i="3"/>
  <c r="S971" i="3"/>
  <c r="T971" i="3"/>
  <c r="S972" i="3"/>
  <c r="T972" i="3"/>
  <c r="S973" i="3"/>
  <c r="T973" i="3"/>
  <c r="S974" i="3"/>
  <c r="T974" i="3"/>
  <c r="S975" i="3"/>
  <c r="T975" i="3"/>
  <c r="S976" i="3"/>
  <c r="T976" i="3"/>
  <c r="S977" i="3"/>
  <c r="T977" i="3"/>
  <c r="S978" i="3"/>
  <c r="T978" i="3"/>
  <c r="S979" i="3"/>
  <c r="T979" i="3"/>
  <c r="S980" i="3"/>
  <c r="T980" i="3"/>
  <c r="S981" i="3"/>
  <c r="T981" i="3"/>
  <c r="S982" i="3"/>
  <c r="T982" i="3"/>
  <c r="S983" i="3"/>
  <c r="T983" i="3"/>
  <c r="S984" i="3"/>
  <c r="T984" i="3"/>
  <c r="S985" i="3"/>
  <c r="T985" i="3"/>
  <c r="S986" i="3"/>
  <c r="T986" i="3"/>
  <c r="S987" i="3"/>
  <c r="T987" i="3"/>
  <c r="S988" i="3"/>
  <c r="T988" i="3"/>
  <c r="S989" i="3"/>
  <c r="T989" i="3"/>
  <c r="S990" i="3"/>
  <c r="T990" i="3"/>
  <c r="S991" i="3"/>
  <c r="T991" i="3"/>
  <c r="S992" i="3"/>
  <c r="T992" i="3"/>
  <c r="S993" i="3"/>
  <c r="T993" i="3"/>
  <c r="S994" i="3"/>
  <c r="T994" i="3"/>
  <c r="S995" i="3"/>
  <c r="T995" i="3"/>
  <c r="S996" i="3"/>
  <c r="T996" i="3"/>
  <c r="S997" i="3"/>
  <c r="T997" i="3"/>
  <c r="S998" i="3"/>
  <c r="T998" i="3"/>
  <c r="S999" i="3"/>
  <c r="T999" i="3"/>
  <c r="S1000" i="3"/>
  <c r="T1000" i="3"/>
  <c r="S1001" i="3"/>
  <c r="T1001" i="3"/>
  <c r="S1002" i="3"/>
  <c r="T1002" i="3"/>
  <c r="S1003" i="3"/>
  <c r="T1003" i="3"/>
  <c r="S1004" i="3"/>
  <c r="T1004" i="3"/>
  <c r="S1005" i="3"/>
  <c r="T1005" i="3"/>
  <c r="S1006" i="3"/>
  <c r="T1006" i="3"/>
  <c r="S1007" i="3"/>
  <c r="T1007" i="3"/>
  <c r="S1008" i="3"/>
  <c r="T1008" i="3"/>
  <c r="S1009" i="3"/>
  <c r="T1009" i="3"/>
  <c r="S1010" i="3"/>
  <c r="T1010" i="3"/>
  <c r="S1011" i="3"/>
  <c r="T1011" i="3"/>
  <c r="S1012" i="3"/>
  <c r="T1012" i="3"/>
  <c r="S1013" i="3"/>
  <c r="T1013" i="3"/>
  <c r="S1014" i="3"/>
  <c r="T1014" i="3"/>
  <c r="S1015" i="3"/>
  <c r="T1015" i="3"/>
  <c r="S1016" i="3"/>
  <c r="T1016" i="3"/>
  <c r="S1017" i="3"/>
  <c r="T1017" i="3"/>
  <c r="S1018" i="3"/>
  <c r="T1018" i="3"/>
  <c r="S1019" i="3"/>
  <c r="T1019" i="3"/>
  <c r="S1020" i="3"/>
  <c r="T1020" i="3"/>
  <c r="S1021" i="3"/>
  <c r="T1021" i="3"/>
  <c r="S1022" i="3"/>
  <c r="T1022" i="3"/>
  <c r="S1023" i="3"/>
  <c r="T1023" i="3"/>
  <c r="S1024" i="3"/>
  <c r="T1024" i="3"/>
  <c r="S1025" i="3"/>
  <c r="T1025" i="3"/>
  <c r="S1026" i="3"/>
  <c r="T1026" i="3"/>
  <c r="S1027" i="3"/>
  <c r="T1027" i="3"/>
  <c r="S1028" i="3"/>
  <c r="T1028" i="3"/>
  <c r="S1029" i="3"/>
  <c r="T1029" i="3"/>
  <c r="S1030" i="3"/>
  <c r="T1030" i="3"/>
  <c r="S1031" i="3"/>
  <c r="T1031" i="3"/>
  <c r="S1032" i="3"/>
  <c r="T1032" i="3"/>
  <c r="S1033" i="3"/>
  <c r="T1033" i="3"/>
  <c r="S1034" i="3"/>
  <c r="T1034" i="3"/>
  <c r="S1035" i="3"/>
  <c r="T1035" i="3"/>
  <c r="S1036" i="3"/>
  <c r="T1036" i="3"/>
  <c r="S1037" i="3"/>
  <c r="T1037" i="3"/>
  <c r="S1038" i="3"/>
  <c r="T1038" i="3"/>
  <c r="S1039" i="3"/>
  <c r="T1039" i="3"/>
  <c r="S1040" i="3"/>
  <c r="T1040" i="3"/>
  <c r="S1041" i="3"/>
  <c r="T1041" i="3"/>
  <c r="S1042" i="3"/>
  <c r="T1042" i="3"/>
  <c r="S1043" i="3"/>
  <c r="T1043" i="3"/>
  <c r="S1044" i="3"/>
  <c r="T1044" i="3"/>
  <c r="S1045" i="3"/>
  <c r="T1045" i="3"/>
  <c r="S1046" i="3"/>
  <c r="T1046" i="3"/>
  <c r="S1047" i="3"/>
  <c r="T1047" i="3"/>
  <c r="S1048" i="3"/>
  <c r="T1048" i="3"/>
  <c r="S1049" i="3"/>
  <c r="T1049" i="3"/>
  <c r="S1050" i="3"/>
  <c r="T1050" i="3"/>
  <c r="S1051" i="3"/>
  <c r="T1051" i="3"/>
  <c r="S1052" i="3"/>
  <c r="T1052" i="3"/>
  <c r="S1053" i="3"/>
  <c r="T1053" i="3"/>
  <c r="S1054" i="3"/>
  <c r="T1054" i="3"/>
  <c r="S1055" i="3"/>
  <c r="T1055" i="3"/>
  <c r="S1056" i="3"/>
  <c r="T1056" i="3"/>
  <c r="S1057" i="3"/>
  <c r="T1057" i="3"/>
  <c r="S1058" i="3"/>
  <c r="T1058" i="3"/>
  <c r="S1059" i="3"/>
  <c r="T1059" i="3"/>
  <c r="S1060" i="3"/>
  <c r="T1060" i="3"/>
  <c r="S1061" i="3"/>
  <c r="T1061" i="3"/>
  <c r="S1062" i="3"/>
  <c r="T1062" i="3"/>
  <c r="S1063" i="3"/>
  <c r="T1063" i="3"/>
  <c r="S1064" i="3"/>
  <c r="T1064" i="3"/>
  <c r="S1065" i="3"/>
  <c r="T1065" i="3"/>
  <c r="S1066" i="3"/>
  <c r="T1066" i="3"/>
  <c r="S1067" i="3"/>
  <c r="T1067" i="3"/>
  <c r="S1068" i="3"/>
  <c r="T1068" i="3"/>
  <c r="S1069" i="3"/>
  <c r="T1069" i="3"/>
  <c r="S1070" i="3"/>
  <c r="T1070" i="3"/>
  <c r="S1071" i="3"/>
  <c r="T1071" i="3"/>
  <c r="S1072" i="3"/>
  <c r="T1072" i="3"/>
  <c r="S1073" i="3"/>
  <c r="T1073" i="3"/>
  <c r="S1074" i="3"/>
  <c r="T1074" i="3"/>
  <c r="S1075" i="3"/>
  <c r="T1075" i="3"/>
  <c r="S1076" i="3"/>
  <c r="T1076" i="3"/>
  <c r="S1077" i="3"/>
  <c r="T1077" i="3"/>
  <c r="S1078" i="3"/>
  <c r="T1078" i="3"/>
  <c r="S1079" i="3"/>
  <c r="T1079" i="3"/>
  <c r="S1080" i="3"/>
  <c r="T1080" i="3"/>
  <c r="S1081" i="3"/>
  <c r="T1081" i="3"/>
  <c r="S1082" i="3"/>
  <c r="T1082" i="3"/>
  <c r="S1083" i="3"/>
  <c r="T1083" i="3"/>
  <c r="S1084" i="3"/>
  <c r="T1084" i="3"/>
  <c r="S1085" i="3"/>
  <c r="T1085" i="3"/>
  <c r="S1086" i="3"/>
  <c r="T1086" i="3"/>
  <c r="S1087" i="3"/>
  <c r="T1087" i="3"/>
  <c r="S1088" i="3"/>
  <c r="T1088" i="3"/>
  <c r="S1089" i="3"/>
  <c r="T1089" i="3"/>
  <c r="S1090" i="3"/>
  <c r="T1090" i="3"/>
  <c r="S1091" i="3"/>
  <c r="T1091" i="3"/>
  <c r="S1092" i="3"/>
  <c r="T1092" i="3"/>
  <c r="S1093" i="3"/>
  <c r="T1093" i="3"/>
  <c r="S1094" i="3"/>
  <c r="T1094" i="3"/>
  <c r="S1095" i="3"/>
  <c r="T1095" i="3"/>
  <c r="S1096" i="3"/>
  <c r="T1096" i="3"/>
  <c r="S1097" i="3"/>
  <c r="T1097" i="3"/>
  <c r="S1098" i="3"/>
  <c r="T1098" i="3"/>
  <c r="S1099" i="3"/>
  <c r="T1099" i="3"/>
  <c r="S1100" i="3"/>
  <c r="T1100" i="3"/>
  <c r="S1101" i="3"/>
  <c r="T1101" i="3"/>
  <c r="S1102" i="3"/>
  <c r="T1102" i="3"/>
  <c r="S1103" i="3"/>
  <c r="T1103" i="3"/>
  <c r="S1104" i="3"/>
  <c r="T1104" i="3"/>
  <c r="S1105" i="3"/>
  <c r="T1105" i="3"/>
  <c r="S1106" i="3"/>
  <c r="T1106" i="3"/>
  <c r="S1107" i="3"/>
  <c r="T1107" i="3"/>
  <c r="S1108" i="3"/>
  <c r="T1108" i="3"/>
  <c r="S1109" i="3"/>
  <c r="T1109" i="3"/>
  <c r="S1110" i="3"/>
  <c r="T1110" i="3"/>
  <c r="S1111" i="3"/>
  <c r="T1111" i="3"/>
  <c r="S1112" i="3"/>
  <c r="T1112" i="3"/>
  <c r="S1113" i="3"/>
  <c r="T1113" i="3"/>
  <c r="S1114" i="3"/>
  <c r="T1114" i="3"/>
  <c r="S1115" i="3"/>
  <c r="T1115" i="3"/>
  <c r="S1116" i="3"/>
  <c r="T1116" i="3"/>
  <c r="S1117" i="3"/>
  <c r="T1117" i="3"/>
  <c r="S1118" i="3"/>
  <c r="T1118" i="3"/>
  <c r="S1119" i="3"/>
  <c r="T1119" i="3"/>
  <c r="S1120" i="3"/>
  <c r="T1120" i="3"/>
  <c r="S1121" i="3"/>
  <c r="T1121" i="3"/>
  <c r="S1122" i="3"/>
  <c r="T1122" i="3"/>
  <c r="S1123" i="3"/>
  <c r="T1123" i="3"/>
  <c r="S1124" i="3"/>
  <c r="T1124" i="3"/>
  <c r="S1125" i="3"/>
  <c r="T1125" i="3"/>
  <c r="S1126" i="3"/>
  <c r="T1126" i="3"/>
  <c r="S1127" i="3"/>
  <c r="T1127" i="3"/>
  <c r="S1128" i="3"/>
  <c r="T1128" i="3"/>
  <c r="S1129" i="3"/>
  <c r="T1129" i="3"/>
  <c r="S1130" i="3"/>
  <c r="T1130" i="3"/>
  <c r="S1131" i="3"/>
  <c r="T1131" i="3"/>
  <c r="S1132" i="3"/>
  <c r="T1132" i="3"/>
  <c r="S1133" i="3"/>
  <c r="T1133" i="3"/>
  <c r="S1134" i="3"/>
  <c r="T1134" i="3"/>
  <c r="S1135" i="3"/>
  <c r="T1135" i="3"/>
  <c r="S1136" i="3"/>
  <c r="T1136" i="3"/>
  <c r="S1137" i="3"/>
  <c r="T1137" i="3"/>
  <c r="S1138" i="3"/>
  <c r="T1138" i="3"/>
  <c r="S1139" i="3"/>
  <c r="T1139" i="3"/>
  <c r="S1140" i="3"/>
  <c r="T1140" i="3"/>
  <c r="S1141" i="3"/>
  <c r="T1141" i="3"/>
  <c r="S1142" i="3"/>
  <c r="T1142" i="3"/>
  <c r="S1143" i="3"/>
  <c r="T1143" i="3"/>
  <c r="S1144" i="3"/>
  <c r="T1144" i="3"/>
  <c r="S1145" i="3"/>
  <c r="T1145" i="3"/>
  <c r="S1146" i="3"/>
  <c r="T1146" i="3"/>
  <c r="S1147" i="3"/>
  <c r="T1147" i="3"/>
  <c r="S1148" i="3"/>
  <c r="T1148" i="3"/>
  <c r="S1149" i="3"/>
  <c r="T1149" i="3"/>
  <c r="S1150" i="3"/>
  <c r="T1150" i="3"/>
  <c r="S1151" i="3"/>
  <c r="T1151" i="3"/>
  <c r="S1152" i="3"/>
  <c r="T1152" i="3"/>
  <c r="S1153" i="3"/>
  <c r="T1153" i="3"/>
  <c r="S1154" i="3"/>
  <c r="T1154" i="3"/>
  <c r="S1155" i="3"/>
  <c r="T1155" i="3"/>
  <c r="S1156" i="3"/>
  <c r="T1156" i="3"/>
  <c r="S1157" i="3"/>
  <c r="T1157" i="3"/>
  <c r="S1158" i="3"/>
  <c r="T1158" i="3"/>
  <c r="S1159" i="3"/>
  <c r="T1159" i="3"/>
  <c r="S1160" i="3"/>
  <c r="T1160" i="3"/>
  <c r="S1161" i="3"/>
  <c r="T1161" i="3"/>
  <c r="S1162" i="3"/>
  <c r="T1162" i="3"/>
  <c r="S1163" i="3"/>
  <c r="T1163" i="3"/>
  <c r="S1164" i="3"/>
  <c r="T1164" i="3"/>
  <c r="S1165" i="3"/>
  <c r="T1165" i="3"/>
  <c r="S1166" i="3"/>
  <c r="T1166" i="3"/>
  <c r="S1167" i="3"/>
  <c r="T1167" i="3"/>
  <c r="S1168" i="3"/>
  <c r="T1168" i="3"/>
  <c r="S1169" i="3"/>
  <c r="T1169" i="3"/>
  <c r="S1170" i="3"/>
  <c r="T1170" i="3"/>
  <c r="S1171" i="3"/>
  <c r="T1171" i="3"/>
  <c r="S1172" i="3"/>
  <c r="T1172" i="3"/>
  <c r="S1173" i="3"/>
  <c r="T1173" i="3"/>
  <c r="S1174" i="3"/>
  <c r="T1174" i="3"/>
  <c r="S1175" i="3"/>
  <c r="T1175" i="3"/>
  <c r="S1176" i="3"/>
  <c r="T1176" i="3"/>
  <c r="S1177" i="3"/>
  <c r="T1177" i="3"/>
  <c r="S1178" i="3"/>
  <c r="T1178" i="3"/>
  <c r="S1179" i="3"/>
  <c r="T1179" i="3"/>
  <c r="S1180" i="3"/>
  <c r="T1180" i="3"/>
  <c r="S1181" i="3"/>
  <c r="T1181" i="3"/>
  <c r="S1182" i="3"/>
  <c r="T1182" i="3"/>
  <c r="S1183" i="3"/>
  <c r="T1183" i="3"/>
  <c r="S1184" i="3"/>
  <c r="T1184" i="3"/>
  <c r="S1185" i="3"/>
  <c r="T1185" i="3"/>
  <c r="S1186" i="3"/>
  <c r="T1186" i="3"/>
  <c r="S1187" i="3"/>
  <c r="T1187" i="3"/>
  <c r="S1188" i="3"/>
  <c r="T1188" i="3"/>
  <c r="S1189" i="3"/>
  <c r="T1189" i="3"/>
  <c r="S1190" i="3"/>
  <c r="T1190" i="3"/>
  <c r="S1191" i="3"/>
  <c r="T1191" i="3"/>
  <c r="S1192" i="3"/>
  <c r="T1192" i="3"/>
  <c r="S1193" i="3"/>
  <c r="T1193" i="3"/>
  <c r="S1194" i="3"/>
  <c r="T1194" i="3"/>
  <c r="S1195" i="3"/>
  <c r="T1195" i="3"/>
  <c r="S1196" i="3"/>
  <c r="T1196" i="3"/>
  <c r="S1197" i="3"/>
  <c r="T1197" i="3"/>
  <c r="S1198" i="3"/>
  <c r="T1198" i="3"/>
  <c r="S1199" i="3"/>
  <c r="T1199" i="3"/>
  <c r="S1200" i="3"/>
  <c r="T1200" i="3"/>
  <c r="S1201" i="3"/>
  <c r="T1201" i="3"/>
  <c r="S1202" i="3"/>
  <c r="T1202" i="3"/>
  <c r="S1203" i="3"/>
  <c r="T1203" i="3"/>
  <c r="S1204" i="3"/>
  <c r="T1204" i="3"/>
  <c r="S1205" i="3"/>
  <c r="T1205" i="3"/>
  <c r="S1206" i="3"/>
  <c r="T1206" i="3"/>
  <c r="S1207" i="3"/>
  <c r="T1207" i="3"/>
  <c r="S1208" i="3"/>
  <c r="T1208" i="3"/>
  <c r="S1209" i="3"/>
  <c r="T1209" i="3"/>
  <c r="S1210" i="3"/>
  <c r="T1210" i="3"/>
  <c r="S1211" i="3"/>
  <c r="T1211" i="3"/>
  <c r="S1212" i="3"/>
  <c r="T1212" i="3"/>
  <c r="S1213" i="3"/>
  <c r="T1213" i="3"/>
  <c r="S1214" i="3"/>
  <c r="T1214" i="3"/>
  <c r="S1215" i="3"/>
  <c r="T1215" i="3"/>
  <c r="S1216" i="3"/>
  <c r="T1216" i="3"/>
  <c r="S1217" i="3"/>
  <c r="T1217" i="3"/>
  <c r="S1218" i="3"/>
  <c r="T1218" i="3"/>
  <c r="S1219" i="3"/>
  <c r="T1219" i="3"/>
  <c r="S1220" i="3"/>
  <c r="T1220" i="3"/>
  <c r="S1221" i="3"/>
  <c r="T1221" i="3"/>
  <c r="S1222" i="3"/>
  <c r="T1222" i="3"/>
  <c r="S1223" i="3"/>
  <c r="T1223" i="3"/>
  <c r="S1224" i="3"/>
  <c r="T1224" i="3"/>
  <c r="S1225" i="3"/>
  <c r="T1225" i="3"/>
  <c r="S1226" i="3"/>
  <c r="T1226" i="3"/>
  <c r="S1227" i="3"/>
  <c r="T1227" i="3"/>
  <c r="S1228" i="3"/>
  <c r="T1228" i="3"/>
  <c r="S1229" i="3"/>
  <c r="T1229" i="3"/>
  <c r="S1230" i="3"/>
  <c r="T1230" i="3"/>
  <c r="S1231" i="3"/>
  <c r="T1231" i="3"/>
  <c r="S1232" i="3"/>
  <c r="T1232" i="3"/>
  <c r="S1233" i="3"/>
  <c r="T1233" i="3"/>
  <c r="S1234" i="3"/>
  <c r="T1234" i="3"/>
  <c r="S1235" i="3"/>
  <c r="T1235" i="3"/>
  <c r="S1236" i="3"/>
  <c r="T1236" i="3"/>
  <c r="S1237" i="3"/>
  <c r="T1237" i="3"/>
  <c r="S1238" i="3"/>
  <c r="T1238" i="3"/>
  <c r="S1239" i="3"/>
  <c r="T1239" i="3"/>
  <c r="S1240" i="3"/>
  <c r="T1240" i="3"/>
  <c r="S1241" i="3"/>
  <c r="T1241" i="3"/>
  <c r="S1242" i="3"/>
  <c r="T1242" i="3"/>
  <c r="S1243" i="3"/>
  <c r="T1243" i="3"/>
  <c r="S1244" i="3"/>
  <c r="T1244" i="3"/>
  <c r="S1245" i="3"/>
  <c r="T1245" i="3"/>
  <c r="S1246" i="3"/>
  <c r="T1246" i="3"/>
  <c r="S1247" i="3"/>
  <c r="T1247" i="3"/>
  <c r="S1248" i="3"/>
  <c r="T1248" i="3"/>
  <c r="S1249" i="3"/>
  <c r="T1249" i="3"/>
  <c r="S1250" i="3"/>
  <c r="T1250" i="3"/>
  <c r="S1251" i="3"/>
  <c r="T1251" i="3"/>
  <c r="S1252" i="3"/>
  <c r="T1252" i="3"/>
  <c r="S1253" i="3"/>
  <c r="T1253" i="3"/>
  <c r="S1254" i="3"/>
  <c r="T1254" i="3"/>
  <c r="S1255" i="3"/>
  <c r="T1255" i="3"/>
  <c r="S1256" i="3"/>
  <c r="T1256" i="3"/>
  <c r="S1257" i="3"/>
  <c r="T1257" i="3"/>
  <c r="S1258" i="3"/>
  <c r="T1258" i="3"/>
  <c r="S1259" i="3"/>
  <c r="T1259" i="3"/>
  <c r="S1260" i="3"/>
  <c r="T1260" i="3"/>
  <c r="S1261" i="3"/>
  <c r="T1261" i="3"/>
  <c r="S1262" i="3"/>
  <c r="T1262" i="3"/>
  <c r="S1263" i="3"/>
  <c r="T1263" i="3"/>
  <c r="S1264" i="3"/>
  <c r="T1264" i="3"/>
  <c r="S1265" i="3"/>
  <c r="T1265" i="3"/>
  <c r="S1266" i="3"/>
  <c r="T1266" i="3"/>
  <c r="S1267" i="3"/>
  <c r="T1267" i="3"/>
  <c r="S1268" i="3"/>
  <c r="T1268" i="3"/>
  <c r="S1269" i="3"/>
  <c r="T1269" i="3"/>
  <c r="S1270" i="3"/>
  <c r="T1270" i="3"/>
  <c r="S1271" i="3"/>
  <c r="T1271" i="3"/>
  <c r="S1272" i="3"/>
  <c r="T1272" i="3"/>
  <c r="S1273" i="3"/>
  <c r="T1273" i="3"/>
  <c r="S1274" i="3"/>
  <c r="T1274" i="3"/>
  <c r="S1275" i="3"/>
  <c r="T1275" i="3"/>
  <c r="S1276" i="3"/>
  <c r="T1276" i="3"/>
  <c r="S1277" i="3"/>
  <c r="T1277" i="3"/>
  <c r="S1278" i="3"/>
  <c r="T1278" i="3"/>
  <c r="S1279" i="3"/>
  <c r="T1279" i="3"/>
  <c r="S1280" i="3"/>
  <c r="T1280" i="3"/>
  <c r="S1281" i="3"/>
  <c r="T1281" i="3"/>
  <c r="S1282" i="3"/>
  <c r="T1282" i="3"/>
  <c r="S1283" i="3"/>
  <c r="T1283" i="3"/>
  <c r="S1284" i="3"/>
  <c r="T1284" i="3"/>
  <c r="S1285" i="3"/>
  <c r="T1285" i="3"/>
  <c r="S1286" i="3"/>
  <c r="T1286" i="3"/>
  <c r="S1287" i="3"/>
  <c r="T1287" i="3"/>
  <c r="S1288" i="3"/>
  <c r="T1288" i="3"/>
  <c r="S1289" i="3"/>
  <c r="T1289" i="3"/>
  <c r="S1290" i="3"/>
  <c r="T1290" i="3"/>
  <c r="S1291" i="3"/>
  <c r="T1291" i="3"/>
  <c r="S1292" i="3"/>
  <c r="T1292" i="3"/>
  <c r="S1293" i="3"/>
  <c r="T1293" i="3"/>
  <c r="S1294" i="3"/>
  <c r="T1294" i="3"/>
  <c r="S1295" i="3"/>
  <c r="T1295" i="3"/>
  <c r="S1296" i="3"/>
  <c r="T1296" i="3"/>
  <c r="S1297" i="3"/>
  <c r="T1297" i="3"/>
  <c r="S1298" i="3"/>
  <c r="T1298" i="3"/>
  <c r="S1299" i="3"/>
  <c r="T1299" i="3"/>
  <c r="S1300" i="3"/>
  <c r="T1300" i="3"/>
  <c r="S1301" i="3"/>
  <c r="T1301" i="3"/>
  <c r="S1302" i="3"/>
  <c r="T1302" i="3"/>
  <c r="S1303" i="3"/>
  <c r="T1303" i="3"/>
  <c r="S1304" i="3"/>
  <c r="T1304" i="3"/>
  <c r="S1305" i="3"/>
  <c r="T1305" i="3"/>
  <c r="S1306" i="3"/>
  <c r="T1306" i="3"/>
  <c r="S1307" i="3"/>
  <c r="T1307" i="3"/>
  <c r="S1308" i="3"/>
  <c r="T1308" i="3"/>
  <c r="S1309" i="3"/>
  <c r="T1309" i="3"/>
  <c r="S1310" i="3"/>
  <c r="T1310" i="3"/>
  <c r="S1311" i="3"/>
  <c r="T1311" i="3"/>
  <c r="S1312" i="3"/>
  <c r="T1312" i="3"/>
  <c r="S1313" i="3"/>
  <c r="T1313" i="3"/>
  <c r="S1314" i="3"/>
  <c r="T1314" i="3"/>
  <c r="S1315" i="3"/>
  <c r="T1315" i="3"/>
  <c r="S1316" i="3"/>
  <c r="T1316" i="3"/>
  <c r="S1317" i="3"/>
  <c r="T1317" i="3"/>
  <c r="S1318" i="3"/>
  <c r="T1318" i="3"/>
  <c r="S1319" i="3"/>
  <c r="T1319" i="3"/>
  <c r="S1320" i="3"/>
  <c r="T1320" i="3"/>
  <c r="S1321" i="3"/>
  <c r="T1321" i="3"/>
  <c r="S1322" i="3"/>
  <c r="T1322" i="3"/>
  <c r="S1323" i="3"/>
  <c r="T1323" i="3"/>
  <c r="S1324" i="3"/>
  <c r="T1324" i="3"/>
  <c r="S1325" i="3"/>
  <c r="T1325" i="3"/>
  <c r="S1326" i="3"/>
  <c r="T1326" i="3"/>
  <c r="S1327" i="3"/>
  <c r="T1327" i="3"/>
  <c r="S1328" i="3"/>
  <c r="T1328" i="3"/>
  <c r="S1329" i="3"/>
  <c r="T1329" i="3"/>
  <c r="S1330" i="3"/>
  <c r="T1330" i="3"/>
  <c r="S1331" i="3"/>
  <c r="T1331" i="3"/>
  <c r="S1332" i="3"/>
  <c r="T1332" i="3"/>
  <c r="S1333" i="3"/>
  <c r="T1333" i="3"/>
  <c r="S1334" i="3"/>
  <c r="T1334" i="3"/>
  <c r="S1335" i="3"/>
  <c r="T1335" i="3"/>
  <c r="S1336" i="3"/>
  <c r="T1336" i="3"/>
  <c r="S1337" i="3"/>
  <c r="T1337" i="3"/>
  <c r="S1338" i="3"/>
  <c r="T1338" i="3"/>
  <c r="S1339" i="3"/>
  <c r="T1339" i="3"/>
  <c r="S1340" i="3"/>
  <c r="T1340" i="3"/>
  <c r="S1341" i="3"/>
  <c r="T1341" i="3"/>
  <c r="S1342" i="3"/>
  <c r="T1342" i="3"/>
  <c r="S1343" i="3"/>
  <c r="T1343" i="3"/>
  <c r="S1344" i="3"/>
  <c r="T1344" i="3"/>
  <c r="S1345" i="3"/>
  <c r="T1345" i="3"/>
  <c r="S1346" i="3"/>
  <c r="T1346" i="3"/>
  <c r="S1347" i="3"/>
  <c r="T1347" i="3"/>
  <c r="S1348" i="3"/>
  <c r="T1348" i="3"/>
  <c r="S1349" i="3"/>
  <c r="T1349" i="3"/>
  <c r="S1350" i="3"/>
  <c r="T1350" i="3"/>
  <c r="S1351" i="3"/>
  <c r="T1351" i="3"/>
  <c r="S1352" i="3"/>
  <c r="T1352" i="3"/>
  <c r="S1353" i="3"/>
  <c r="T1353" i="3"/>
  <c r="S1354" i="3"/>
  <c r="T1354" i="3"/>
  <c r="S1355" i="3"/>
  <c r="T1355" i="3"/>
  <c r="S1356" i="3"/>
  <c r="T1356" i="3"/>
  <c r="S1357" i="3"/>
  <c r="T1357" i="3"/>
  <c r="S1358" i="3"/>
  <c r="T1358" i="3"/>
  <c r="S1359" i="3"/>
  <c r="T1359" i="3"/>
  <c r="S1360" i="3"/>
  <c r="T1360" i="3"/>
  <c r="S1361" i="3"/>
  <c r="T1361" i="3"/>
  <c r="S1362" i="3"/>
  <c r="T1362" i="3"/>
  <c r="S1363" i="3"/>
  <c r="T1363" i="3"/>
  <c r="S1364" i="3"/>
  <c r="T1364" i="3"/>
  <c r="S1365" i="3"/>
  <c r="T1365" i="3"/>
  <c r="S1366" i="3"/>
  <c r="T1366" i="3"/>
  <c r="S1367" i="3"/>
  <c r="T1367" i="3"/>
  <c r="S1368" i="3"/>
  <c r="T1368" i="3"/>
  <c r="S1369" i="3"/>
  <c r="T1369" i="3"/>
  <c r="S1370" i="3"/>
  <c r="T1370" i="3"/>
  <c r="S1371" i="3"/>
  <c r="T1371" i="3"/>
  <c r="S1372" i="3"/>
  <c r="T1372" i="3"/>
  <c r="S1373" i="3"/>
  <c r="T1373" i="3"/>
  <c r="S1374" i="3"/>
  <c r="T1374" i="3"/>
  <c r="S1375" i="3"/>
  <c r="T1375" i="3"/>
  <c r="S1376" i="3"/>
  <c r="T1376" i="3"/>
  <c r="S1377" i="3"/>
  <c r="T1377" i="3"/>
  <c r="S1378" i="3"/>
  <c r="T1378" i="3"/>
  <c r="S1379" i="3"/>
  <c r="T1379" i="3"/>
  <c r="S1380" i="3"/>
  <c r="T1380" i="3"/>
  <c r="S1381" i="3"/>
  <c r="T1381" i="3"/>
  <c r="S1382" i="3"/>
  <c r="T1382" i="3"/>
  <c r="S1383" i="3"/>
  <c r="T1383" i="3"/>
  <c r="S1384" i="3"/>
  <c r="T1384" i="3"/>
  <c r="S1385" i="3"/>
  <c r="T1385" i="3"/>
  <c r="S1386" i="3"/>
  <c r="T1386" i="3"/>
  <c r="S1387" i="3"/>
  <c r="T1387" i="3"/>
  <c r="S1388" i="3"/>
  <c r="T1388" i="3"/>
  <c r="S1389" i="3"/>
  <c r="T1389" i="3"/>
  <c r="S1390" i="3"/>
  <c r="T1390" i="3"/>
  <c r="S1391" i="3"/>
  <c r="T1391" i="3"/>
  <c r="S1392" i="3"/>
  <c r="T1392" i="3"/>
  <c r="S1393" i="3"/>
  <c r="T1393" i="3"/>
  <c r="S1394" i="3"/>
  <c r="T1394" i="3"/>
  <c r="S1395" i="3"/>
  <c r="T1395" i="3"/>
  <c r="S1396" i="3"/>
  <c r="T1396" i="3"/>
  <c r="S1397" i="3"/>
  <c r="T1397" i="3"/>
  <c r="S1398" i="3"/>
  <c r="T1398" i="3"/>
  <c r="S1399" i="3"/>
  <c r="T1399" i="3"/>
  <c r="S1400" i="3"/>
  <c r="T1400" i="3"/>
  <c r="S1401" i="3"/>
  <c r="T1401" i="3"/>
  <c r="S1402" i="3"/>
  <c r="T1402" i="3"/>
  <c r="S1403" i="3"/>
  <c r="T1403" i="3"/>
  <c r="S1404" i="3"/>
  <c r="T1404" i="3"/>
  <c r="S1405" i="3"/>
  <c r="T1405" i="3"/>
  <c r="S1406" i="3"/>
  <c r="T1406" i="3"/>
  <c r="S1407" i="3"/>
  <c r="T1407" i="3"/>
  <c r="S1408" i="3"/>
  <c r="T1408" i="3"/>
  <c r="S1409" i="3"/>
  <c r="T1409" i="3"/>
  <c r="S1410" i="3"/>
  <c r="T1410" i="3"/>
  <c r="S1411" i="3"/>
  <c r="T1411" i="3"/>
  <c r="S1412" i="3"/>
  <c r="T1412" i="3"/>
  <c r="S1413" i="3"/>
  <c r="T1413" i="3"/>
  <c r="S1414" i="3"/>
  <c r="T1414" i="3"/>
  <c r="S1415" i="3"/>
  <c r="T1415" i="3"/>
  <c r="S1416" i="3"/>
  <c r="T1416" i="3"/>
  <c r="S1417" i="3"/>
  <c r="T1417" i="3"/>
  <c r="S1418" i="3"/>
  <c r="T1418" i="3"/>
  <c r="S1419" i="3"/>
  <c r="T1419" i="3"/>
  <c r="S1420" i="3"/>
  <c r="T1420" i="3"/>
  <c r="S1421" i="3"/>
  <c r="T1421" i="3"/>
  <c r="S1422" i="3"/>
  <c r="T1422" i="3"/>
  <c r="S1423" i="3"/>
  <c r="T1423" i="3"/>
  <c r="S1424" i="3"/>
  <c r="T1424" i="3"/>
  <c r="S1425" i="3"/>
  <c r="T1425" i="3"/>
  <c r="S1426" i="3"/>
  <c r="T1426" i="3"/>
  <c r="S1427" i="3"/>
  <c r="T1427" i="3"/>
  <c r="S1428" i="3"/>
  <c r="T1428" i="3"/>
  <c r="S1429" i="3"/>
  <c r="T1429" i="3"/>
  <c r="S1430" i="3"/>
  <c r="T1430" i="3"/>
  <c r="S1431" i="3"/>
  <c r="T1431" i="3"/>
  <c r="S1432" i="3"/>
  <c r="T1432" i="3"/>
  <c r="S1433" i="3"/>
  <c r="T1433" i="3"/>
  <c r="S1434" i="3"/>
  <c r="T1434" i="3"/>
  <c r="S1435" i="3"/>
  <c r="T1435" i="3"/>
  <c r="S1436" i="3"/>
  <c r="T1436" i="3"/>
  <c r="S1437" i="3"/>
  <c r="T1437" i="3"/>
  <c r="S1438" i="3"/>
  <c r="T1438" i="3"/>
  <c r="S1439" i="3"/>
  <c r="T1439" i="3"/>
  <c r="S1440" i="3"/>
  <c r="T1440" i="3"/>
  <c r="S1441" i="3"/>
  <c r="T1441" i="3"/>
  <c r="S1442" i="3"/>
  <c r="T1442" i="3"/>
  <c r="S1443" i="3"/>
  <c r="T1443" i="3"/>
  <c r="S1444" i="3"/>
  <c r="T1444" i="3"/>
  <c r="S1445" i="3"/>
  <c r="T1445" i="3"/>
  <c r="S1446" i="3"/>
  <c r="T1446" i="3"/>
  <c r="S1447" i="3"/>
  <c r="T1447" i="3"/>
  <c r="S1448" i="3"/>
  <c r="T1448" i="3"/>
  <c r="S1449" i="3"/>
  <c r="T1449" i="3"/>
  <c r="S1450" i="3"/>
  <c r="T1450" i="3"/>
  <c r="S1451" i="3"/>
  <c r="T1451" i="3"/>
  <c r="S1452" i="3"/>
  <c r="T1452" i="3"/>
  <c r="S1453" i="3"/>
  <c r="T1453" i="3"/>
  <c r="S1454" i="3"/>
  <c r="T1454" i="3"/>
  <c r="S1455" i="3"/>
  <c r="T1455" i="3"/>
  <c r="S1456" i="3"/>
  <c r="T1456" i="3"/>
  <c r="S1457" i="3"/>
  <c r="T1457" i="3"/>
  <c r="S1458" i="3"/>
  <c r="T1458" i="3"/>
  <c r="S1459" i="3"/>
  <c r="T1459" i="3"/>
  <c r="S1460" i="3"/>
  <c r="T1460" i="3"/>
  <c r="S1461" i="3"/>
  <c r="T1461" i="3"/>
  <c r="S1462" i="3"/>
  <c r="T1462" i="3"/>
  <c r="S1463" i="3"/>
  <c r="T1463" i="3"/>
  <c r="S1464" i="3"/>
  <c r="T1464" i="3"/>
  <c r="S1465" i="3"/>
  <c r="T1465" i="3"/>
  <c r="S1466" i="3"/>
  <c r="T1466" i="3"/>
  <c r="S1467" i="3"/>
  <c r="T1467" i="3"/>
  <c r="S1468" i="3"/>
  <c r="T1468" i="3"/>
  <c r="S1469" i="3"/>
  <c r="T1469" i="3"/>
  <c r="S1470" i="3"/>
  <c r="T1470" i="3"/>
  <c r="S1471" i="3"/>
  <c r="T1471" i="3"/>
  <c r="S1472" i="3"/>
  <c r="T1472" i="3"/>
  <c r="S1473" i="3"/>
  <c r="T1473" i="3"/>
  <c r="S1474" i="3"/>
  <c r="T1474" i="3"/>
  <c r="S1475" i="3"/>
  <c r="T1475" i="3"/>
  <c r="S1476" i="3"/>
  <c r="T1476" i="3"/>
  <c r="S1477" i="3"/>
  <c r="T1477" i="3"/>
  <c r="S1478" i="3"/>
  <c r="T1478" i="3"/>
  <c r="S1479" i="3"/>
  <c r="T1479" i="3"/>
  <c r="S1480" i="3"/>
  <c r="T1480" i="3"/>
  <c r="S1481" i="3"/>
  <c r="T1481" i="3"/>
  <c r="S1482" i="3"/>
  <c r="T1482" i="3"/>
  <c r="S1483" i="3"/>
  <c r="T1483" i="3"/>
  <c r="S1484" i="3"/>
  <c r="T1484" i="3"/>
  <c r="S1485" i="3"/>
  <c r="T1485" i="3"/>
  <c r="S1486" i="3"/>
  <c r="T1486" i="3"/>
  <c r="S1487" i="3"/>
  <c r="T1487" i="3"/>
  <c r="S1488" i="3"/>
  <c r="T1488" i="3"/>
  <c r="S1489" i="3"/>
  <c r="T1489" i="3"/>
  <c r="S1490" i="3"/>
  <c r="T1490" i="3"/>
  <c r="S1491" i="3"/>
  <c r="T1491" i="3"/>
  <c r="S1492" i="3"/>
  <c r="T1492" i="3"/>
  <c r="S1493" i="3"/>
  <c r="T1493" i="3"/>
  <c r="S1494" i="3"/>
  <c r="T1494" i="3"/>
  <c r="S1495" i="3"/>
  <c r="T1495" i="3"/>
  <c r="S1496" i="3"/>
  <c r="T1496" i="3"/>
  <c r="S1497" i="3"/>
  <c r="T1497" i="3"/>
  <c r="S1498" i="3"/>
  <c r="T1498" i="3"/>
  <c r="S1499" i="3"/>
  <c r="T1499" i="3"/>
  <c r="S1500" i="3"/>
  <c r="T1500" i="3"/>
  <c r="S1501" i="3"/>
  <c r="T1501" i="3"/>
  <c r="S1502" i="3"/>
  <c r="T1502" i="3"/>
  <c r="S1503" i="3"/>
  <c r="T1503" i="3"/>
  <c r="S1504" i="3"/>
  <c r="T1504" i="3"/>
  <c r="S1505" i="3"/>
  <c r="T1505" i="3"/>
  <c r="S1506" i="3"/>
  <c r="T1506" i="3"/>
  <c r="S1507" i="3"/>
  <c r="T1507" i="3"/>
  <c r="S1508" i="3"/>
  <c r="T1508" i="3"/>
  <c r="S1509" i="3"/>
  <c r="T1509" i="3"/>
  <c r="S1510" i="3"/>
  <c r="T1510" i="3"/>
  <c r="S1511" i="3"/>
  <c r="T1511" i="3"/>
  <c r="S1512" i="3"/>
  <c r="T1512" i="3"/>
  <c r="S1513" i="3"/>
  <c r="T1513" i="3"/>
  <c r="S1514" i="3"/>
  <c r="T1514" i="3"/>
  <c r="S1515" i="3"/>
  <c r="T1515" i="3"/>
  <c r="S1516" i="3"/>
  <c r="T1516" i="3"/>
  <c r="S1517" i="3"/>
  <c r="T1517" i="3"/>
  <c r="S1518" i="3"/>
  <c r="T1518" i="3"/>
  <c r="S1519" i="3"/>
  <c r="T1519" i="3"/>
  <c r="S1520" i="3"/>
  <c r="T1520" i="3"/>
  <c r="S1521" i="3"/>
  <c r="T1521" i="3"/>
  <c r="S1522" i="3"/>
  <c r="T1522" i="3"/>
  <c r="S1523" i="3"/>
  <c r="T1523" i="3"/>
  <c r="S1524" i="3"/>
  <c r="T1524" i="3"/>
  <c r="S1525" i="3"/>
  <c r="T1525" i="3"/>
  <c r="S1526" i="3"/>
  <c r="T1526" i="3"/>
  <c r="S1527" i="3"/>
  <c r="T1527" i="3"/>
  <c r="S1528" i="3"/>
  <c r="T1528" i="3"/>
  <c r="S1529" i="3"/>
  <c r="T1529" i="3"/>
  <c r="S1530" i="3"/>
  <c r="T1530" i="3"/>
  <c r="S1531" i="3"/>
  <c r="T1531" i="3"/>
  <c r="S1532" i="3"/>
  <c r="T1532" i="3"/>
  <c r="S1533" i="3"/>
  <c r="T1533" i="3"/>
  <c r="S1534" i="3"/>
  <c r="T1534" i="3"/>
  <c r="S1535" i="3"/>
  <c r="T1535" i="3"/>
  <c r="S1536" i="3"/>
  <c r="T1536" i="3"/>
  <c r="S1537" i="3"/>
  <c r="T1537" i="3"/>
  <c r="S1538" i="3"/>
  <c r="T1538" i="3"/>
  <c r="S1539" i="3"/>
  <c r="T1539" i="3"/>
  <c r="S1540" i="3"/>
  <c r="T1540" i="3"/>
  <c r="S1541" i="3"/>
  <c r="T1541" i="3"/>
  <c r="S1542" i="3"/>
  <c r="T1542" i="3"/>
  <c r="S1543" i="3"/>
  <c r="T1543" i="3"/>
  <c r="S1544" i="3"/>
  <c r="T1544" i="3"/>
  <c r="S1545" i="3"/>
  <c r="T1545" i="3"/>
  <c r="S1546" i="3"/>
  <c r="T1546" i="3"/>
  <c r="S1547" i="3"/>
  <c r="T1547" i="3"/>
  <c r="S1548" i="3"/>
  <c r="T1548" i="3"/>
  <c r="S1549" i="3"/>
  <c r="T1549" i="3"/>
  <c r="S1550" i="3"/>
  <c r="T1550" i="3"/>
  <c r="S1551" i="3"/>
  <c r="T1551" i="3"/>
  <c r="S1552" i="3"/>
  <c r="T1552" i="3"/>
  <c r="S1553" i="3"/>
  <c r="T1553" i="3"/>
  <c r="S1554" i="3"/>
  <c r="T1554" i="3"/>
  <c r="S1555" i="3"/>
  <c r="T1555" i="3"/>
  <c r="S1556" i="3"/>
  <c r="T1556" i="3"/>
  <c r="S1557" i="3"/>
  <c r="T1557" i="3"/>
  <c r="S1558" i="3"/>
  <c r="T1558" i="3"/>
  <c r="S1559" i="3"/>
  <c r="T1559" i="3"/>
  <c r="S1560" i="3"/>
  <c r="T1560" i="3"/>
  <c r="S1561" i="3"/>
  <c r="T1561" i="3"/>
  <c r="S1562" i="3"/>
  <c r="T1562" i="3"/>
  <c r="S1563" i="3"/>
  <c r="T1563" i="3"/>
  <c r="S1564" i="3"/>
  <c r="T1564" i="3"/>
  <c r="S1565" i="3"/>
  <c r="T1565" i="3"/>
  <c r="S1566" i="3"/>
  <c r="T1566" i="3"/>
  <c r="S1567" i="3"/>
  <c r="T1567" i="3"/>
  <c r="S1568" i="3"/>
  <c r="T1568" i="3"/>
  <c r="S1569" i="3"/>
  <c r="T1569" i="3"/>
  <c r="S1570" i="3"/>
  <c r="T1570" i="3"/>
  <c r="S1571" i="3"/>
  <c r="T1571" i="3"/>
  <c r="S1572" i="3"/>
  <c r="T1572" i="3"/>
  <c r="S1573" i="3"/>
  <c r="T1573" i="3"/>
  <c r="S1574" i="3"/>
  <c r="T1574" i="3"/>
  <c r="S1575" i="3"/>
  <c r="T1575" i="3"/>
  <c r="S1576" i="3"/>
  <c r="T1576" i="3"/>
  <c r="S1577" i="3"/>
  <c r="T1577" i="3"/>
  <c r="S1578" i="3"/>
  <c r="T1578" i="3"/>
  <c r="S1579" i="3"/>
  <c r="T1579" i="3"/>
  <c r="S1580" i="3"/>
  <c r="T1580" i="3"/>
  <c r="S1581" i="3"/>
  <c r="T1581" i="3"/>
  <c r="S1582" i="3"/>
  <c r="T1582" i="3"/>
  <c r="S1583" i="3"/>
  <c r="T1583" i="3"/>
  <c r="S1584" i="3"/>
  <c r="T1584" i="3"/>
  <c r="S1585" i="3"/>
  <c r="T1585" i="3"/>
  <c r="S1586" i="3"/>
  <c r="T1586" i="3"/>
  <c r="S1587" i="3"/>
  <c r="T1587" i="3"/>
  <c r="S1588" i="3"/>
  <c r="T1588" i="3"/>
  <c r="S1589" i="3"/>
  <c r="T1589" i="3"/>
  <c r="S1590" i="3"/>
  <c r="T1590" i="3"/>
  <c r="S1591" i="3"/>
  <c r="T1591" i="3"/>
  <c r="S1592" i="3"/>
  <c r="T1592" i="3"/>
  <c r="S1593" i="3"/>
  <c r="T1593" i="3"/>
  <c r="S1594" i="3"/>
  <c r="T1594" i="3"/>
  <c r="S1595" i="3"/>
  <c r="T1595" i="3"/>
  <c r="S1596" i="3"/>
  <c r="T1596" i="3"/>
  <c r="S1597" i="3"/>
  <c r="T1597" i="3"/>
  <c r="S1598" i="3"/>
  <c r="T1598" i="3"/>
  <c r="S1599" i="3"/>
  <c r="T1599" i="3"/>
  <c r="S1600" i="3"/>
  <c r="T1600" i="3"/>
  <c r="S1601" i="3"/>
  <c r="T1601" i="3"/>
  <c r="S1602" i="3"/>
  <c r="T1602" i="3"/>
  <c r="S1603" i="3"/>
  <c r="T1603" i="3"/>
  <c r="S1604" i="3"/>
  <c r="T1604" i="3"/>
  <c r="S1605" i="3"/>
  <c r="T1605" i="3"/>
  <c r="S1606" i="3"/>
  <c r="T1606" i="3"/>
  <c r="S1607" i="3"/>
  <c r="T1607" i="3"/>
  <c r="S1608" i="3"/>
  <c r="T1608" i="3"/>
  <c r="S1609" i="3"/>
  <c r="T1609" i="3"/>
  <c r="S1610" i="3"/>
  <c r="T1610" i="3"/>
  <c r="S1611" i="3"/>
  <c r="T1611" i="3"/>
  <c r="S1612" i="3"/>
  <c r="T1612" i="3"/>
  <c r="S1613" i="3"/>
  <c r="T1613" i="3"/>
  <c r="S1614" i="3"/>
  <c r="T1614" i="3"/>
  <c r="S1615" i="3"/>
  <c r="T1615" i="3"/>
  <c r="S1616" i="3"/>
  <c r="T1616" i="3"/>
  <c r="S1617" i="3"/>
  <c r="T1617" i="3"/>
  <c r="S1618" i="3"/>
  <c r="T1618" i="3"/>
  <c r="S1619" i="3"/>
  <c r="T1619" i="3"/>
  <c r="S1620" i="3"/>
  <c r="T1620" i="3"/>
  <c r="S1621" i="3"/>
  <c r="T1621" i="3"/>
  <c r="S1622" i="3"/>
  <c r="T1622" i="3"/>
  <c r="S1623" i="3"/>
  <c r="T1623" i="3"/>
  <c r="S1624" i="3"/>
  <c r="T1624" i="3"/>
  <c r="S1625" i="3"/>
  <c r="T1625" i="3"/>
  <c r="S1626" i="3"/>
  <c r="T1626" i="3"/>
  <c r="S1627" i="3"/>
  <c r="T1627" i="3"/>
  <c r="S1628" i="3"/>
  <c r="T1628" i="3"/>
  <c r="S1629" i="3"/>
  <c r="T1629" i="3"/>
  <c r="S1630" i="3"/>
  <c r="T1630" i="3"/>
  <c r="S1631" i="3"/>
  <c r="T1631" i="3"/>
  <c r="S1632" i="3"/>
  <c r="T1632" i="3"/>
  <c r="S1633" i="3"/>
  <c r="T1633" i="3"/>
  <c r="S1634" i="3"/>
  <c r="T1634" i="3"/>
  <c r="S1635" i="3"/>
  <c r="T1635" i="3"/>
  <c r="S1636" i="3"/>
  <c r="T1636" i="3"/>
  <c r="S1637" i="3"/>
  <c r="T1637" i="3"/>
  <c r="S1638" i="3"/>
  <c r="T1638" i="3"/>
  <c r="S1639" i="3"/>
  <c r="T1639" i="3"/>
  <c r="S1640" i="3"/>
  <c r="T1640" i="3"/>
  <c r="S1641" i="3"/>
  <c r="T1641" i="3"/>
  <c r="S1642" i="3"/>
  <c r="T1642" i="3"/>
  <c r="S1643" i="3"/>
  <c r="T1643" i="3"/>
  <c r="S1644" i="3"/>
  <c r="T1644" i="3"/>
  <c r="S1645" i="3"/>
  <c r="T1645" i="3"/>
  <c r="S1646" i="3"/>
  <c r="T1646" i="3"/>
  <c r="S1647" i="3"/>
  <c r="T1647" i="3"/>
  <c r="S1648" i="3"/>
  <c r="T1648" i="3"/>
  <c r="S1649" i="3"/>
  <c r="T1649" i="3"/>
  <c r="S1650" i="3"/>
  <c r="T1650" i="3"/>
  <c r="S1651" i="3"/>
  <c r="T1651" i="3"/>
  <c r="S1652" i="3"/>
  <c r="T1652" i="3"/>
  <c r="S1653" i="3"/>
  <c r="T1653" i="3"/>
  <c r="S1654" i="3"/>
  <c r="T1654" i="3"/>
  <c r="S1655" i="3"/>
  <c r="T1655" i="3"/>
  <c r="S1656" i="3"/>
  <c r="T1656" i="3"/>
  <c r="S1657" i="3"/>
  <c r="T1657" i="3"/>
  <c r="S1658" i="3"/>
  <c r="T1658" i="3"/>
  <c r="S1659" i="3"/>
  <c r="T1659" i="3"/>
  <c r="S1660" i="3"/>
  <c r="T1660" i="3"/>
  <c r="S1661" i="3"/>
  <c r="T1661" i="3"/>
  <c r="S1662" i="3"/>
  <c r="T1662" i="3"/>
  <c r="S1663" i="3"/>
  <c r="T1663" i="3"/>
  <c r="S1664" i="3"/>
  <c r="T1664" i="3"/>
  <c r="S1665" i="3"/>
  <c r="T1665" i="3"/>
  <c r="S1666" i="3"/>
  <c r="T1666" i="3"/>
  <c r="S1667" i="3"/>
  <c r="T1667" i="3"/>
  <c r="S1668" i="3"/>
  <c r="T1668" i="3"/>
  <c r="S1669" i="3"/>
  <c r="T1669" i="3"/>
  <c r="S1670" i="3"/>
  <c r="T1670" i="3"/>
  <c r="S1671" i="3"/>
  <c r="T1671" i="3"/>
  <c r="S1672" i="3"/>
  <c r="T1672" i="3"/>
  <c r="S1673" i="3"/>
  <c r="T1673" i="3"/>
  <c r="S1674" i="3"/>
  <c r="T1674" i="3"/>
  <c r="S1675" i="3"/>
  <c r="T1675" i="3"/>
  <c r="S1676" i="3"/>
  <c r="T1676" i="3"/>
  <c r="S1677" i="3"/>
  <c r="T1677" i="3"/>
  <c r="S1678" i="3"/>
  <c r="T1678" i="3"/>
  <c r="S1679" i="3"/>
  <c r="T1679" i="3"/>
  <c r="S1680" i="3"/>
  <c r="T1680" i="3"/>
  <c r="S1681" i="3"/>
  <c r="T1681" i="3"/>
  <c r="S1682" i="3"/>
  <c r="T1682" i="3"/>
  <c r="S1683" i="3"/>
  <c r="T1683" i="3"/>
  <c r="S1684" i="3"/>
  <c r="T1684" i="3"/>
  <c r="S1685" i="3"/>
  <c r="T1685" i="3"/>
  <c r="S1686" i="3"/>
  <c r="T1686" i="3"/>
  <c r="S1687" i="3"/>
  <c r="T1687" i="3"/>
  <c r="S1688" i="3"/>
  <c r="T1688" i="3"/>
  <c r="S1689" i="3"/>
  <c r="T1689" i="3"/>
  <c r="S1690" i="3"/>
  <c r="T1690" i="3"/>
  <c r="S1691" i="3"/>
  <c r="T1691" i="3"/>
  <c r="S1692" i="3"/>
  <c r="T1692" i="3"/>
  <c r="S1693" i="3"/>
  <c r="T1693" i="3"/>
  <c r="T2" i="3"/>
  <c r="S2" i="3"/>
  <c r="M2" i="3"/>
  <c r="O2" i="3" s="1"/>
  <c r="P14" i="3"/>
  <c r="P78" i="3"/>
  <c r="O168" i="3"/>
  <c r="P210" i="3"/>
  <c r="O296" i="3"/>
  <c r="M4" i="3"/>
  <c r="O4" i="3" s="1"/>
  <c r="N4" i="3"/>
  <c r="P4" i="3" s="1"/>
  <c r="M5" i="3"/>
  <c r="O5" i="3" s="1"/>
  <c r="N5" i="3"/>
  <c r="P5" i="3" s="1"/>
  <c r="M6" i="3"/>
  <c r="O6" i="3" s="1"/>
  <c r="N6" i="3"/>
  <c r="P6" i="3" s="1"/>
  <c r="M7" i="3"/>
  <c r="O7" i="3" s="1"/>
  <c r="N7" i="3"/>
  <c r="P7" i="3" s="1"/>
  <c r="M8" i="3"/>
  <c r="O8" i="3" s="1"/>
  <c r="N8" i="3"/>
  <c r="P8" i="3" s="1"/>
  <c r="M9" i="3"/>
  <c r="O9" i="3" s="1"/>
  <c r="N9" i="3"/>
  <c r="P9" i="3" s="1"/>
  <c r="M10" i="3"/>
  <c r="O10" i="3" s="1"/>
  <c r="N10" i="3"/>
  <c r="P10" i="3" s="1"/>
  <c r="M11" i="3"/>
  <c r="O11" i="3" s="1"/>
  <c r="N11" i="3"/>
  <c r="P11" i="3" s="1"/>
  <c r="M12" i="3"/>
  <c r="O12" i="3" s="1"/>
  <c r="N12" i="3"/>
  <c r="P12" i="3" s="1"/>
  <c r="M13" i="3"/>
  <c r="O13" i="3" s="1"/>
  <c r="N13" i="3"/>
  <c r="P13" i="3" s="1"/>
  <c r="M14" i="3"/>
  <c r="O14" i="3" s="1"/>
  <c r="N14" i="3"/>
  <c r="M15" i="3"/>
  <c r="O15" i="3" s="1"/>
  <c r="N15" i="3"/>
  <c r="P15" i="3" s="1"/>
  <c r="M16" i="3"/>
  <c r="O16" i="3" s="1"/>
  <c r="N16" i="3"/>
  <c r="P16" i="3" s="1"/>
  <c r="M17" i="3"/>
  <c r="O17" i="3" s="1"/>
  <c r="N17" i="3"/>
  <c r="P17" i="3" s="1"/>
  <c r="M18" i="3"/>
  <c r="O18" i="3" s="1"/>
  <c r="N18" i="3"/>
  <c r="P18" i="3" s="1"/>
  <c r="M19" i="3"/>
  <c r="O19" i="3" s="1"/>
  <c r="N19" i="3"/>
  <c r="P19" i="3" s="1"/>
  <c r="M20" i="3"/>
  <c r="O20" i="3" s="1"/>
  <c r="N20" i="3"/>
  <c r="P20" i="3" s="1"/>
  <c r="M21" i="3"/>
  <c r="O21" i="3" s="1"/>
  <c r="N21" i="3"/>
  <c r="P21" i="3" s="1"/>
  <c r="M22" i="3"/>
  <c r="O22" i="3" s="1"/>
  <c r="N22" i="3"/>
  <c r="P22" i="3" s="1"/>
  <c r="M23" i="3"/>
  <c r="O23" i="3" s="1"/>
  <c r="N23" i="3"/>
  <c r="P23" i="3" s="1"/>
  <c r="M24" i="3"/>
  <c r="O24" i="3" s="1"/>
  <c r="N24" i="3"/>
  <c r="P24" i="3" s="1"/>
  <c r="M25" i="3"/>
  <c r="O25" i="3" s="1"/>
  <c r="N25" i="3"/>
  <c r="P25" i="3" s="1"/>
  <c r="M26" i="3"/>
  <c r="O26" i="3" s="1"/>
  <c r="N26" i="3"/>
  <c r="P26" i="3" s="1"/>
  <c r="M27" i="3"/>
  <c r="O27" i="3" s="1"/>
  <c r="N27" i="3"/>
  <c r="P27" i="3" s="1"/>
  <c r="M28" i="3"/>
  <c r="O28" i="3" s="1"/>
  <c r="N28" i="3"/>
  <c r="P28" i="3" s="1"/>
  <c r="M29" i="3"/>
  <c r="O29" i="3" s="1"/>
  <c r="N29" i="3"/>
  <c r="P29" i="3" s="1"/>
  <c r="M30" i="3"/>
  <c r="O30" i="3" s="1"/>
  <c r="N30" i="3"/>
  <c r="P30" i="3" s="1"/>
  <c r="M31" i="3"/>
  <c r="O31" i="3" s="1"/>
  <c r="N31" i="3"/>
  <c r="P31" i="3" s="1"/>
  <c r="M32" i="3"/>
  <c r="O32" i="3" s="1"/>
  <c r="N32" i="3"/>
  <c r="P32" i="3" s="1"/>
  <c r="M33" i="3"/>
  <c r="O33" i="3" s="1"/>
  <c r="N33" i="3"/>
  <c r="P33" i="3" s="1"/>
  <c r="M34" i="3"/>
  <c r="O34" i="3" s="1"/>
  <c r="N34" i="3"/>
  <c r="P34" i="3" s="1"/>
  <c r="M35" i="3"/>
  <c r="O35" i="3" s="1"/>
  <c r="N35" i="3"/>
  <c r="P35" i="3" s="1"/>
  <c r="M36" i="3"/>
  <c r="O36" i="3" s="1"/>
  <c r="N36" i="3"/>
  <c r="P36" i="3" s="1"/>
  <c r="M37" i="3"/>
  <c r="O37" i="3" s="1"/>
  <c r="N37" i="3"/>
  <c r="P37" i="3" s="1"/>
  <c r="M38" i="3"/>
  <c r="O38" i="3" s="1"/>
  <c r="N38" i="3"/>
  <c r="P38" i="3" s="1"/>
  <c r="M39" i="3"/>
  <c r="O39" i="3" s="1"/>
  <c r="N39" i="3"/>
  <c r="P39" i="3" s="1"/>
  <c r="M40" i="3"/>
  <c r="O40" i="3" s="1"/>
  <c r="N40" i="3"/>
  <c r="P40" i="3" s="1"/>
  <c r="M41" i="3"/>
  <c r="O41" i="3" s="1"/>
  <c r="N41" i="3"/>
  <c r="P41" i="3" s="1"/>
  <c r="M42" i="3"/>
  <c r="O42" i="3" s="1"/>
  <c r="N42" i="3"/>
  <c r="P42" i="3" s="1"/>
  <c r="M43" i="3"/>
  <c r="O43" i="3" s="1"/>
  <c r="N43" i="3"/>
  <c r="P43" i="3" s="1"/>
  <c r="M44" i="3"/>
  <c r="O44" i="3" s="1"/>
  <c r="N44" i="3"/>
  <c r="P44" i="3" s="1"/>
  <c r="M45" i="3"/>
  <c r="O45" i="3" s="1"/>
  <c r="N45" i="3"/>
  <c r="P45" i="3" s="1"/>
  <c r="M46" i="3"/>
  <c r="O46" i="3" s="1"/>
  <c r="N46" i="3"/>
  <c r="P46" i="3" s="1"/>
  <c r="M47" i="3"/>
  <c r="O47" i="3" s="1"/>
  <c r="N47" i="3"/>
  <c r="P47" i="3" s="1"/>
  <c r="M48" i="3"/>
  <c r="O48" i="3" s="1"/>
  <c r="N48" i="3"/>
  <c r="P48" i="3" s="1"/>
  <c r="M49" i="3"/>
  <c r="O49" i="3" s="1"/>
  <c r="N49" i="3"/>
  <c r="P49" i="3" s="1"/>
  <c r="M50" i="3"/>
  <c r="O50" i="3" s="1"/>
  <c r="N50" i="3"/>
  <c r="P50" i="3" s="1"/>
  <c r="M51" i="3"/>
  <c r="O51" i="3" s="1"/>
  <c r="N51" i="3"/>
  <c r="P51" i="3" s="1"/>
  <c r="M52" i="3"/>
  <c r="O52" i="3" s="1"/>
  <c r="N52" i="3"/>
  <c r="P52" i="3" s="1"/>
  <c r="M53" i="3"/>
  <c r="O53" i="3" s="1"/>
  <c r="N53" i="3"/>
  <c r="P53" i="3" s="1"/>
  <c r="M54" i="3"/>
  <c r="O54" i="3" s="1"/>
  <c r="N54" i="3"/>
  <c r="P54" i="3" s="1"/>
  <c r="M55" i="3"/>
  <c r="O55" i="3" s="1"/>
  <c r="N55" i="3"/>
  <c r="P55" i="3" s="1"/>
  <c r="M56" i="3"/>
  <c r="O56" i="3" s="1"/>
  <c r="N56" i="3"/>
  <c r="P56" i="3" s="1"/>
  <c r="M57" i="3"/>
  <c r="O57" i="3" s="1"/>
  <c r="N57" i="3"/>
  <c r="P57" i="3" s="1"/>
  <c r="M58" i="3"/>
  <c r="O58" i="3" s="1"/>
  <c r="N58" i="3"/>
  <c r="P58" i="3" s="1"/>
  <c r="M59" i="3"/>
  <c r="O59" i="3" s="1"/>
  <c r="N59" i="3"/>
  <c r="P59" i="3" s="1"/>
  <c r="M60" i="3"/>
  <c r="O60" i="3" s="1"/>
  <c r="N60" i="3"/>
  <c r="P60" i="3" s="1"/>
  <c r="M61" i="3"/>
  <c r="O61" i="3" s="1"/>
  <c r="N61" i="3"/>
  <c r="P61" i="3" s="1"/>
  <c r="M62" i="3"/>
  <c r="O62" i="3" s="1"/>
  <c r="N62" i="3"/>
  <c r="P62" i="3" s="1"/>
  <c r="M63" i="3"/>
  <c r="O63" i="3" s="1"/>
  <c r="N63" i="3"/>
  <c r="P63" i="3" s="1"/>
  <c r="M64" i="3"/>
  <c r="O64" i="3" s="1"/>
  <c r="N64" i="3"/>
  <c r="P64" i="3" s="1"/>
  <c r="M65" i="3"/>
  <c r="O65" i="3" s="1"/>
  <c r="N65" i="3"/>
  <c r="P65" i="3" s="1"/>
  <c r="M66" i="3"/>
  <c r="O66" i="3" s="1"/>
  <c r="N66" i="3"/>
  <c r="P66" i="3" s="1"/>
  <c r="M67" i="3"/>
  <c r="O67" i="3" s="1"/>
  <c r="N67" i="3"/>
  <c r="P67" i="3" s="1"/>
  <c r="M68" i="3"/>
  <c r="O68" i="3" s="1"/>
  <c r="N68" i="3"/>
  <c r="P68" i="3" s="1"/>
  <c r="M69" i="3"/>
  <c r="O69" i="3" s="1"/>
  <c r="N69" i="3"/>
  <c r="P69" i="3" s="1"/>
  <c r="M70" i="3"/>
  <c r="O70" i="3" s="1"/>
  <c r="N70" i="3"/>
  <c r="P70" i="3" s="1"/>
  <c r="M71" i="3"/>
  <c r="O71" i="3" s="1"/>
  <c r="N71" i="3"/>
  <c r="P71" i="3" s="1"/>
  <c r="M72" i="3"/>
  <c r="O72" i="3" s="1"/>
  <c r="N72" i="3"/>
  <c r="P72" i="3" s="1"/>
  <c r="M73" i="3"/>
  <c r="O73" i="3" s="1"/>
  <c r="N73" i="3"/>
  <c r="P73" i="3" s="1"/>
  <c r="M74" i="3"/>
  <c r="O74" i="3" s="1"/>
  <c r="N74" i="3"/>
  <c r="P74" i="3" s="1"/>
  <c r="M75" i="3"/>
  <c r="O75" i="3" s="1"/>
  <c r="N75" i="3"/>
  <c r="P75" i="3" s="1"/>
  <c r="M76" i="3"/>
  <c r="O76" i="3" s="1"/>
  <c r="N76" i="3"/>
  <c r="P76" i="3" s="1"/>
  <c r="M77" i="3"/>
  <c r="O77" i="3" s="1"/>
  <c r="N77" i="3"/>
  <c r="P77" i="3" s="1"/>
  <c r="M78" i="3"/>
  <c r="O78" i="3" s="1"/>
  <c r="N78" i="3"/>
  <c r="M79" i="3"/>
  <c r="O79" i="3" s="1"/>
  <c r="N79" i="3"/>
  <c r="P79" i="3" s="1"/>
  <c r="M80" i="3"/>
  <c r="O80" i="3" s="1"/>
  <c r="N80" i="3"/>
  <c r="P80" i="3" s="1"/>
  <c r="M81" i="3"/>
  <c r="O81" i="3" s="1"/>
  <c r="N81" i="3"/>
  <c r="P81" i="3" s="1"/>
  <c r="M82" i="3"/>
  <c r="O82" i="3" s="1"/>
  <c r="N82" i="3"/>
  <c r="P82" i="3" s="1"/>
  <c r="M83" i="3"/>
  <c r="O83" i="3" s="1"/>
  <c r="N83" i="3"/>
  <c r="P83" i="3" s="1"/>
  <c r="M84" i="3"/>
  <c r="O84" i="3" s="1"/>
  <c r="N84" i="3"/>
  <c r="P84" i="3" s="1"/>
  <c r="M85" i="3"/>
  <c r="O85" i="3" s="1"/>
  <c r="N85" i="3"/>
  <c r="P85" i="3" s="1"/>
  <c r="M86" i="3"/>
  <c r="O86" i="3" s="1"/>
  <c r="N86" i="3"/>
  <c r="P86" i="3" s="1"/>
  <c r="M87" i="3"/>
  <c r="O87" i="3" s="1"/>
  <c r="N87" i="3"/>
  <c r="P87" i="3" s="1"/>
  <c r="M88" i="3"/>
  <c r="O88" i="3" s="1"/>
  <c r="N88" i="3"/>
  <c r="P88" i="3" s="1"/>
  <c r="M89" i="3"/>
  <c r="O89" i="3" s="1"/>
  <c r="N89" i="3"/>
  <c r="P89" i="3" s="1"/>
  <c r="M90" i="3"/>
  <c r="O90" i="3" s="1"/>
  <c r="N90" i="3"/>
  <c r="P90" i="3" s="1"/>
  <c r="M91" i="3"/>
  <c r="O91" i="3" s="1"/>
  <c r="N91" i="3"/>
  <c r="P91" i="3" s="1"/>
  <c r="M92" i="3"/>
  <c r="O92" i="3" s="1"/>
  <c r="N92" i="3"/>
  <c r="P92" i="3" s="1"/>
  <c r="M93" i="3"/>
  <c r="O93" i="3" s="1"/>
  <c r="N93" i="3"/>
  <c r="P93" i="3" s="1"/>
  <c r="M94" i="3"/>
  <c r="O94" i="3" s="1"/>
  <c r="N94" i="3"/>
  <c r="P94" i="3" s="1"/>
  <c r="M95" i="3"/>
  <c r="O95" i="3" s="1"/>
  <c r="N95" i="3"/>
  <c r="P95" i="3" s="1"/>
  <c r="M96" i="3"/>
  <c r="O96" i="3" s="1"/>
  <c r="N96" i="3"/>
  <c r="P96" i="3" s="1"/>
  <c r="M97" i="3"/>
  <c r="O97" i="3" s="1"/>
  <c r="N97" i="3"/>
  <c r="P97" i="3" s="1"/>
  <c r="M98" i="3"/>
  <c r="O98" i="3" s="1"/>
  <c r="N98" i="3"/>
  <c r="P98" i="3" s="1"/>
  <c r="M99" i="3"/>
  <c r="O99" i="3" s="1"/>
  <c r="N99" i="3"/>
  <c r="P99" i="3" s="1"/>
  <c r="M100" i="3"/>
  <c r="O100" i="3" s="1"/>
  <c r="N100" i="3"/>
  <c r="P100" i="3" s="1"/>
  <c r="M101" i="3"/>
  <c r="O101" i="3" s="1"/>
  <c r="N101" i="3"/>
  <c r="P101" i="3" s="1"/>
  <c r="M102" i="3"/>
  <c r="O102" i="3" s="1"/>
  <c r="N102" i="3"/>
  <c r="P102" i="3" s="1"/>
  <c r="M103" i="3"/>
  <c r="O103" i="3" s="1"/>
  <c r="N103" i="3"/>
  <c r="P103" i="3" s="1"/>
  <c r="M104" i="3"/>
  <c r="O104" i="3" s="1"/>
  <c r="N104" i="3"/>
  <c r="P104" i="3" s="1"/>
  <c r="M105" i="3"/>
  <c r="O105" i="3" s="1"/>
  <c r="N105" i="3"/>
  <c r="P105" i="3" s="1"/>
  <c r="M106" i="3"/>
  <c r="O106" i="3" s="1"/>
  <c r="N106" i="3"/>
  <c r="P106" i="3" s="1"/>
  <c r="M107" i="3"/>
  <c r="O107" i="3" s="1"/>
  <c r="N107" i="3"/>
  <c r="P107" i="3" s="1"/>
  <c r="M108" i="3"/>
  <c r="O108" i="3" s="1"/>
  <c r="N108" i="3"/>
  <c r="P108" i="3" s="1"/>
  <c r="M109" i="3"/>
  <c r="O109" i="3" s="1"/>
  <c r="N109" i="3"/>
  <c r="P109" i="3" s="1"/>
  <c r="M110" i="3"/>
  <c r="O110" i="3" s="1"/>
  <c r="N110" i="3"/>
  <c r="P110" i="3" s="1"/>
  <c r="M111" i="3"/>
  <c r="O111" i="3" s="1"/>
  <c r="N111" i="3"/>
  <c r="P111" i="3" s="1"/>
  <c r="M112" i="3"/>
  <c r="O112" i="3" s="1"/>
  <c r="N112" i="3"/>
  <c r="P112" i="3" s="1"/>
  <c r="M113" i="3"/>
  <c r="O113" i="3" s="1"/>
  <c r="N113" i="3"/>
  <c r="P113" i="3" s="1"/>
  <c r="M114" i="3"/>
  <c r="O114" i="3" s="1"/>
  <c r="N114" i="3"/>
  <c r="P114" i="3" s="1"/>
  <c r="M115" i="3"/>
  <c r="O115" i="3" s="1"/>
  <c r="N115" i="3"/>
  <c r="P115" i="3" s="1"/>
  <c r="M116" i="3"/>
  <c r="O116" i="3" s="1"/>
  <c r="N116" i="3"/>
  <c r="P116" i="3" s="1"/>
  <c r="M117" i="3"/>
  <c r="O117" i="3" s="1"/>
  <c r="N117" i="3"/>
  <c r="P117" i="3" s="1"/>
  <c r="M118" i="3"/>
  <c r="O118" i="3" s="1"/>
  <c r="N118" i="3"/>
  <c r="P118" i="3" s="1"/>
  <c r="M119" i="3"/>
  <c r="O119" i="3" s="1"/>
  <c r="N119" i="3"/>
  <c r="P119" i="3" s="1"/>
  <c r="M120" i="3"/>
  <c r="O120" i="3" s="1"/>
  <c r="N120" i="3"/>
  <c r="P120" i="3" s="1"/>
  <c r="M121" i="3"/>
  <c r="O121" i="3" s="1"/>
  <c r="N121" i="3"/>
  <c r="P121" i="3" s="1"/>
  <c r="M122" i="3"/>
  <c r="O122" i="3" s="1"/>
  <c r="N122" i="3"/>
  <c r="P122" i="3" s="1"/>
  <c r="M123" i="3"/>
  <c r="O123" i="3" s="1"/>
  <c r="N123" i="3"/>
  <c r="P123" i="3" s="1"/>
  <c r="M124" i="3"/>
  <c r="O124" i="3" s="1"/>
  <c r="N124" i="3"/>
  <c r="P124" i="3" s="1"/>
  <c r="M125" i="3"/>
  <c r="O125" i="3" s="1"/>
  <c r="N125" i="3"/>
  <c r="P125" i="3" s="1"/>
  <c r="M126" i="3"/>
  <c r="O126" i="3" s="1"/>
  <c r="N126" i="3"/>
  <c r="P126" i="3" s="1"/>
  <c r="M127" i="3"/>
  <c r="O127" i="3" s="1"/>
  <c r="N127" i="3"/>
  <c r="P127" i="3" s="1"/>
  <c r="M128" i="3"/>
  <c r="O128" i="3" s="1"/>
  <c r="N128" i="3"/>
  <c r="P128" i="3" s="1"/>
  <c r="M129" i="3"/>
  <c r="O129" i="3" s="1"/>
  <c r="N129" i="3"/>
  <c r="P129" i="3" s="1"/>
  <c r="M130" i="3"/>
  <c r="O130" i="3" s="1"/>
  <c r="N130" i="3"/>
  <c r="P130" i="3" s="1"/>
  <c r="M131" i="3"/>
  <c r="O131" i="3" s="1"/>
  <c r="N131" i="3"/>
  <c r="P131" i="3" s="1"/>
  <c r="M132" i="3"/>
  <c r="O132" i="3" s="1"/>
  <c r="N132" i="3"/>
  <c r="P132" i="3" s="1"/>
  <c r="M133" i="3"/>
  <c r="O133" i="3" s="1"/>
  <c r="N133" i="3"/>
  <c r="P133" i="3" s="1"/>
  <c r="M134" i="3"/>
  <c r="O134" i="3" s="1"/>
  <c r="N134" i="3"/>
  <c r="P134" i="3" s="1"/>
  <c r="M135" i="3"/>
  <c r="O135" i="3" s="1"/>
  <c r="N135" i="3"/>
  <c r="P135" i="3" s="1"/>
  <c r="M136" i="3"/>
  <c r="O136" i="3" s="1"/>
  <c r="N136" i="3"/>
  <c r="P136" i="3" s="1"/>
  <c r="M137" i="3"/>
  <c r="O137" i="3" s="1"/>
  <c r="N137" i="3"/>
  <c r="P137" i="3" s="1"/>
  <c r="M138" i="3"/>
  <c r="O138" i="3" s="1"/>
  <c r="N138" i="3"/>
  <c r="P138" i="3" s="1"/>
  <c r="M139" i="3"/>
  <c r="O139" i="3" s="1"/>
  <c r="N139" i="3"/>
  <c r="P139" i="3" s="1"/>
  <c r="M140" i="3"/>
  <c r="O140" i="3" s="1"/>
  <c r="N140" i="3"/>
  <c r="P140" i="3" s="1"/>
  <c r="M141" i="3"/>
  <c r="O141" i="3" s="1"/>
  <c r="N141" i="3"/>
  <c r="P141" i="3" s="1"/>
  <c r="M142" i="3"/>
  <c r="O142" i="3" s="1"/>
  <c r="N142" i="3"/>
  <c r="P142" i="3" s="1"/>
  <c r="M143" i="3"/>
  <c r="O143" i="3" s="1"/>
  <c r="N143" i="3"/>
  <c r="P143" i="3" s="1"/>
  <c r="M144" i="3"/>
  <c r="O144" i="3" s="1"/>
  <c r="N144" i="3"/>
  <c r="P144" i="3" s="1"/>
  <c r="M145" i="3"/>
  <c r="O145" i="3" s="1"/>
  <c r="N145" i="3"/>
  <c r="P145" i="3" s="1"/>
  <c r="M146" i="3"/>
  <c r="O146" i="3" s="1"/>
  <c r="N146" i="3"/>
  <c r="P146" i="3" s="1"/>
  <c r="M147" i="3"/>
  <c r="O147" i="3" s="1"/>
  <c r="N147" i="3"/>
  <c r="P147" i="3" s="1"/>
  <c r="M148" i="3"/>
  <c r="O148" i="3" s="1"/>
  <c r="N148" i="3"/>
  <c r="P148" i="3" s="1"/>
  <c r="M149" i="3"/>
  <c r="O149" i="3" s="1"/>
  <c r="N149" i="3"/>
  <c r="P149" i="3" s="1"/>
  <c r="M150" i="3"/>
  <c r="O150" i="3" s="1"/>
  <c r="N150" i="3"/>
  <c r="P150" i="3" s="1"/>
  <c r="M151" i="3"/>
  <c r="O151" i="3" s="1"/>
  <c r="N151" i="3"/>
  <c r="P151" i="3" s="1"/>
  <c r="M152" i="3"/>
  <c r="O152" i="3" s="1"/>
  <c r="N152" i="3"/>
  <c r="P152" i="3" s="1"/>
  <c r="M153" i="3"/>
  <c r="O153" i="3" s="1"/>
  <c r="N153" i="3"/>
  <c r="P153" i="3" s="1"/>
  <c r="M154" i="3"/>
  <c r="O154" i="3" s="1"/>
  <c r="N154" i="3"/>
  <c r="P154" i="3" s="1"/>
  <c r="M155" i="3"/>
  <c r="O155" i="3" s="1"/>
  <c r="N155" i="3"/>
  <c r="P155" i="3" s="1"/>
  <c r="M156" i="3"/>
  <c r="O156" i="3" s="1"/>
  <c r="N156" i="3"/>
  <c r="P156" i="3" s="1"/>
  <c r="M157" i="3"/>
  <c r="O157" i="3" s="1"/>
  <c r="N157" i="3"/>
  <c r="P157" i="3" s="1"/>
  <c r="M158" i="3"/>
  <c r="O158" i="3" s="1"/>
  <c r="N158" i="3"/>
  <c r="P158" i="3" s="1"/>
  <c r="M159" i="3"/>
  <c r="O159" i="3" s="1"/>
  <c r="N159" i="3"/>
  <c r="P159" i="3" s="1"/>
  <c r="M160" i="3"/>
  <c r="O160" i="3" s="1"/>
  <c r="N160" i="3"/>
  <c r="P160" i="3" s="1"/>
  <c r="M161" i="3"/>
  <c r="O161" i="3" s="1"/>
  <c r="N161" i="3"/>
  <c r="P161" i="3" s="1"/>
  <c r="M162" i="3"/>
  <c r="O162" i="3" s="1"/>
  <c r="N162" i="3"/>
  <c r="P162" i="3" s="1"/>
  <c r="M163" i="3"/>
  <c r="O163" i="3" s="1"/>
  <c r="N163" i="3"/>
  <c r="P163" i="3" s="1"/>
  <c r="M164" i="3"/>
  <c r="O164" i="3" s="1"/>
  <c r="N164" i="3"/>
  <c r="P164" i="3" s="1"/>
  <c r="M165" i="3"/>
  <c r="O165" i="3" s="1"/>
  <c r="N165" i="3"/>
  <c r="P165" i="3" s="1"/>
  <c r="M166" i="3"/>
  <c r="O166" i="3" s="1"/>
  <c r="N166" i="3"/>
  <c r="P166" i="3" s="1"/>
  <c r="M167" i="3"/>
  <c r="O167" i="3" s="1"/>
  <c r="N167" i="3"/>
  <c r="P167" i="3" s="1"/>
  <c r="M168" i="3"/>
  <c r="N168" i="3"/>
  <c r="P168" i="3" s="1"/>
  <c r="M169" i="3"/>
  <c r="O169" i="3" s="1"/>
  <c r="N169" i="3"/>
  <c r="P169" i="3" s="1"/>
  <c r="M170" i="3"/>
  <c r="O170" i="3" s="1"/>
  <c r="N170" i="3"/>
  <c r="P170" i="3" s="1"/>
  <c r="M171" i="3"/>
  <c r="O171" i="3" s="1"/>
  <c r="N171" i="3"/>
  <c r="P171" i="3" s="1"/>
  <c r="M172" i="3"/>
  <c r="O172" i="3" s="1"/>
  <c r="N172" i="3"/>
  <c r="P172" i="3" s="1"/>
  <c r="M173" i="3"/>
  <c r="O173" i="3" s="1"/>
  <c r="N173" i="3"/>
  <c r="P173" i="3" s="1"/>
  <c r="M174" i="3"/>
  <c r="O174" i="3" s="1"/>
  <c r="N174" i="3"/>
  <c r="P174" i="3" s="1"/>
  <c r="M175" i="3"/>
  <c r="O175" i="3" s="1"/>
  <c r="N175" i="3"/>
  <c r="P175" i="3" s="1"/>
  <c r="M176" i="3"/>
  <c r="O176" i="3" s="1"/>
  <c r="N176" i="3"/>
  <c r="P176" i="3" s="1"/>
  <c r="M177" i="3"/>
  <c r="O177" i="3" s="1"/>
  <c r="N177" i="3"/>
  <c r="P177" i="3" s="1"/>
  <c r="M178" i="3"/>
  <c r="O178" i="3" s="1"/>
  <c r="N178" i="3"/>
  <c r="P178" i="3" s="1"/>
  <c r="M179" i="3"/>
  <c r="O179" i="3" s="1"/>
  <c r="N179" i="3"/>
  <c r="P179" i="3" s="1"/>
  <c r="M180" i="3"/>
  <c r="O180" i="3" s="1"/>
  <c r="N180" i="3"/>
  <c r="P180" i="3" s="1"/>
  <c r="M181" i="3"/>
  <c r="O181" i="3" s="1"/>
  <c r="N181" i="3"/>
  <c r="P181" i="3" s="1"/>
  <c r="M182" i="3"/>
  <c r="O182" i="3" s="1"/>
  <c r="N182" i="3"/>
  <c r="P182" i="3" s="1"/>
  <c r="M183" i="3"/>
  <c r="O183" i="3" s="1"/>
  <c r="N183" i="3"/>
  <c r="P183" i="3" s="1"/>
  <c r="M184" i="3"/>
  <c r="O184" i="3" s="1"/>
  <c r="N184" i="3"/>
  <c r="P184" i="3" s="1"/>
  <c r="M185" i="3"/>
  <c r="O185" i="3" s="1"/>
  <c r="N185" i="3"/>
  <c r="P185" i="3" s="1"/>
  <c r="M186" i="3"/>
  <c r="O186" i="3" s="1"/>
  <c r="N186" i="3"/>
  <c r="P186" i="3" s="1"/>
  <c r="M187" i="3"/>
  <c r="O187" i="3" s="1"/>
  <c r="N187" i="3"/>
  <c r="P187" i="3" s="1"/>
  <c r="M188" i="3"/>
  <c r="O188" i="3" s="1"/>
  <c r="N188" i="3"/>
  <c r="P188" i="3" s="1"/>
  <c r="M189" i="3"/>
  <c r="O189" i="3" s="1"/>
  <c r="N189" i="3"/>
  <c r="P189" i="3" s="1"/>
  <c r="M190" i="3"/>
  <c r="O190" i="3" s="1"/>
  <c r="N190" i="3"/>
  <c r="P190" i="3" s="1"/>
  <c r="M191" i="3"/>
  <c r="O191" i="3" s="1"/>
  <c r="N191" i="3"/>
  <c r="P191" i="3" s="1"/>
  <c r="M192" i="3"/>
  <c r="O192" i="3" s="1"/>
  <c r="N192" i="3"/>
  <c r="P192" i="3" s="1"/>
  <c r="M193" i="3"/>
  <c r="O193" i="3" s="1"/>
  <c r="N193" i="3"/>
  <c r="P193" i="3" s="1"/>
  <c r="M194" i="3"/>
  <c r="O194" i="3" s="1"/>
  <c r="N194" i="3"/>
  <c r="P194" i="3" s="1"/>
  <c r="M195" i="3"/>
  <c r="O195" i="3" s="1"/>
  <c r="N195" i="3"/>
  <c r="P195" i="3" s="1"/>
  <c r="M196" i="3"/>
  <c r="O196" i="3" s="1"/>
  <c r="N196" i="3"/>
  <c r="P196" i="3" s="1"/>
  <c r="M197" i="3"/>
  <c r="O197" i="3" s="1"/>
  <c r="N197" i="3"/>
  <c r="P197" i="3" s="1"/>
  <c r="M198" i="3"/>
  <c r="O198" i="3" s="1"/>
  <c r="N198" i="3"/>
  <c r="P198" i="3" s="1"/>
  <c r="M199" i="3"/>
  <c r="O199" i="3" s="1"/>
  <c r="N199" i="3"/>
  <c r="P199" i="3" s="1"/>
  <c r="M200" i="3"/>
  <c r="O200" i="3" s="1"/>
  <c r="N200" i="3"/>
  <c r="P200" i="3" s="1"/>
  <c r="M201" i="3"/>
  <c r="O201" i="3" s="1"/>
  <c r="N201" i="3"/>
  <c r="P201" i="3" s="1"/>
  <c r="M202" i="3"/>
  <c r="O202" i="3" s="1"/>
  <c r="N202" i="3"/>
  <c r="P202" i="3" s="1"/>
  <c r="M203" i="3"/>
  <c r="O203" i="3" s="1"/>
  <c r="N203" i="3"/>
  <c r="P203" i="3" s="1"/>
  <c r="M204" i="3"/>
  <c r="O204" i="3" s="1"/>
  <c r="N204" i="3"/>
  <c r="P204" i="3" s="1"/>
  <c r="M205" i="3"/>
  <c r="O205" i="3" s="1"/>
  <c r="N205" i="3"/>
  <c r="P205" i="3" s="1"/>
  <c r="M206" i="3"/>
  <c r="O206" i="3" s="1"/>
  <c r="N206" i="3"/>
  <c r="P206" i="3" s="1"/>
  <c r="M207" i="3"/>
  <c r="O207" i="3" s="1"/>
  <c r="N207" i="3"/>
  <c r="P207" i="3" s="1"/>
  <c r="M208" i="3"/>
  <c r="O208" i="3" s="1"/>
  <c r="N208" i="3"/>
  <c r="P208" i="3" s="1"/>
  <c r="M209" i="3"/>
  <c r="O209" i="3" s="1"/>
  <c r="N209" i="3"/>
  <c r="P209" i="3" s="1"/>
  <c r="M210" i="3"/>
  <c r="O210" i="3" s="1"/>
  <c r="N210" i="3"/>
  <c r="M211" i="3"/>
  <c r="O211" i="3" s="1"/>
  <c r="N211" i="3"/>
  <c r="P211" i="3" s="1"/>
  <c r="M212" i="3"/>
  <c r="O212" i="3" s="1"/>
  <c r="N212" i="3"/>
  <c r="P212" i="3" s="1"/>
  <c r="M213" i="3"/>
  <c r="O213" i="3" s="1"/>
  <c r="N213" i="3"/>
  <c r="P213" i="3" s="1"/>
  <c r="M214" i="3"/>
  <c r="O214" i="3" s="1"/>
  <c r="N214" i="3"/>
  <c r="P214" i="3" s="1"/>
  <c r="M215" i="3"/>
  <c r="O215" i="3" s="1"/>
  <c r="N215" i="3"/>
  <c r="P215" i="3" s="1"/>
  <c r="M216" i="3"/>
  <c r="O216" i="3" s="1"/>
  <c r="N216" i="3"/>
  <c r="P216" i="3" s="1"/>
  <c r="M217" i="3"/>
  <c r="O217" i="3" s="1"/>
  <c r="N217" i="3"/>
  <c r="P217" i="3" s="1"/>
  <c r="M218" i="3"/>
  <c r="O218" i="3" s="1"/>
  <c r="N218" i="3"/>
  <c r="P218" i="3" s="1"/>
  <c r="M219" i="3"/>
  <c r="O219" i="3" s="1"/>
  <c r="N219" i="3"/>
  <c r="P219" i="3" s="1"/>
  <c r="M220" i="3"/>
  <c r="O220" i="3" s="1"/>
  <c r="N220" i="3"/>
  <c r="P220" i="3" s="1"/>
  <c r="M221" i="3"/>
  <c r="O221" i="3" s="1"/>
  <c r="N221" i="3"/>
  <c r="P221" i="3" s="1"/>
  <c r="M222" i="3"/>
  <c r="O222" i="3" s="1"/>
  <c r="N222" i="3"/>
  <c r="P222" i="3" s="1"/>
  <c r="M223" i="3"/>
  <c r="O223" i="3" s="1"/>
  <c r="N223" i="3"/>
  <c r="P223" i="3" s="1"/>
  <c r="M224" i="3"/>
  <c r="O224" i="3" s="1"/>
  <c r="N224" i="3"/>
  <c r="P224" i="3" s="1"/>
  <c r="M225" i="3"/>
  <c r="O225" i="3" s="1"/>
  <c r="N225" i="3"/>
  <c r="P225" i="3" s="1"/>
  <c r="M226" i="3"/>
  <c r="O226" i="3" s="1"/>
  <c r="N226" i="3"/>
  <c r="P226" i="3" s="1"/>
  <c r="M227" i="3"/>
  <c r="O227" i="3" s="1"/>
  <c r="N227" i="3"/>
  <c r="P227" i="3" s="1"/>
  <c r="M228" i="3"/>
  <c r="O228" i="3" s="1"/>
  <c r="N228" i="3"/>
  <c r="P228" i="3" s="1"/>
  <c r="M229" i="3"/>
  <c r="O229" i="3" s="1"/>
  <c r="N229" i="3"/>
  <c r="P229" i="3" s="1"/>
  <c r="M230" i="3"/>
  <c r="O230" i="3" s="1"/>
  <c r="N230" i="3"/>
  <c r="P230" i="3" s="1"/>
  <c r="M231" i="3"/>
  <c r="O231" i="3" s="1"/>
  <c r="N231" i="3"/>
  <c r="P231" i="3" s="1"/>
  <c r="M232" i="3"/>
  <c r="O232" i="3" s="1"/>
  <c r="N232" i="3"/>
  <c r="P232" i="3" s="1"/>
  <c r="M233" i="3"/>
  <c r="O233" i="3" s="1"/>
  <c r="N233" i="3"/>
  <c r="P233" i="3" s="1"/>
  <c r="M234" i="3"/>
  <c r="O234" i="3" s="1"/>
  <c r="N234" i="3"/>
  <c r="P234" i="3" s="1"/>
  <c r="M235" i="3"/>
  <c r="O235" i="3" s="1"/>
  <c r="N235" i="3"/>
  <c r="P235" i="3" s="1"/>
  <c r="M236" i="3"/>
  <c r="O236" i="3" s="1"/>
  <c r="N236" i="3"/>
  <c r="P236" i="3" s="1"/>
  <c r="M237" i="3"/>
  <c r="O237" i="3" s="1"/>
  <c r="N237" i="3"/>
  <c r="P237" i="3" s="1"/>
  <c r="M238" i="3"/>
  <c r="O238" i="3" s="1"/>
  <c r="N238" i="3"/>
  <c r="P238" i="3" s="1"/>
  <c r="M239" i="3"/>
  <c r="O239" i="3" s="1"/>
  <c r="N239" i="3"/>
  <c r="P239" i="3" s="1"/>
  <c r="M240" i="3"/>
  <c r="O240" i="3" s="1"/>
  <c r="N240" i="3"/>
  <c r="P240" i="3" s="1"/>
  <c r="M241" i="3"/>
  <c r="O241" i="3" s="1"/>
  <c r="N241" i="3"/>
  <c r="P241" i="3" s="1"/>
  <c r="M242" i="3"/>
  <c r="O242" i="3" s="1"/>
  <c r="N242" i="3"/>
  <c r="P242" i="3" s="1"/>
  <c r="M243" i="3"/>
  <c r="O243" i="3" s="1"/>
  <c r="N243" i="3"/>
  <c r="P243" i="3" s="1"/>
  <c r="M244" i="3"/>
  <c r="O244" i="3" s="1"/>
  <c r="N244" i="3"/>
  <c r="P244" i="3" s="1"/>
  <c r="M245" i="3"/>
  <c r="O245" i="3" s="1"/>
  <c r="N245" i="3"/>
  <c r="P245" i="3" s="1"/>
  <c r="M246" i="3"/>
  <c r="O246" i="3" s="1"/>
  <c r="N246" i="3"/>
  <c r="P246" i="3" s="1"/>
  <c r="M247" i="3"/>
  <c r="O247" i="3" s="1"/>
  <c r="N247" i="3"/>
  <c r="P247" i="3" s="1"/>
  <c r="M248" i="3"/>
  <c r="O248" i="3" s="1"/>
  <c r="N248" i="3"/>
  <c r="P248" i="3" s="1"/>
  <c r="M249" i="3"/>
  <c r="O249" i="3" s="1"/>
  <c r="N249" i="3"/>
  <c r="P249" i="3" s="1"/>
  <c r="M250" i="3"/>
  <c r="O250" i="3" s="1"/>
  <c r="N250" i="3"/>
  <c r="P250" i="3" s="1"/>
  <c r="M251" i="3"/>
  <c r="O251" i="3" s="1"/>
  <c r="N251" i="3"/>
  <c r="P251" i="3" s="1"/>
  <c r="M252" i="3"/>
  <c r="O252" i="3" s="1"/>
  <c r="N252" i="3"/>
  <c r="P252" i="3" s="1"/>
  <c r="M253" i="3"/>
  <c r="O253" i="3" s="1"/>
  <c r="N253" i="3"/>
  <c r="P253" i="3" s="1"/>
  <c r="M254" i="3"/>
  <c r="O254" i="3" s="1"/>
  <c r="N254" i="3"/>
  <c r="P254" i="3" s="1"/>
  <c r="M255" i="3"/>
  <c r="O255" i="3" s="1"/>
  <c r="N255" i="3"/>
  <c r="P255" i="3" s="1"/>
  <c r="M256" i="3"/>
  <c r="O256" i="3" s="1"/>
  <c r="N256" i="3"/>
  <c r="P256" i="3" s="1"/>
  <c r="M257" i="3"/>
  <c r="O257" i="3" s="1"/>
  <c r="N257" i="3"/>
  <c r="P257" i="3" s="1"/>
  <c r="M258" i="3"/>
  <c r="O258" i="3" s="1"/>
  <c r="N258" i="3"/>
  <c r="P258" i="3" s="1"/>
  <c r="M259" i="3"/>
  <c r="O259" i="3" s="1"/>
  <c r="N259" i="3"/>
  <c r="P259" i="3" s="1"/>
  <c r="M260" i="3"/>
  <c r="O260" i="3" s="1"/>
  <c r="N260" i="3"/>
  <c r="P260" i="3" s="1"/>
  <c r="M261" i="3"/>
  <c r="O261" i="3" s="1"/>
  <c r="N261" i="3"/>
  <c r="P261" i="3" s="1"/>
  <c r="M262" i="3"/>
  <c r="O262" i="3" s="1"/>
  <c r="N262" i="3"/>
  <c r="P262" i="3" s="1"/>
  <c r="M263" i="3"/>
  <c r="O263" i="3" s="1"/>
  <c r="N263" i="3"/>
  <c r="P263" i="3" s="1"/>
  <c r="M264" i="3"/>
  <c r="O264" i="3" s="1"/>
  <c r="N264" i="3"/>
  <c r="P264" i="3" s="1"/>
  <c r="M265" i="3"/>
  <c r="O265" i="3" s="1"/>
  <c r="N265" i="3"/>
  <c r="P265" i="3" s="1"/>
  <c r="M266" i="3"/>
  <c r="O266" i="3" s="1"/>
  <c r="N266" i="3"/>
  <c r="P266" i="3" s="1"/>
  <c r="M267" i="3"/>
  <c r="O267" i="3" s="1"/>
  <c r="N267" i="3"/>
  <c r="P267" i="3" s="1"/>
  <c r="M268" i="3"/>
  <c r="O268" i="3" s="1"/>
  <c r="N268" i="3"/>
  <c r="P268" i="3" s="1"/>
  <c r="M269" i="3"/>
  <c r="O269" i="3" s="1"/>
  <c r="N269" i="3"/>
  <c r="P269" i="3" s="1"/>
  <c r="M270" i="3"/>
  <c r="O270" i="3" s="1"/>
  <c r="N270" i="3"/>
  <c r="P270" i="3" s="1"/>
  <c r="M271" i="3"/>
  <c r="O271" i="3" s="1"/>
  <c r="N271" i="3"/>
  <c r="P271" i="3" s="1"/>
  <c r="M272" i="3"/>
  <c r="O272" i="3" s="1"/>
  <c r="N272" i="3"/>
  <c r="P272" i="3" s="1"/>
  <c r="M273" i="3"/>
  <c r="O273" i="3" s="1"/>
  <c r="N273" i="3"/>
  <c r="P273" i="3" s="1"/>
  <c r="M274" i="3"/>
  <c r="O274" i="3" s="1"/>
  <c r="N274" i="3"/>
  <c r="P274" i="3" s="1"/>
  <c r="M275" i="3"/>
  <c r="O275" i="3" s="1"/>
  <c r="N275" i="3"/>
  <c r="P275" i="3" s="1"/>
  <c r="M276" i="3"/>
  <c r="O276" i="3" s="1"/>
  <c r="N276" i="3"/>
  <c r="P276" i="3" s="1"/>
  <c r="M277" i="3"/>
  <c r="O277" i="3" s="1"/>
  <c r="N277" i="3"/>
  <c r="P277" i="3" s="1"/>
  <c r="M278" i="3"/>
  <c r="O278" i="3" s="1"/>
  <c r="N278" i="3"/>
  <c r="P278" i="3" s="1"/>
  <c r="M279" i="3"/>
  <c r="O279" i="3" s="1"/>
  <c r="N279" i="3"/>
  <c r="P279" i="3" s="1"/>
  <c r="M280" i="3"/>
  <c r="O280" i="3" s="1"/>
  <c r="N280" i="3"/>
  <c r="P280" i="3" s="1"/>
  <c r="M281" i="3"/>
  <c r="O281" i="3" s="1"/>
  <c r="N281" i="3"/>
  <c r="P281" i="3" s="1"/>
  <c r="M282" i="3"/>
  <c r="O282" i="3" s="1"/>
  <c r="N282" i="3"/>
  <c r="P282" i="3" s="1"/>
  <c r="M283" i="3"/>
  <c r="O283" i="3" s="1"/>
  <c r="N283" i="3"/>
  <c r="P283" i="3" s="1"/>
  <c r="M284" i="3"/>
  <c r="O284" i="3" s="1"/>
  <c r="N284" i="3"/>
  <c r="P284" i="3" s="1"/>
  <c r="M285" i="3"/>
  <c r="O285" i="3" s="1"/>
  <c r="N285" i="3"/>
  <c r="P285" i="3" s="1"/>
  <c r="M286" i="3"/>
  <c r="O286" i="3" s="1"/>
  <c r="N286" i="3"/>
  <c r="P286" i="3" s="1"/>
  <c r="M287" i="3"/>
  <c r="O287" i="3" s="1"/>
  <c r="N287" i="3"/>
  <c r="P287" i="3" s="1"/>
  <c r="M288" i="3"/>
  <c r="O288" i="3" s="1"/>
  <c r="N288" i="3"/>
  <c r="P288" i="3" s="1"/>
  <c r="M289" i="3"/>
  <c r="O289" i="3" s="1"/>
  <c r="N289" i="3"/>
  <c r="P289" i="3" s="1"/>
  <c r="M290" i="3"/>
  <c r="O290" i="3" s="1"/>
  <c r="N290" i="3"/>
  <c r="P290" i="3" s="1"/>
  <c r="M291" i="3"/>
  <c r="O291" i="3" s="1"/>
  <c r="N291" i="3"/>
  <c r="P291" i="3" s="1"/>
  <c r="M292" i="3"/>
  <c r="O292" i="3" s="1"/>
  <c r="N292" i="3"/>
  <c r="P292" i="3" s="1"/>
  <c r="M293" i="3"/>
  <c r="O293" i="3" s="1"/>
  <c r="N293" i="3"/>
  <c r="P293" i="3" s="1"/>
  <c r="M294" i="3"/>
  <c r="O294" i="3" s="1"/>
  <c r="N294" i="3"/>
  <c r="P294" i="3" s="1"/>
  <c r="M295" i="3"/>
  <c r="O295" i="3" s="1"/>
  <c r="N295" i="3"/>
  <c r="P295" i="3" s="1"/>
  <c r="M296" i="3"/>
  <c r="N296" i="3"/>
  <c r="P296" i="3" s="1"/>
  <c r="M297" i="3"/>
  <c r="O297" i="3" s="1"/>
  <c r="N297" i="3"/>
  <c r="P297" i="3" s="1"/>
  <c r="M298" i="3"/>
  <c r="O298" i="3" s="1"/>
  <c r="N298" i="3"/>
  <c r="P298" i="3" s="1"/>
  <c r="M299" i="3"/>
  <c r="O299" i="3" s="1"/>
  <c r="N299" i="3"/>
  <c r="P299" i="3" s="1"/>
  <c r="M300" i="3"/>
  <c r="O300" i="3" s="1"/>
  <c r="N300" i="3"/>
  <c r="P300" i="3" s="1"/>
  <c r="M301" i="3"/>
  <c r="O301" i="3" s="1"/>
  <c r="N301" i="3"/>
  <c r="P301" i="3" s="1"/>
  <c r="M302" i="3"/>
  <c r="O302" i="3" s="1"/>
  <c r="N302" i="3"/>
  <c r="P302" i="3" s="1"/>
  <c r="M303" i="3"/>
  <c r="O303" i="3" s="1"/>
  <c r="N303" i="3"/>
  <c r="P303" i="3" s="1"/>
  <c r="M304" i="3"/>
  <c r="O304" i="3" s="1"/>
  <c r="N304" i="3"/>
  <c r="P304" i="3" s="1"/>
  <c r="M305" i="3"/>
  <c r="O305" i="3" s="1"/>
  <c r="N305" i="3"/>
  <c r="P305" i="3" s="1"/>
  <c r="M306" i="3"/>
  <c r="O306" i="3" s="1"/>
  <c r="N306" i="3"/>
  <c r="P306" i="3" s="1"/>
  <c r="M307" i="3"/>
  <c r="O307" i="3" s="1"/>
  <c r="N307" i="3"/>
  <c r="P307" i="3" s="1"/>
  <c r="M308" i="3"/>
  <c r="O308" i="3" s="1"/>
  <c r="N308" i="3"/>
  <c r="P308" i="3" s="1"/>
  <c r="M309" i="3"/>
  <c r="O309" i="3" s="1"/>
  <c r="N309" i="3"/>
  <c r="P309" i="3" s="1"/>
  <c r="M310" i="3"/>
  <c r="O310" i="3" s="1"/>
  <c r="N310" i="3"/>
  <c r="P310" i="3" s="1"/>
  <c r="M311" i="3"/>
  <c r="O311" i="3" s="1"/>
  <c r="N311" i="3"/>
  <c r="P311" i="3" s="1"/>
  <c r="M312" i="3"/>
  <c r="O312" i="3" s="1"/>
  <c r="N312" i="3"/>
  <c r="P312" i="3" s="1"/>
  <c r="M313" i="3"/>
  <c r="O313" i="3" s="1"/>
  <c r="N313" i="3"/>
  <c r="P313" i="3" s="1"/>
  <c r="M314" i="3"/>
  <c r="O314" i="3" s="1"/>
  <c r="N314" i="3"/>
  <c r="P314" i="3" s="1"/>
  <c r="M315" i="3"/>
  <c r="O315" i="3" s="1"/>
  <c r="N315" i="3"/>
  <c r="P315" i="3" s="1"/>
  <c r="M316" i="3"/>
  <c r="O316" i="3" s="1"/>
  <c r="N316" i="3"/>
  <c r="P316" i="3" s="1"/>
  <c r="M317" i="3"/>
  <c r="O317" i="3" s="1"/>
  <c r="N317" i="3"/>
  <c r="P317" i="3" s="1"/>
  <c r="M318" i="3"/>
  <c r="O318" i="3" s="1"/>
  <c r="N318" i="3"/>
  <c r="P318" i="3" s="1"/>
  <c r="M319" i="3"/>
  <c r="O319" i="3" s="1"/>
  <c r="N319" i="3"/>
  <c r="P319" i="3" s="1"/>
  <c r="M320" i="3"/>
  <c r="O320" i="3" s="1"/>
  <c r="N320" i="3"/>
  <c r="P320" i="3" s="1"/>
  <c r="M321" i="3"/>
  <c r="O321" i="3" s="1"/>
  <c r="N321" i="3"/>
  <c r="P321" i="3" s="1"/>
  <c r="M322" i="3"/>
  <c r="O322" i="3" s="1"/>
  <c r="N322" i="3"/>
  <c r="P322" i="3" s="1"/>
  <c r="M323" i="3"/>
  <c r="O323" i="3" s="1"/>
  <c r="N323" i="3"/>
  <c r="P323" i="3" s="1"/>
  <c r="M324" i="3"/>
  <c r="O324" i="3" s="1"/>
  <c r="N324" i="3"/>
  <c r="P324" i="3" s="1"/>
  <c r="M325" i="3"/>
  <c r="O325" i="3" s="1"/>
  <c r="N325" i="3"/>
  <c r="P325" i="3" s="1"/>
  <c r="M326" i="3"/>
  <c r="O326" i="3" s="1"/>
  <c r="N326" i="3"/>
  <c r="P326" i="3" s="1"/>
  <c r="M327" i="3"/>
  <c r="O327" i="3" s="1"/>
  <c r="N327" i="3"/>
  <c r="P327" i="3" s="1"/>
  <c r="M328" i="3"/>
  <c r="O328" i="3" s="1"/>
  <c r="N328" i="3"/>
  <c r="P328" i="3" s="1"/>
  <c r="M329" i="3"/>
  <c r="O329" i="3" s="1"/>
  <c r="N329" i="3"/>
  <c r="P329" i="3" s="1"/>
  <c r="M330" i="3"/>
  <c r="O330" i="3" s="1"/>
  <c r="N330" i="3"/>
  <c r="P330" i="3" s="1"/>
  <c r="M331" i="3"/>
  <c r="O331" i="3" s="1"/>
  <c r="N331" i="3"/>
  <c r="P331" i="3" s="1"/>
  <c r="M332" i="3"/>
  <c r="O332" i="3" s="1"/>
  <c r="N332" i="3"/>
  <c r="P332" i="3" s="1"/>
  <c r="M333" i="3"/>
  <c r="O333" i="3" s="1"/>
  <c r="N333" i="3"/>
  <c r="P333" i="3" s="1"/>
  <c r="M334" i="3"/>
  <c r="O334" i="3" s="1"/>
  <c r="N334" i="3"/>
  <c r="P334" i="3" s="1"/>
  <c r="M335" i="3"/>
  <c r="O335" i="3" s="1"/>
  <c r="N335" i="3"/>
  <c r="P335" i="3" s="1"/>
  <c r="M336" i="3"/>
  <c r="O336" i="3" s="1"/>
  <c r="N336" i="3"/>
  <c r="P336" i="3" s="1"/>
  <c r="M337" i="3"/>
  <c r="O337" i="3" s="1"/>
  <c r="N337" i="3"/>
  <c r="P337" i="3" s="1"/>
  <c r="M338" i="3"/>
  <c r="O338" i="3" s="1"/>
  <c r="N338" i="3"/>
  <c r="P338" i="3" s="1"/>
  <c r="M339" i="3"/>
  <c r="O339" i="3" s="1"/>
  <c r="N339" i="3"/>
  <c r="P339" i="3" s="1"/>
  <c r="M340" i="3"/>
  <c r="O340" i="3" s="1"/>
  <c r="N340" i="3"/>
  <c r="P340" i="3" s="1"/>
  <c r="M341" i="3"/>
  <c r="O341" i="3" s="1"/>
  <c r="N341" i="3"/>
  <c r="P341" i="3" s="1"/>
  <c r="M342" i="3"/>
  <c r="O342" i="3" s="1"/>
  <c r="N342" i="3"/>
  <c r="P342" i="3" s="1"/>
  <c r="M343" i="3"/>
  <c r="O343" i="3" s="1"/>
  <c r="N343" i="3"/>
  <c r="P343" i="3" s="1"/>
  <c r="M344" i="3"/>
  <c r="O344" i="3" s="1"/>
  <c r="N344" i="3"/>
  <c r="P344" i="3" s="1"/>
  <c r="M345" i="3"/>
  <c r="O345" i="3" s="1"/>
  <c r="N345" i="3"/>
  <c r="P345" i="3" s="1"/>
  <c r="M346" i="3"/>
  <c r="O346" i="3" s="1"/>
  <c r="N346" i="3"/>
  <c r="P346" i="3" s="1"/>
  <c r="M347" i="3"/>
  <c r="O347" i="3" s="1"/>
  <c r="N347" i="3"/>
  <c r="P347" i="3" s="1"/>
  <c r="M348" i="3"/>
  <c r="O348" i="3" s="1"/>
  <c r="N348" i="3"/>
  <c r="P348" i="3" s="1"/>
  <c r="M349" i="3"/>
  <c r="O349" i="3" s="1"/>
  <c r="N349" i="3"/>
  <c r="P349" i="3" s="1"/>
  <c r="M350" i="3"/>
  <c r="O350" i="3" s="1"/>
  <c r="N350" i="3"/>
  <c r="P350" i="3" s="1"/>
  <c r="M351" i="3"/>
  <c r="O351" i="3" s="1"/>
  <c r="N351" i="3"/>
  <c r="P351" i="3" s="1"/>
  <c r="M352" i="3"/>
  <c r="O352" i="3" s="1"/>
  <c r="N352" i="3"/>
  <c r="P352" i="3" s="1"/>
  <c r="M353" i="3"/>
  <c r="O353" i="3" s="1"/>
  <c r="N353" i="3"/>
  <c r="P353" i="3" s="1"/>
  <c r="M354" i="3"/>
  <c r="O354" i="3" s="1"/>
  <c r="N354" i="3"/>
  <c r="P354" i="3" s="1"/>
  <c r="M355" i="3"/>
  <c r="O355" i="3" s="1"/>
  <c r="N355" i="3"/>
  <c r="P355" i="3" s="1"/>
  <c r="M356" i="3"/>
  <c r="O356" i="3" s="1"/>
  <c r="N356" i="3"/>
  <c r="P356" i="3" s="1"/>
  <c r="M357" i="3"/>
  <c r="O357" i="3" s="1"/>
  <c r="N357" i="3"/>
  <c r="P357" i="3" s="1"/>
  <c r="M358" i="3"/>
  <c r="O358" i="3" s="1"/>
  <c r="N358" i="3"/>
  <c r="P358" i="3" s="1"/>
  <c r="M359" i="3"/>
  <c r="O359" i="3" s="1"/>
  <c r="N359" i="3"/>
  <c r="P359" i="3" s="1"/>
  <c r="M360" i="3"/>
  <c r="O360" i="3" s="1"/>
  <c r="N360" i="3"/>
  <c r="P360" i="3" s="1"/>
  <c r="M361" i="3"/>
  <c r="O361" i="3" s="1"/>
  <c r="N361" i="3"/>
  <c r="P361" i="3" s="1"/>
  <c r="M362" i="3"/>
  <c r="O362" i="3" s="1"/>
  <c r="N362" i="3"/>
  <c r="P362" i="3" s="1"/>
  <c r="M363" i="3"/>
  <c r="O363" i="3" s="1"/>
  <c r="N363" i="3"/>
  <c r="P363" i="3" s="1"/>
  <c r="M364" i="3"/>
  <c r="O364" i="3" s="1"/>
  <c r="N364" i="3"/>
  <c r="P364" i="3" s="1"/>
  <c r="M365" i="3"/>
  <c r="O365" i="3" s="1"/>
  <c r="N365" i="3"/>
  <c r="P365" i="3" s="1"/>
  <c r="M366" i="3"/>
  <c r="O366" i="3" s="1"/>
  <c r="N366" i="3"/>
  <c r="P366" i="3" s="1"/>
  <c r="M367" i="3"/>
  <c r="O367" i="3" s="1"/>
  <c r="N367" i="3"/>
  <c r="P367" i="3" s="1"/>
  <c r="M368" i="3"/>
  <c r="O368" i="3" s="1"/>
  <c r="N368" i="3"/>
  <c r="P368" i="3" s="1"/>
  <c r="M369" i="3"/>
  <c r="O369" i="3" s="1"/>
  <c r="N369" i="3"/>
  <c r="P369" i="3" s="1"/>
  <c r="M370" i="3"/>
  <c r="O370" i="3" s="1"/>
  <c r="N370" i="3"/>
  <c r="P370" i="3" s="1"/>
  <c r="M371" i="3"/>
  <c r="O371" i="3" s="1"/>
  <c r="N371" i="3"/>
  <c r="P371" i="3" s="1"/>
  <c r="M372" i="3"/>
  <c r="O372" i="3" s="1"/>
  <c r="N372" i="3"/>
  <c r="P372" i="3" s="1"/>
  <c r="M373" i="3"/>
  <c r="O373" i="3" s="1"/>
  <c r="N373" i="3"/>
  <c r="P373" i="3" s="1"/>
  <c r="M374" i="3"/>
  <c r="O374" i="3" s="1"/>
  <c r="N374" i="3"/>
  <c r="P374" i="3" s="1"/>
  <c r="M375" i="3"/>
  <c r="O375" i="3" s="1"/>
  <c r="N375" i="3"/>
  <c r="P375" i="3" s="1"/>
  <c r="M376" i="3"/>
  <c r="O376" i="3" s="1"/>
  <c r="N376" i="3"/>
  <c r="P376" i="3" s="1"/>
  <c r="M377" i="3"/>
  <c r="O377" i="3" s="1"/>
  <c r="N377" i="3"/>
  <c r="P377" i="3" s="1"/>
  <c r="M378" i="3"/>
  <c r="O378" i="3" s="1"/>
  <c r="N378" i="3"/>
  <c r="P378" i="3" s="1"/>
  <c r="M379" i="3"/>
  <c r="O379" i="3" s="1"/>
  <c r="N379" i="3"/>
  <c r="P379" i="3" s="1"/>
  <c r="M380" i="3"/>
  <c r="O380" i="3" s="1"/>
  <c r="N380" i="3"/>
  <c r="P380" i="3" s="1"/>
  <c r="M381" i="3"/>
  <c r="O381" i="3" s="1"/>
  <c r="N381" i="3"/>
  <c r="P381" i="3" s="1"/>
  <c r="M382" i="3"/>
  <c r="O382" i="3" s="1"/>
  <c r="N382" i="3"/>
  <c r="P382" i="3" s="1"/>
  <c r="M383" i="3"/>
  <c r="O383" i="3" s="1"/>
  <c r="N383" i="3"/>
  <c r="P383" i="3" s="1"/>
  <c r="M384" i="3"/>
  <c r="O384" i="3" s="1"/>
  <c r="N384" i="3"/>
  <c r="P384" i="3" s="1"/>
  <c r="M385" i="3"/>
  <c r="O385" i="3" s="1"/>
  <c r="N385" i="3"/>
  <c r="P385" i="3" s="1"/>
  <c r="M386" i="3"/>
  <c r="O386" i="3" s="1"/>
  <c r="N386" i="3"/>
  <c r="P386" i="3" s="1"/>
  <c r="M387" i="3"/>
  <c r="O387" i="3" s="1"/>
  <c r="N387" i="3"/>
  <c r="P387" i="3" s="1"/>
  <c r="M388" i="3"/>
  <c r="O388" i="3" s="1"/>
  <c r="N388" i="3"/>
  <c r="P388" i="3" s="1"/>
  <c r="M389" i="3"/>
  <c r="O389" i="3" s="1"/>
  <c r="N389" i="3"/>
  <c r="P389" i="3" s="1"/>
  <c r="M390" i="3"/>
  <c r="O390" i="3" s="1"/>
  <c r="N390" i="3"/>
  <c r="P390" i="3" s="1"/>
  <c r="M391" i="3"/>
  <c r="O391" i="3" s="1"/>
  <c r="N391" i="3"/>
  <c r="P391" i="3" s="1"/>
  <c r="M392" i="3"/>
  <c r="O392" i="3" s="1"/>
  <c r="N392" i="3"/>
  <c r="P392" i="3" s="1"/>
  <c r="M393" i="3"/>
  <c r="O393" i="3" s="1"/>
  <c r="N393" i="3"/>
  <c r="P393" i="3" s="1"/>
  <c r="M394" i="3"/>
  <c r="O394" i="3" s="1"/>
  <c r="N394" i="3"/>
  <c r="P394" i="3" s="1"/>
  <c r="M395" i="3"/>
  <c r="O395" i="3" s="1"/>
  <c r="N395" i="3"/>
  <c r="P395" i="3" s="1"/>
  <c r="M396" i="3"/>
  <c r="O396" i="3" s="1"/>
  <c r="N396" i="3"/>
  <c r="P396" i="3" s="1"/>
  <c r="M397" i="3"/>
  <c r="O397" i="3" s="1"/>
  <c r="N397" i="3"/>
  <c r="P397" i="3" s="1"/>
  <c r="M398" i="3"/>
  <c r="O398" i="3" s="1"/>
  <c r="N398" i="3"/>
  <c r="P398" i="3" s="1"/>
  <c r="M399" i="3"/>
  <c r="O399" i="3" s="1"/>
  <c r="N399" i="3"/>
  <c r="P399" i="3" s="1"/>
  <c r="M400" i="3"/>
  <c r="O400" i="3" s="1"/>
  <c r="N400" i="3"/>
  <c r="P400" i="3" s="1"/>
  <c r="M401" i="3"/>
  <c r="O401" i="3" s="1"/>
  <c r="N401" i="3"/>
  <c r="P401" i="3" s="1"/>
  <c r="M402" i="3"/>
  <c r="O402" i="3" s="1"/>
  <c r="N402" i="3"/>
  <c r="P402" i="3" s="1"/>
  <c r="M403" i="3"/>
  <c r="O403" i="3" s="1"/>
  <c r="N403" i="3"/>
  <c r="P403" i="3" s="1"/>
  <c r="M404" i="3"/>
  <c r="O404" i="3" s="1"/>
  <c r="N404" i="3"/>
  <c r="P404" i="3" s="1"/>
  <c r="M405" i="3"/>
  <c r="O405" i="3" s="1"/>
  <c r="N405" i="3"/>
  <c r="P405" i="3" s="1"/>
  <c r="M406" i="3"/>
  <c r="O406" i="3" s="1"/>
  <c r="N406" i="3"/>
  <c r="P406" i="3" s="1"/>
  <c r="M407" i="3"/>
  <c r="O407" i="3" s="1"/>
  <c r="N407" i="3"/>
  <c r="P407" i="3" s="1"/>
  <c r="M408" i="3"/>
  <c r="O408" i="3" s="1"/>
  <c r="N408" i="3"/>
  <c r="P408" i="3" s="1"/>
  <c r="M409" i="3"/>
  <c r="O409" i="3" s="1"/>
  <c r="N409" i="3"/>
  <c r="P409" i="3" s="1"/>
  <c r="M410" i="3"/>
  <c r="O410" i="3" s="1"/>
  <c r="N410" i="3"/>
  <c r="P410" i="3" s="1"/>
  <c r="M411" i="3"/>
  <c r="O411" i="3" s="1"/>
  <c r="N411" i="3"/>
  <c r="P411" i="3" s="1"/>
  <c r="M412" i="3"/>
  <c r="O412" i="3" s="1"/>
  <c r="N412" i="3"/>
  <c r="P412" i="3" s="1"/>
  <c r="M413" i="3"/>
  <c r="O413" i="3" s="1"/>
  <c r="N413" i="3"/>
  <c r="P413" i="3" s="1"/>
  <c r="M414" i="3"/>
  <c r="O414" i="3" s="1"/>
  <c r="N414" i="3"/>
  <c r="P414" i="3" s="1"/>
  <c r="M415" i="3"/>
  <c r="O415" i="3" s="1"/>
  <c r="N415" i="3"/>
  <c r="P415" i="3" s="1"/>
  <c r="M416" i="3"/>
  <c r="O416" i="3" s="1"/>
  <c r="N416" i="3"/>
  <c r="P416" i="3" s="1"/>
  <c r="M417" i="3"/>
  <c r="O417" i="3" s="1"/>
  <c r="N417" i="3"/>
  <c r="P417" i="3" s="1"/>
  <c r="M418" i="3"/>
  <c r="O418" i="3" s="1"/>
  <c r="N418" i="3"/>
  <c r="P418" i="3" s="1"/>
  <c r="M419" i="3"/>
  <c r="O419" i="3" s="1"/>
  <c r="N419" i="3"/>
  <c r="P419" i="3" s="1"/>
  <c r="M420" i="3"/>
  <c r="O420" i="3" s="1"/>
  <c r="N420" i="3"/>
  <c r="P420" i="3" s="1"/>
  <c r="M421" i="3"/>
  <c r="O421" i="3" s="1"/>
  <c r="N421" i="3"/>
  <c r="P421" i="3" s="1"/>
  <c r="M422" i="3"/>
  <c r="O422" i="3" s="1"/>
  <c r="N422" i="3"/>
  <c r="P422" i="3" s="1"/>
  <c r="M423" i="3"/>
  <c r="O423" i="3" s="1"/>
  <c r="N423" i="3"/>
  <c r="P423" i="3" s="1"/>
  <c r="M424" i="3"/>
  <c r="O424" i="3" s="1"/>
  <c r="N424" i="3"/>
  <c r="P424" i="3" s="1"/>
  <c r="M425" i="3"/>
  <c r="O425" i="3" s="1"/>
  <c r="N425" i="3"/>
  <c r="P425" i="3" s="1"/>
  <c r="M426" i="3"/>
  <c r="O426" i="3" s="1"/>
  <c r="N426" i="3"/>
  <c r="P426" i="3" s="1"/>
  <c r="M427" i="3"/>
  <c r="O427" i="3" s="1"/>
  <c r="N427" i="3"/>
  <c r="P427" i="3" s="1"/>
  <c r="M428" i="3"/>
  <c r="O428" i="3" s="1"/>
  <c r="N428" i="3"/>
  <c r="P428" i="3" s="1"/>
  <c r="M429" i="3"/>
  <c r="O429" i="3" s="1"/>
  <c r="N429" i="3"/>
  <c r="P429" i="3" s="1"/>
  <c r="M430" i="3"/>
  <c r="O430" i="3" s="1"/>
  <c r="N430" i="3"/>
  <c r="P430" i="3" s="1"/>
  <c r="M431" i="3"/>
  <c r="O431" i="3" s="1"/>
  <c r="N431" i="3"/>
  <c r="P431" i="3" s="1"/>
  <c r="M432" i="3"/>
  <c r="O432" i="3" s="1"/>
  <c r="N432" i="3"/>
  <c r="P432" i="3" s="1"/>
  <c r="M433" i="3"/>
  <c r="O433" i="3" s="1"/>
  <c r="N433" i="3"/>
  <c r="P433" i="3" s="1"/>
  <c r="M434" i="3"/>
  <c r="O434" i="3" s="1"/>
  <c r="N434" i="3"/>
  <c r="P434" i="3" s="1"/>
  <c r="M435" i="3"/>
  <c r="O435" i="3" s="1"/>
  <c r="N435" i="3"/>
  <c r="P435" i="3" s="1"/>
  <c r="M436" i="3"/>
  <c r="O436" i="3" s="1"/>
  <c r="N436" i="3"/>
  <c r="P436" i="3" s="1"/>
  <c r="M437" i="3"/>
  <c r="O437" i="3" s="1"/>
  <c r="N437" i="3"/>
  <c r="P437" i="3" s="1"/>
  <c r="M438" i="3"/>
  <c r="O438" i="3" s="1"/>
  <c r="N438" i="3"/>
  <c r="P438" i="3" s="1"/>
  <c r="M439" i="3"/>
  <c r="O439" i="3" s="1"/>
  <c r="N439" i="3"/>
  <c r="P439" i="3" s="1"/>
  <c r="M440" i="3"/>
  <c r="O440" i="3" s="1"/>
  <c r="N440" i="3"/>
  <c r="P440" i="3" s="1"/>
  <c r="M441" i="3"/>
  <c r="O441" i="3" s="1"/>
  <c r="N441" i="3"/>
  <c r="P441" i="3" s="1"/>
  <c r="M442" i="3"/>
  <c r="O442" i="3" s="1"/>
  <c r="N442" i="3"/>
  <c r="P442" i="3" s="1"/>
  <c r="M443" i="3"/>
  <c r="O443" i="3" s="1"/>
  <c r="N443" i="3"/>
  <c r="P443" i="3" s="1"/>
  <c r="M444" i="3"/>
  <c r="O444" i="3" s="1"/>
  <c r="N444" i="3"/>
  <c r="P444" i="3" s="1"/>
  <c r="M445" i="3"/>
  <c r="O445" i="3" s="1"/>
  <c r="N445" i="3"/>
  <c r="P445" i="3" s="1"/>
  <c r="M446" i="3"/>
  <c r="O446" i="3" s="1"/>
  <c r="N446" i="3"/>
  <c r="P446" i="3" s="1"/>
  <c r="M447" i="3"/>
  <c r="O447" i="3" s="1"/>
  <c r="N447" i="3"/>
  <c r="P447" i="3" s="1"/>
  <c r="M448" i="3"/>
  <c r="O448" i="3" s="1"/>
  <c r="N448" i="3"/>
  <c r="P448" i="3" s="1"/>
  <c r="M449" i="3"/>
  <c r="O449" i="3" s="1"/>
  <c r="N449" i="3"/>
  <c r="P449" i="3" s="1"/>
  <c r="M450" i="3"/>
  <c r="O450" i="3" s="1"/>
  <c r="N450" i="3"/>
  <c r="P450" i="3" s="1"/>
  <c r="M451" i="3"/>
  <c r="O451" i="3" s="1"/>
  <c r="N451" i="3"/>
  <c r="P451" i="3" s="1"/>
  <c r="M452" i="3"/>
  <c r="O452" i="3" s="1"/>
  <c r="N452" i="3"/>
  <c r="P452" i="3" s="1"/>
  <c r="M453" i="3"/>
  <c r="O453" i="3" s="1"/>
  <c r="N453" i="3"/>
  <c r="P453" i="3" s="1"/>
  <c r="M454" i="3"/>
  <c r="O454" i="3" s="1"/>
  <c r="N454" i="3"/>
  <c r="P454" i="3" s="1"/>
  <c r="M455" i="3"/>
  <c r="O455" i="3" s="1"/>
  <c r="N455" i="3"/>
  <c r="P455" i="3" s="1"/>
  <c r="M456" i="3"/>
  <c r="O456" i="3" s="1"/>
  <c r="N456" i="3"/>
  <c r="P456" i="3" s="1"/>
  <c r="M457" i="3"/>
  <c r="O457" i="3" s="1"/>
  <c r="N457" i="3"/>
  <c r="P457" i="3" s="1"/>
  <c r="M458" i="3"/>
  <c r="O458" i="3" s="1"/>
  <c r="N458" i="3"/>
  <c r="P458" i="3" s="1"/>
  <c r="M459" i="3"/>
  <c r="O459" i="3" s="1"/>
  <c r="N459" i="3"/>
  <c r="P459" i="3" s="1"/>
  <c r="M460" i="3"/>
  <c r="O460" i="3" s="1"/>
  <c r="N460" i="3"/>
  <c r="P460" i="3" s="1"/>
  <c r="M461" i="3"/>
  <c r="O461" i="3" s="1"/>
  <c r="N461" i="3"/>
  <c r="P461" i="3" s="1"/>
  <c r="M462" i="3"/>
  <c r="O462" i="3" s="1"/>
  <c r="N462" i="3"/>
  <c r="P462" i="3" s="1"/>
  <c r="M463" i="3"/>
  <c r="O463" i="3" s="1"/>
  <c r="N463" i="3"/>
  <c r="P463" i="3" s="1"/>
  <c r="M464" i="3"/>
  <c r="O464" i="3" s="1"/>
  <c r="N464" i="3"/>
  <c r="P464" i="3" s="1"/>
  <c r="M465" i="3"/>
  <c r="O465" i="3" s="1"/>
  <c r="N465" i="3"/>
  <c r="P465" i="3" s="1"/>
  <c r="M466" i="3"/>
  <c r="O466" i="3" s="1"/>
  <c r="N466" i="3"/>
  <c r="P466" i="3" s="1"/>
  <c r="M467" i="3"/>
  <c r="O467" i="3" s="1"/>
  <c r="N467" i="3"/>
  <c r="P467" i="3" s="1"/>
  <c r="M468" i="3"/>
  <c r="O468" i="3" s="1"/>
  <c r="N468" i="3"/>
  <c r="P468" i="3" s="1"/>
  <c r="M469" i="3"/>
  <c r="O469" i="3" s="1"/>
  <c r="N469" i="3"/>
  <c r="P469" i="3" s="1"/>
  <c r="M470" i="3"/>
  <c r="O470" i="3" s="1"/>
  <c r="N470" i="3"/>
  <c r="P470" i="3" s="1"/>
  <c r="M471" i="3"/>
  <c r="O471" i="3" s="1"/>
  <c r="N471" i="3"/>
  <c r="P471" i="3" s="1"/>
  <c r="M472" i="3"/>
  <c r="O472" i="3" s="1"/>
  <c r="N472" i="3"/>
  <c r="P472" i="3" s="1"/>
  <c r="M473" i="3"/>
  <c r="O473" i="3" s="1"/>
  <c r="N473" i="3"/>
  <c r="P473" i="3" s="1"/>
  <c r="M474" i="3"/>
  <c r="O474" i="3" s="1"/>
  <c r="N474" i="3"/>
  <c r="P474" i="3" s="1"/>
  <c r="M475" i="3"/>
  <c r="O475" i="3" s="1"/>
  <c r="N475" i="3"/>
  <c r="P475" i="3" s="1"/>
  <c r="M476" i="3"/>
  <c r="O476" i="3" s="1"/>
  <c r="N476" i="3"/>
  <c r="P476" i="3" s="1"/>
  <c r="M477" i="3"/>
  <c r="O477" i="3" s="1"/>
  <c r="N477" i="3"/>
  <c r="P477" i="3" s="1"/>
  <c r="M478" i="3"/>
  <c r="O478" i="3" s="1"/>
  <c r="N478" i="3"/>
  <c r="P478" i="3" s="1"/>
  <c r="M479" i="3"/>
  <c r="O479" i="3" s="1"/>
  <c r="N479" i="3"/>
  <c r="P479" i="3" s="1"/>
  <c r="M480" i="3"/>
  <c r="O480" i="3" s="1"/>
  <c r="N480" i="3"/>
  <c r="P480" i="3" s="1"/>
  <c r="M481" i="3"/>
  <c r="O481" i="3" s="1"/>
  <c r="N481" i="3"/>
  <c r="P481" i="3" s="1"/>
  <c r="M482" i="3"/>
  <c r="O482" i="3" s="1"/>
  <c r="N482" i="3"/>
  <c r="P482" i="3" s="1"/>
  <c r="M483" i="3"/>
  <c r="O483" i="3" s="1"/>
  <c r="N483" i="3"/>
  <c r="P483" i="3" s="1"/>
  <c r="M484" i="3"/>
  <c r="O484" i="3" s="1"/>
  <c r="N484" i="3"/>
  <c r="P484" i="3" s="1"/>
  <c r="M485" i="3"/>
  <c r="O485" i="3" s="1"/>
  <c r="N485" i="3"/>
  <c r="P485" i="3" s="1"/>
  <c r="M486" i="3"/>
  <c r="O486" i="3" s="1"/>
  <c r="N486" i="3"/>
  <c r="P486" i="3" s="1"/>
  <c r="M487" i="3"/>
  <c r="O487" i="3" s="1"/>
  <c r="N487" i="3"/>
  <c r="P487" i="3" s="1"/>
  <c r="M488" i="3"/>
  <c r="O488" i="3" s="1"/>
  <c r="N488" i="3"/>
  <c r="P488" i="3" s="1"/>
  <c r="M489" i="3"/>
  <c r="O489" i="3" s="1"/>
  <c r="N489" i="3"/>
  <c r="P489" i="3" s="1"/>
  <c r="M490" i="3"/>
  <c r="O490" i="3" s="1"/>
  <c r="N490" i="3"/>
  <c r="P490" i="3" s="1"/>
  <c r="M491" i="3"/>
  <c r="O491" i="3" s="1"/>
  <c r="N491" i="3"/>
  <c r="P491" i="3" s="1"/>
  <c r="M492" i="3"/>
  <c r="O492" i="3" s="1"/>
  <c r="N492" i="3"/>
  <c r="P492" i="3" s="1"/>
  <c r="M493" i="3"/>
  <c r="O493" i="3" s="1"/>
  <c r="N493" i="3"/>
  <c r="P493" i="3" s="1"/>
  <c r="M494" i="3"/>
  <c r="O494" i="3" s="1"/>
  <c r="N494" i="3"/>
  <c r="P494" i="3" s="1"/>
  <c r="M495" i="3"/>
  <c r="O495" i="3" s="1"/>
  <c r="N495" i="3"/>
  <c r="P495" i="3" s="1"/>
  <c r="M496" i="3"/>
  <c r="O496" i="3" s="1"/>
  <c r="N496" i="3"/>
  <c r="P496" i="3" s="1"/>
  <c r="M497" i="3"/>
  <c r="O497" i="3" s="1"/>
  <c r="N497" i="3"/>
  <c r="P497" i="3" s="1"/>
  <c r="M498" i="3"/>
  <c r="O498" i="3" s="1"/>
  <c r="N498" i="3"/>
  <c r="P498" i="3" s="1"/>
  <c r="M499" i="3"/>
  <c r="O499" i="3" s="1"/>
  <c r="N499" i="3"/>
  <c r="P499" i="3" s="1"/>
  <c r="M500" i="3"/>
  <c r="O500" i="3" s="1"/>
  <c r="N500" i="3"/>
  <c r="P500" i="3" s="1"/>
  <c r="M501" i="3"/>
  <c r="O501" i="3" s="1"/>
  <c r="N501" i="3"/>
  <c r="P501" i="3" s="1"/>
  <c r="M502" i="3"/>
  <c r="O502" i="3" s="1"/>
  <c r="N502" i="3"/>
  <c r="P502" i="3" s="1"/>
  <c r="M503" i="3"/>
  <c r="O503" i="3" s="1"/>
  <c r="N503" i="3"/>
  <c r="P503" i="3" s="1"/>
  <c r="M504" i="3"/>
  <c r="O504" i="3" s="1"/>
  <c r="N504" i="3"/>
  <c r="P504" i="3" s="1"/>
  <c r="M505" i="3"/>
  <c r="O505" i="3" s="1"/>
  <c r="N505" i="3"/>
  <c r="P505" i="3" s="1"/>
  <c r="M506" i="3"/>
  <c r="O506" i="3" s="1"/>
  <c r="N506" i="3"/>
  <c r="P506" i="3" s="1"/>
  <c r="M507" i="3"/>
  <c r="O507" i="3" s="1"/>
  <c r="N507" i="3"/>
  <c r="P507" i="3" s="1"/>
  <c r="M508" i="3"/>
  <c r="O508" i="3" s="1"/>
  <c r="N508" i="3"/>
  <c r="P508" i="3" s="1"/>
  <c r="M509" i="3"/>
  <c r="O509" i="3" s="1"/>
  <c r="N509" i="3"/>
  <c r="P509" i="3" s="1"/>
  <c r="M510" i="3"/>
  <c r="O510" i="3" s="1"/>
  <c r="N510" i="3"/>
  <c r="P510" i="3" s="1"/>
  <c r="M511" i="3"/>
  <c r="O511" i="3" s="1"/>
  <c r="N511" i="3"/>
  <c r="P511" i="3" s="1"/>
  <c r="M512" i="3"/>
  <c r="O512" i="3" s="1"/>
  <c r="N512" i="3"/>
  <c r="P512" i="3" s="1"/>
  <c r="M513" i="3"/>
  <c r="O513" i="3" s="1"/>
  <c r="N513" i="3"/>
  <c r="P513" i="3" s="1"/>
  <c r="M514" i="3"/>
  <c r="O514" i="3" s="1"/>
  <c r="N514" i="3"/>
  <c r="P514" i="3" s="1"/>
  <c r="M515" i="3"/>
  <c r="O515" i="3" s="1"/>
  <c r="N515" i="3"/>
  <c r="P515" i="3" s="1"/>
  <c r="M516" i="3"/>
  <c r="O516" i="3" s="1"/>
  <c r="N516" i="3"/>
  <c r="P516" i="3" s="1"/>
  <c r="M517" i="3"/>
  <c r="O517" i="3" s="1"/>
  <c r="N517" i="3"/>
  <c r="P517" i="3" s="1"/>
  <c r="M518" i="3"/>
  <c r="O518" i="3" s="1"/>
  <c r="N518" i="3"/>
  <c r="P518" i="3" s="1"/>
  <c r="M519" i="3"/>
  <c r="O519" i="3" s="1"/>
  <c r="N519" i="3"/>
  <c r="P519" i="3" s="1"/>
  <c r="M520" i="3"/>
  <c r="O520" i="3" s="1"/>
  <c r="N520" i="3"/>
  <c r="P520" i="3" s="1"/>
  <c r="M521" i="3"/>
  <c r="O521" i="3" s="1"/>
  <c r="N521" i="3"/>
  <c r="P521" i="3" s="1"/>
  <c r="M522" i="3"/>
  <c r="O522" i="3" s="1"/>
  <c r="N522" i="3"/>
  <c r="P522" i="3" s="1"/>
  <c r="M523" i="3"/>
  <c r="O523" i="3" s="1"/>
  <c r="N523" i="3"/>
  <c r="P523" i="3" s="1"/>
  <c r="M524" i="3"/>
  <c r="O524" i="3" s="1"/>
  <c r="N524" i="3"/>
  <c r="P524" i="3" s="1"/>
  <c r="M525" i="3"/>
  <c r="O525" i="3" s="1"/>
  <c r="N525" i="3"/>
  <c r="P525" i="3" s="1"/>
  <c r="M526" i="3"/>
  <c r="O526" i="3" s="1"/>
  <c r="N526" i="3"/>
  <c r="P526" i="3" s="1"/>
  <c r="M527" i="3"/>
  <c r="O527" i="3" s="1"/>
  <c r="N527" i="3"/>
  <c r="P527" i="3" s="1"/>
  <c r="M528" i="3"/>
  <c r="O528" i="3" s="1"/>
  <c r="N528" i="3"/>
  <c r="P528" i="3" s="1"/>
  <c r="M529" i="3"/>
  <c r="O529" i="3" s="1"/>
  <c r="N529" i="3"/>
  <c r="P529" i="3" s="1"/>
  <c r="M530" i="3"/>
  <c r="O530" i="3" s="1"/>
  <c r="N530" i="3"/>
  <c r="P530" i="3" s="1"/>
  <c r="M531" i="3"/>
  <c r="O531" i="3" s="1"/>
  <c r="N531" i="3"/>
  <c r="P531" i="3" s="1"/>
  <c r="M532" i="3"/>
  <c r="O532" i="3" s="1"/>
  <c r="N532" i="3"/>
  <c r="P532" i="3" s="1"/>
  <c r="M533" i="3"/>
  <c r="O533" i="3" s="1"/>
  <c r="N533" i="3"/>
  <c r="P533" i="3" s="1"/>
  <c r="M534" i="3"/>
  <c r="O534" i="3" s="1"/>
  <c r="N534" i="3"/>
  <c r="P534" i="3" s="1"/>
  <c r="M535" i="3"/>
  <c r="O535" i="3" s="1"/>
  <c r="N535" i="3"/>
  <c r="P535" i="3" s="1"/>
  <c r="M536" i="3"/>
  <c r="O536" i="3" s="1"/>
  <c r="N536" i="3"/>
  <c r="P536" i="3" s="1"/>
  <c r="M537" i="3"/>
  <c r="O537" i="3" s="1"/>
  <c r="N537" i="3"/>
  <c r="P537" i="3" s="1"/>
  <c r="M538" i="3"/>
  <c r="O538" i="3" s="1"/>
  <c r="N538" i="3"/>
  <c r="P538" i="3" s="1"/>
  <c r="M539" i="3"/>
  <c r="O539" i="3" s="1"/>
  <c r="N539" i="3"/>
  <c r="P539" i="3" s="1"/>
  <c r="M540" i="3"/>
  <c r="O540" i="3" s="1"/>
  <c r="N540" i="3"/>
  <c r="P540" i="3" s="1"/>
  <c r="M541" i="3"/>
  <c r="O541" i="3" s="1"/>
  <c r="N541" i="3"/>
  <c r="P541" i="3" s="1"/>
  <c r="M542" i="3"/>
  <c r="O542" i="3" s="1"/>
  <c r="N542" i="3"/>
  <c r="P542" i="3" s="1"/>
  <c r="M543" i="3"/>
  <c r="O543" i="3" s="1"/>
  <c r="N543" i="3"/>
  <c r="P543" i="3" s="1"/>
  <c r="M544" i="3"/>
  <c r="O544" i="3" s="1"/>
  <c r="N544" i="3"/>
  <c r="P544" i="3" s="1"/>
  <c r="M545" i="3"/>
  <c r="O545" i="3" s="1"/>
  <c r="N545" i="3"/>
  <c r="P545" i="3" s="1"/>
  <c r="M546" i="3"/>
  <c r="O546" i="3" s="1"/>
  <c r="N546" i="3"/>
  <c r="P546" i="3" s="1"/>
  <c r="M547" i="3"/>
  <c r="O547" i="3" s="1"/>
  <c r="N547" i="3"/>
  <c r="P547" i="3" s="1"/>
  <c r="M548" i="3"/>
  <c r="O548" i="3" s="1"/>
  <c r="N548" i="3"/>
  <c r="P548" i="3" s="1"/>
  <c r="M549" i="3"/>
  <c r="O549" i="3" s="1"/>
  <c r="N549" i="3"/>
  <c r="P549" i="3" s="1"/>
  <c r="M550" i="3"/>
  <c r="O550" i="3" s="1"/>
  <c r="N550" i="3"/>
  <c r="P550" i="3" s="1"/>
  <c r="M551" i="3"/>
  <c r="O551" i="3" s="1"/>
  <c r="N551" i="3"/>
  <c r="P551" i="3" s="1"/>
  <c r="M552" i="3"/>
  <c r="O552" i="3" s="1"/>
  <c r="N552" i="3"/>
  <c r="P552" i="3" s="1"/>
  <c r="M553" i="3"/>
  <c r="O553" i="3" s="1"/>
  <c r="N553" i="3"/>
  <c r="P553" i="3" s="1"/>
  <c r="M554" i="3"/>
  <c r="O554" i="3" s="1"/>
  <c r="N554" i="3"/>
  <c r="P554" i="3" s="1"/>
  <c r="M555" i="3"/>
  <c r="O555" i="3" s="1"/>
  <c r="N555" i="3"/>
  <c r="P555" i="3" s="1"/>
  <c r="M556" i="3"/>
  <c r="O556" i="3" s="1"/>
  <c r="N556" i="3"/>
  <c r="P556" i="3" s="1"/>
  <c r="M557" i="3"/>
  <c r="O557" i="3" s="1"/>
  <c r="N557" i="3"/>
  <c r="P557" i="3" s="1"/>
  <c r="M558" i="3"/>
  <c r="O558" i="3" s="1"/>
  <c r="N558" i="3"/>
  <c r="P558" i="3" s="1"/>
  <c r="M559" i="3"/>
  <c r="O559" i="3" s="1"/>
  <c r="N559" i="3"/>
  <c r="P559" i="3" s="1"/>
  <c r="M560" i="3"/>
  <c r="O560" i="3" s="1"/>
  <c r="N560" i="3"/>
  <c r="P560" i="3" s="1"/>
  <c r="M561" i="3"/>
  <c r="O561" i="3" s="1"/>
  <c r="N561" i="3"/>
  <c r="P561" i="3" s="1"/>
  <c r="M562" i="3"/>
  <c r="O562" i="3" s="1"/>
  <c r="N562" i="3"/>
  <c r="P562" i="3" s="1"/>
  <c r="M563" i="3"/>
  <c r="O563" i="3" s="1"/>
  <c r="N563" i="3"/>
  <c r="P563" i="3" s="1"/>
  <c r="M564" i="3"/>
  <c r="O564" i="3" s="1"/>
  <c r="N564" i="3"/>
  <c r="P564" i="3" s="1"/>
  <c r="M565" i="3"/>
  <c r="O565" i="3" s="1"/>
  <c r="N565" i="3"/>
  <c r="P565" i="3" s="1"/>
  <c r="M566" i="3"/>
  <c r="O566" i="3" s="1"/>
  <c r="N566" i="3"/>
  <c r="P566" i="3" s="1"/>
  <c r="M567" i="3"/>
  <c r="O567" i="3" s="1"/>
  <c r="N567" i="3"/>
  <c r="P567" i="3" s="1"/>
  <c r="M568" i="3"/>
  <c r="O568" i="3" s="1"/>
  <c r="N568" i="3"/>
  <c r="P568" i="3" s="1"/>
  <c r="M569" i="3"/>
  <c r="O569" i="3" s="1"/>
  <c r="N569" i="3"/>
  <c r="P569" i="3" s="1"/>
  <c r="M570" i="3"/>
  <c r="O570" i="3" s="1"/>
  <c r="N570" i="3"/>
  <c r="P570" i="3" s="1"/>
  <c r="M571" i="3"/>
  <c r="O571" i="3" s="1"/>
  <c r="N571" i="3"/>
  <c r="P571" i="3" s="1"/>
  <c r="M572" i="3"/>
  <c r="O572" i="3" s="1"/>
  <c r="N572" i="3"/>
  <c r="P572" i="3" s="1"/>
  <c r="M573" i="3"/>
  <c r="O573" i="3" s="1"/>
  <c r="N573" i="3"/>
  <c r="P573" i="3" s="1"/>
  <c r="M574" i="3"/>
  <c r="O574" i="3" s="1"/>
  <c r="N574" i="3"/>
  <c r="P574" i="3" s="1"/>
  <c r="M575" i="3"/>
  <c r="O575" i="3" s="1"/>
  <c r="N575" i="3"/>
  <c r="P575" i="3" s="1"/>
  <c r="M576" i="3"/>
  <c r="O576" i="3" s="1"/>
  <c r="N576" i="3"/>
  <c r="P576" i="3" s="1"/>
  <c r="M577" i="3"/>
  <c r="O577" i="3" s="1"/>
  <c r="N577" i="3"/>
  <c r="P577" i="3" s="1"/>
  <c r="M578" i="3"/>
  <c r="O578" i="3" s="1"/>
  <c r="N578" i="3"/>
  <c r="P578" i="3" s="1"/>
  <c r="M579" i="3"/>
  <c r="O579" i="3" s="1"/>
  <c r="N579" i="3"/>
  <c r="P579" i="3" s="1"/>
  <c r="M580" i="3"/>
  <c r="O580" i="3" s="1"/>
  <c r="N580" i="3"/>
  <c r="P580" i="3" s="1"/>
  <c r="M581" i="3"/>
  <c r="O581" i="3" s="1"/>
  <c r="N581" i="3"/>
  <c r="P581" i="3" s="1"/>
  <c r="M582" i="3"/>
  <c r="O582" i="3" s="1"/>
  <c r="N582" i="3"/>
  <c r="P582" i="3" s="1"/>
  <c r="M583" i="3"/>
  <c r="O583" i="3" s="1"/>
  <c r="N583" i="3"/>
  <c r="P583" i="3" s="1"/>
  <c r="M584" i="3"/>
  <c r="O584" i="3" s="1"/>
  <c r="N584" i="3"/>
  <c r="P584" i="3" s="1"/>
  <c r="M585" i="3"/>
  <c r="O585" i="3" s="1"/>
  <c r="N585" i="3"/>
  <c r="P585" i="3" s="1"/>
  <c r="M586" i="3"/>
  <c r="O586" i="3" s="1"/>
  <c r="N586" i="3"/>
  <c r="P586" i="3" s="1"/>
  <c r="M587" i="3"/>
  <c r="O587" i="3" s="1"/>
  <c r="N587" i="3"/>
  <c r="P587" i="3" s="1"/>
  <c r="M588" i="3"/>
  <c r="O588" i="3" s="1"/>
  <c r="N588" i="3"/>
  <c r="P588" i="3" s="1"/>
  <c r="M589" i="3"/>
  <c r="O589" i="3" s="1"/>
  <c r="N589" i="3"/>
  <c r="P589" i="3" s="1"/>
  <c r="M590" i="3"/>
  <c r="O590" i="3" s="1"/>
  <c r="N590" i="3"/>
  <c r="P590" i="3" s="1"/>
  <c r="M591" i="3"/>
  <c r="O591" i="3" s="1"/>
  <c r="N591" i="3"/>
  <c r="P591" i="3" s="1"/>
  <c r="M592" i="3"/>
  <c r="O592" i="3" s="1"/>
  <c r="N592" i="3"/>
  <c r="P592" i="3" s="1"/>
  <c r="M593" i="3"/>
  <c r="O593" i="3" s="1"/>
  <c r="N593" i="3"/>
  <c r="P593" i="3" s="1"/>
  <c r="M594" i="3"/>
  <c r="O594" i="3" s="1"/>
  <c r="N594" i="3"/>
  <c r="P594" i="3" s="1"/>
  <c r="M595" i="3"/>
  <c r="O595" i="3" s="1"/>
  <c r="N595" i="3"/>
  <c r="P595" i="3" s="1"/>
  <c r="M596" i="3"/>
  <c r="O596" i="3" s="1"/>
  <c r="N596" i="3"/>
  <c r="P596" i="3" s="1"/>
  <c r="M597" i="3"/>
  <c r="O597" i="3" s="1"/>
  <c r="N597" i="3"/>
  <c r="P597" i="3" s="1"/>
  <c r="M598" i="3"/>
  <c r="O598" i="3" s="1"/>
  <c r="N598" i="3"/>
  <c r="P598" i="3" s="1"/>
  <c r="M599" i="3"/>
  <c r="O599" i="3" s="1"/>
  <c r="N599" i="3"/>
  <c r="P599" i="3" s="1"/>
  <c r="M600" i="3"/>
  <c r="O600" i="3" s="1"/>
  <c r="N600" i="3"/>
  <c r="P600" i="3" s="1"/>
  <c r="M601" i="3"/>
  <c r="O601" i="3" s="1"/>
  <c r="N601" i="3"/>
  <c r="P601" i="3" s="1"/>
  <c r="M602" i="3"/>
  <c r="O602" i="3" s="1"/>
  <c r="N602" i="3"/>
  <c r="P602" i="3" s="1"/>
  <c r="M603" i="3"/>
  <c r="O603" i="3" s="1"/>
  <c r="N603" i="3"/>
  <c r="P603" i="3" s="1"/>
  <c r="M604" i="3"/>
  <c r="O604" i="3" s="1"/>
  <c r="N604" i="3"/>
  <c r="P604" i="3" s="1"/>
  <c r="M605" i="3"/>
  <c r="O605" i="3" s="1"/>
  <c r="N605" i="3"/>
  <c r="P605" i="3" s="1"/>
  <c r="M606" i="3"/>
  <c r="O606" i="3" s="1"/>
  <c r="N606" i="3"/>
  <c r="P606" i="3" s="1"/>
  <c r="M607" i="3"/>
  <c r="O607" i="3" s="1"/>
  <c r="N607" i="3"/>
  <c r="P607" i="3" s="1"/>
  <c r="M608" i="3"/>
  <c r="O608" i="3" s="1"/>
  <c r="N608" i="3"/>
  <c r="P608" i="3" s="1"/>
  <c r="M609" i="3"/>
  <c r="O609" i="3" s="1"/>
  <c r="N609" i="3"/>
  <c r="P609" i="3" s="1"/>
  <c r="M610" i="3"/>
  <c r="O610" i="3" s="1"/>
  <c r="N610" i="3"/>
  <c r="P610" i="3" s="1"/>
  <c r="M611" i="3"/>
  <c r="O611" i="3" s="1"/>
  <c r="N611" i="3"/>
  <c r="P611" i="3" s="1"/>
  <c r="M612" i="3"/>
  <c r="O612" i="3" s="1"/>
  <c r="N612" i="3"/>
  <c r="P612" i="3" s="1"/>
  <c r="M613" i="3"/>
  <c r="O613" i="3" s="1"/>
  <c r="N613" i="3"/>
  <c r="P613" i="3" s="1"/>
  <c r="M614" i="3"/>
  <c r="O614" i="3" s="1"/>
  <c r="N614" i="3"/>
  <c r="P614" i="3" s="1"/>
  <c r="M615" i="3"/>
  <c r="O615" i="3" s="1"/>
  <c r="N615" i="3"/>
  <c r="P615" i="3" s="1"/>
  <c r="M616" i="3"/>
  <c r="O616" i="3" s="1"/>
  <c r="N616" i="3"/>
  <c r="P616" i="3" s="1"/>
  <c r="M617" i="3"/>
  <c r="O617" i="3" s="1"/>
  <c r="N617" i="3"/>
  <c r="P617" i="3" s="1"/>
  <c r="M618" i="3"/>
  <c r="O618" i="3" s="1"/>
  <c r="N618" i="3"/>
  <c r="P618" i="3" s="1"/>
  <c r="M619" i="3"/>
  <c r="O619" i="3" s="1"/>
  <c r="N619" i="3"/>
  <c r="P619" i="3" s="1"/>
  <c r="M620" i="3"/>
  <c r="O620" i="3" s="1"/>
  <c r="N620" i="3"/>
  <c r="P620" i="3" s="1"/>
  <c r="M621" i="3"/>
  <c r="O621" i="3" s="1"/>
  <c r="N621" i="3"/>
  <c r="P621" i="3" s="1"/>
  <c r="M622" i="3"/>
  <c r="O622" i="3" s="1"/>
  <c r="N622" i="3"/>
  <c r="P622" i="3" s="1"/>
  <c r="M623" i="3"/>
  <c r="O623" i="3" s="1"/>
  <c r="N623" i="3"/>
  <c r="P623" i="3" s="1"/>
  <c r="M624" i="3"/>
  <c r="O624" i="3" s="1"/>
  <c r="N624" i="3"/>
  <c r="P624" i="3" s="1"/>
  <c r="M625" i="3"/>
  <c r="O625" i="3" s="1"/>
  <c r="N625" i="3"/>
  <c r="P625" i="3" s="1"/>
  <c r="M626" i="3"/>
  <c r="O626" i="3" s="1"/>
  <c r="N626" i="3"/>
  <c r="P626" i="3" s="1"/>
  <c r="M627" i="3"/>
  <c r="O627" i="3" s="1"/>
  <c r="N627" i="3"/>
  <c r="P627" i="3" s="1"/>
  <c r="M628" i="3"/>
  <c r="O628" i="3" s="1"/>
  <c r="N628" i="3"/>
  <c r="P628" i="3" s="1"/>
  <c r="M629" i="3"/>
  <c r="O629" i="3" s="1"/>
  <c r="N629" i="3"/>
  <c r="P629" i="3" s="1"/>
  <c r="M630" i="3"/>
  <c r="O630" i="3" s="1"/>
  <c r="N630" i="3"/>
  <c r="P630" i="3" s="1"/>
  <c r="M631" i="3"/>
  <c r="O631" i="3" s="1"/>
  <c r="N631" i="3"/>
  <c r="P631" i="3" s="1"/>
  <c r="M632" i="3"/>
  <c r="O632" i="3" s="1"/>
  <c r="N632" i="3"/>
  <c r="P632" i="3" s="1"/>
  <c r="M633" i="3"/>
  <c r="O633" i="3" s="1"/>
  <c r="N633" i="3"/>
  <c r="P633" i="3" s="1"/>
  <c r="M634" i="3"/>
  <c r="O634" i="3" s="1"/>
  <c r="N634" i="3"/>
  <c r="P634" i="3" s="1"/>
  <c r="M635" i="3"/>
  <c r="O635" i="3" s="1"/>
  <c r="N635" i="3"/>
  <c r="P635" i="3" s="1"/>
  <c r="M636" i="3"/>
  <c r="O636" i="3" s="1"/>
  <c r="N636" i="3"/>
  <c r="P636" i="3" s="1"/>
  <c r="M637" i="3"/>
  <c r="O637" i="3" s="1"/>
  <c r="N637" i="3"/>
  <c r="P637" i="3" s="1"/>
  <c r="M638" i="3"/>
  <c r="O638" i="3" s="1"/>
  <c r="N638" i="3"/>
  <c r="P638" i="3" s="1"/>
  <c r="M639" i="3"/>
  <c r="O639" i="3" s="1"/>
  <c r="N639" i="3"/>
  <c r="P639" i="3" s="1"/>
  <c r="M640" i="3"/>
  <c r="O640" i="3" s="1"/>
  <c r="N640" i="3"/>
  <c r="P640" i="3" s="1"/>
  <c r="M641" i="3"/>
  <c r="O641" i="3" s="1"/>
  <c r="N641" i="3"/>
  <c r="P641" i="3" s="1"/>
  <c r="M642" i="3"/>
  <c r="O642" i="3" s="1"/>
  <c r="N642" i="3"/>
  <c r="P642" i="3" s="1"/>
  <c r="M643" i="3"/>
  <c r="O643" i="3" s="1"/>
  <c r="N643" i="3"/>
  <c r="P643" i="3" s="1"/>
  <c r="M644" i="3"/>
  <c r="O644" i="3" s="1"/>
  <c r="N644" i="3"/>
  <c r="P644" i="3" s="1"/>
  <c r="M645" i="3"/>
  <c r="O645" i="3" s="1"/>
  <c r="N645" i="3"/>
  <c r="P645" i="3" s="1"/>
  <c r="M646" i="3"/>
  <c r="O646" i="3" s="1"/>
  <c r="N646" i="3"/>
  <c r="P646" i="3" s="1"/>
  <c r="M647" i="3"/>
  <c r="O647" i="3" s="1"/>
  <c r="N647" i="3"/>
  <c r="P647" i="3" s="1"/>
  <c r="M648" i="3"/>
  <c r="O648" i="3" s="1"/>
  <c r="N648" i="3"/>
  <c r="P648" i="3" s="1"/>
  <c r="M649" i="3"/>
  <c r="O649" i="3" s="1"/>
  <c r="N649" i="3"/>
  <c r="P649" i="3" s="1"/>
  <c r="M650" i="3"/>
  <c r="O650" i="3" s="1"/>
  <c r="N650" i="3"/>
  <c r="P650" i="3" s="1"/>
  <c r="M651" i="3"/>
  <c r="O651" i="3" s="1"/>
  <c r="N651" i="3"/>
  <c r="P651" i="3" s="1"/>
  <c r="M652" i="3"/>
  <c r="O652" i="3" s="1"/>
  <c r="N652" i="3"/>
  <c r="P652" i="3" s="1"/>
  <c r="M653" i="3"/>
  <c r="O653" i="3" s="1"/>
  <c r="N653" i="3"/>
  <c r="P653" i="3" s="1"/>
  <c r="M654" i="3"/>
  <c r="O654" i="3" s="1"/>
  <c r="N654" i="3"/>
  <c r="P654" i="3" s="1"/>
  <c r="M655" i="3"/>
  <c r="O655" i="3" s="1"/>
  <c r="N655" i="3"/>
  <c r="P655" i="3" s="1"/>
  <c r="M656" i="3"/>
  <c r="O656" i="3" s="1"/>
  <c r="N656" i="3"/>
  <c r="P656" i="3" s="1"/>
  <c r="M657" i="3"/>
  <c r="O657" i="3" s="1"/>
  <c r="N657" i="3"/>
  <c r="P657" i="3" s="1"/>
  <c r="M658" i="3"/>
  <c r="O658" i="3" s="1"/>
  <c r="N658" i="3"/>
  <c r="P658" i="3" s="1"/>
  <c r="M659" i="3"/>
  <c r="O659" i="3" s="1"/>
  <c r="N659" i="3"/>
  <c r="P659" i="3" s="1"/>
  <c r="M660" i="3"/>
  <c r="O660" i="3" s="1"/>
  <c r="N660" i="3"/>
  <c r="P660" i="3" s="1"/>
  <c r="M661" i="3"/>
  <c r="O661" i="3" s="1"/>
  <c r="N661" i="3"/>
  <c r="P661" i="3" s="1"/>
  <c r="M662" i="3"/>
  <c r="O662" i="3" s="1"/>
  <c r="N662" i="3"/>
  <c r="P662" i="3" s="1"/>
  <c r="M663" i="3"/>
  <c r="O663" i="3" s="1"/>
  <c r="N663" i="3"/>
  <c r="P663" i="3" s="1"/>
  <c r="M664" i="3"/>
  <c r="O664" i="3" s="1"/>
  <c r="N664" i="3"/>
  <c r="P664" i="3" s="1"/>
  <c r="M665" i="3"/>
  <c r="O665" i="3" s="1"/>
  <c r="N665" i="3"/>
  <c r="P665" i="3" s="1"/>
  <c r="M666" i="3"/>
  <c r="O666" i="3" s="1"/>
  <c r="N666" i="3"/>
  <c r="P666" i="3" s="1"/>
  <c r="M667" i="3"/>
  <c r="O667" i="3" s="1"/>
  <c r="N667" i="3"/>
  <c r="P667" i="3" s="1"/>
  <c r="M668" i="3"/>
  <c r="O668" i="3" s="1"/>
  <c r="N668" i="3"/>
  <c r="P668" i="3" s="1"/>
  <c r="M669" i="3"/>
  <c r="O669" i="3" s="1"/>
  <c r="N669" i="3"/>
  <c r="P669" i="3" s="1"/>
  <c r="M670" i="3"/>
  <c r="O670" i="3" s="1"/>
  <c r="N670" i="3"/>
  <c r="P670" i="3" s="1"/>
  <c r="M671" i="3"/>
  <c r="O671" i="3" s="1"/>
  <c r="N671" i="3"/>
  <c r="P671" i="3" s="1"/>
  <c r="M672" i="3"/>
  <c r="O672" i="3" s="1"/>
  <c r="N672" i="3"/>
  <c r="P672" i="3" s="1"/>
  <c r="M673" i="3"/>
  <c r="O673" i="3" s="1"/>
  <c r="N673" i="3"/>
  <c r="P673" i="3" s="1"/>
  <c r="M674" i="3"/>
  <c r="O674" i="3" s="1"/>
  <c r="N674" i="3"/>
  <c r="P674" i="3" s="1"/>
  <c r="M675" i="3"/>
  <c r="O675" i="3" s="1"/>
  <c r="N675" i="3"/>
  <c r="P675" i="3" s="1"/>
  <c r="M676" i="3"/>
  <c r="O676" i="3" s="1"/>
  <c r="N676" i="3"/>
  <c r="P676" i="3" s="1"/>
  <c r="M677" i="3"/>
  <c r="O677" i="3" s="1"/>
  <c r="N677" i="3"/>
  <c r="P677" i="3" s="1"/>
  <c r="M678" i="3"/>
  <c r="O678" i="3" s="1"/>
  <c r="N678" i="3"/>
  <c r="P678" i="3" s="1"/>
  <c r="M679" i="3"/>
  <c r="O679" i="3" s="1"/>
  <c r="N679" i="3"/>
  <c r="P679" i="3" s="1"/>
  <c r="M680" i="3"/>
  <c r="O680" i="3" s="1"/>
  <c r="N680" i="3"/>
  <c r="P680" i="3" s="1"/>
  <c r="M681" i="3"/>
  <c r="O681" i="3" s="1"/>
  <c r="N681" i="3"/>
  <c r="P681" i="3" s="1"/>
  <c r="M682" i="3"/>
  <c r="O682" i="3" s="1"/>
  <c r="N682" i="3"/>
  <c r="P682" i="3" s="1"/>
  <c r="M683" i="3"/>
  <c r="O683" i="3" s="1"/>
  <c r="N683" i="3"/>
  <c r="P683" i="3" s="1"/>
  <c r="M684" i="3"/>
  <c r="O684" i="3" s="1"/>
  <c r="N684" i="3"/>
  <c r="P684" i="3" s="1"/>
  <c r="M685" i="3"/>
  <c r="O685" i="3" s="1"/>
  <c r="N685" i="3"/>
  <c r="P685" i="3" s="1"/>
  <c r="M686" i="3"/>
  <c r="O686" i="3" s="1"/>
  <c r="N686" i="3"/>
  <c r="P686" i="3" s="1"/>
  <c r="M687" i="3"/>
  <c r="O687" i="3" s="1"/>
  <c r="N687" i="3"/>
  <c r="P687" i="3" s="1"/>
  <c r="M688" i="3"/>
  <c r="O688" i="3" s="1"/>
  <c r="N688" i="3"/>
  <c r="P688" i="3" s="1"/>
  <c r="M689" i="3"/>
  <c r="O689" i="3" s="1"/>
  <c r="N689" i="3"/>
  <c r="P689" i="3" s="1"/>
  <c r="M690" i="3"/>
  <c r="O690" i="3" s="1"/>
  <c r="N690" i="3"/>
  <c r="P690" i="3" s="1"/>
  <c r="M691" i="3"/>
  <c r="O691" i="3" s="1"/>
  <c r="N691" i="3"/>
  <c r="P691" i="3" s="1"/>
  <c r="M692" i="3"/>
  <c r="O692" i="3" s="1"/>
  <c r="N692" i="3"/>
  <c r="P692" i="3" s="1"/>
  <c r="M693" i="3"/>
  <c r="O693" i="3" s="1"/>
  <c r="N693" i="3"/>
  <c r="P693" i="3" s="1"/>
  <c r="M694" i="3"/>
  <c r="O694" i="3" s="1"/>
  <c r="N694" i="3"/>
  <c r="P694" i="3" s="1"/>
  <c r="M695" i="3"/>
  <c r="O695" i="3" s="1"/>
  <c r="N695" i="3"/>
  <c r="P695" i="3" s="1"/>
  <c r="M696" i="3"/>
  <c r="O696" i="3" s="1"/>
  <c r="N696" i="3"/>
  <c r="P696" i="3" s="1"/>
  <c r="M697" i="3"/>
  <c r="O697" i="3" s="1"/>
  <c r="N697" i="3"/>
  <c r="P697" i="3" s="1"/>
  <c r="M698" i="3"/>
  <c r="O698" i="3" s="1"/>
  <c r="N698" i="3"/>
  <c r="P698" i="3" s="1"/>
  <c r="M699" i="3"/>
  <c r="O699" i="3" s="1"/>
  <c r="N699" i="3"/>
  <c r="P699" i="3" s="1"/>
  <c r="M700" i="3"/>
  <c r="O700" i="3" s="1"/>
  <c r="N700" i="3"/>
  <c r="P700" i="3" s="1"/>
  <c r="M701" i="3"/>
  <c r="O701" i="3" s="1"/>
  <c r="N701" i="3"/>
  <c r="P701" i="3" s="1"/>
  <c r="M702" i="3"/>
  <c r="O702" i="3" s="1"/>
  <c r="N702" i="3"/>
  <c r="P702" i="3" s="1"/>
  <c r="M703" i="3"/>
  <c r="O703" i="3" s="1"/>
  <c r="N703" i="3"/>
  <c r="P703" i="3" s="1"/>
  <c r="M704" i="3"/>
  <c r="O704" i="3" s="1"/>
  <c r="N704" i="3"/>
  <c r="P704" i="3" s="1"/>
  <c r="M705" i="3"/>
  <c r="O705" i="3" s="1"/>
  <c r="N705" i="3"/>
  <c r="P705" i="3" s="1"/>
  <c r="M706" i="3"/>
  <c r="O706" i="3" s="1"/>
  <c r="N706" i="3"/>
  <c r="P706" i="3" s="1"/>
  <c r="M707" i="3"/>
  <c r="O707" i="3" s="1"/>
  <c r="N707" i="3"/>
  <c r="P707" i="3" s="1"/>
  <c r="M708" i="3"/>
  <c r="O708" i="3" s="1"/>
  <c r="N708" i="3"/>
  <c r="P708" i="3" s="1"/>
  <c r="M709" i="3"/>
  <c r="O709" i="3" s="1"/>
  <c r="N709" i="3"/>
  <c r="P709" i="3" s="1"/>
  <c r="M710" i="3"/>
  <c r="O710" i="3" s="1"/>
  <c r="N710" i="3"/>
  <c r="P710" i="3" s="1"/>
  <c r="M711" i="3"/>
  <c r="O711" i="3" s="1"/>
  <c r="N711" i="3"/>
  <c r="P711" i="3" s="1"/>
  <c r="M712" i="3"/>
  <c r="O712" i="3" s="1"/>
  <c r="N712" i="3"/>
  <c r="P712" i="3" s="1"/>
  <c r="M713" i="3"/>
  <c r="O713" i="3" s="1"/>
  <c r="N713" i="3"/>
  <c r="P713" i="3" s="1"/>
  <c r="M714" i="3"/>
  <c r="O714" i="3" s="1"/>
  <c r="N714" i="3"/>
  <c r="P714" i="3" s="1"/>
  <c r="M715" i="3"/>
  <c r="O715" i="3" s="1"/>
  <c r="N715" i="3"/>
  <c r="P715" i="3" s="1"/>
  <c r="M716" i="3"/>
  <c r="O716" i="3" s="1"/>
  <c r="N716" i="3"/>
  <c r="P716" i="3" s="1"/>
  <c r="M717" i="3"/>
  <c r="O717" i="3" s="1"/>
  <c r="N717" i="3"/>
  <c r="P717" i="3" s="1"/>
  <c r="M718" i="3"/>
  <c r="O718" i="3" s="1"/>
  <c r="N718" i="3"/>
  <c r="P718" i="3" s="1"/>
  <c r="M719" i="3"/>
  <c r="O719" i="3" s="1"/>
  <c r="N719" i="3"/>
  <c r="P719" i="3" s="1"/>
  <c r="M720" i="3"/>
  <c r="O720" i="3" s="1"/>
  <c r="N720" i="3"/>
  <c r="P720" i="3" s="1"/>
  <c r="M721" i="3"/>
  <c r="O721" i="3" s="1"/>
  <c r="N721" i="3"/>
  <c r="P721" i="3" s="1"/>
  <c r="M722" i="3"/>
  <c r="O722" i="3" s="1"/>
  <c r="N722" i="3"/>
  <c r="P722" i="3" s="1"/>
  <c r="M723" i="3"/>
  <c r="O723" i="3" s="1"/>
  <c r="N723" i="3"/>
  <c r="P723" i="3" s="1"/>
  <c r="M724" i="3"/>
  <c r="O724" i="3" s="1"/>
  <c r="N724" i="3"/>
  <c r="P724" i="3" s="1"/>
  <c r="M725" i="3"/>
  <c r="O725" i="3" s="1"/>
  <c r="N725" i="3"/>
  <c r="P725" i="3" s="1"/>
  <c r="M726" i="3"/>
  <c r="O726" i="3" s="1"/>
  <c r="N726" i="3"/>
  <c r="P726" i="3" s="1"/>
  <c r="M727" i="3"/>
  <c r="O727" i="3" s="1"/>
  <c r="N727" i="3"/>
  <c r="P727" i="3" s="1"/>
  <c r="M728" i="3"/>
  <c r="O728" i="3" s="1"/>
  <c r="N728" i="3"/>
  <c r="P728" i="3" s="1"/>
  <c r="M729" i="3"/>
  <c r="O729" i="3" s="1"/>
  <c r="N729" i="3"/>
  <c r="P729" i="3" s="1"/>
  <c r="M730" i="3"/>
  <c r="O730" i="3" s="1"/>
  <c r="N730" i="3"/>
  <c r="P730" i="3" s="1"/>
  <c r="M731" i="3"/>
  <c r="O731" i="3" s="1"/>
  <c r="N731" i="3"/>
  <c r="P731" i="3" s="1"/>
  <c r="M732" i="3"/>
  <c r="O732" i="3" s="1"/>
  <c r="N732" i="3"/>
  <c r="P732" i="3" s="1"/>
  <c r="M733" i="3"/>
  <c r="O733" i="3" s="1"/>
  <c r="N733" i="3"/>
  <c r="P733" i="3" s="1"/>
  <c r="M734" i="3"/>
  <c r="O734" i="3" s="1"/>
  <c r="N734" i="3"/>
  <c r="P734" i="3" s="1"/>
  <c r="M735" i="3"/>
  <c r="O735" i="3" s="1"/>
  <c r="N735" i="3"/>
  <c r="P735" i="3" s="1"/>
  <c r="M736" i="3"/>
  <c r="O736" i="3" s="1"/>
  <c r="N736" i="3"/>
  <c r="P736" i="3" s="1"/>
  <c r="M737" i="3"/>
  <c r="O737" i="3" s="1"/>
  <c r="N737" i="3"/>
  <c r="P737" i="3" s="1"/>
  <c r="M738" i="3"/>
  <c r="O738" i="3" s="1"/>
  <c r="N738" i="3"/>
  <c r="P738" i="3" s="1"/>
  <c r="M739" i="3"/>
  <c r="O739" i="3" s="1"/>
  <c r="N739" i="3"/>
  <c r="P739" i="3" s="1"/>
  <c r="M740" i="3"/>
  <c r="O740" i="3" s="1"/>
  <c r="N740" i="3"/>
  <c r="P740" i="3" s="1"/>
  <c r="M741" i="3"/>
  <c r="O741" i="3" s="1"/>
  <c r="N741" i="3"/>
  <c r="P741" i="3" s="1"/>
  <c r="M742" i="3"/>
  <c r="O742" i="3" s="1"/>
  <c r="N742" i="3"/>
  <c r="P742" i="3" s="1"/>
  <c r="M743" i="3"/>
  <c r="O743" i="3" s="1"/>
  <c r="N743" i="3"/>
  <c r="P743" i="3" s="1"/>
  <c r="M744" i="3"/>
  <c r="O744" i="3" s="1"/>
  <c r="N744" i="3"/>
  <c r="P744" i="3" s="1"/>
  <c r="M745" i="3"/>
  <c r="O745" i="3" s="1"/>
  <c r="N745" i="3"/>
  <c r="P745" i="3" s="1"/>
  <c r="M746" i="3"/>
  <c r="O746" i="3" s="1"/>
  <c r="N746" i="3"/>
  <c r="P746" i="3" s="1"/>
  <c r="M747" i="3"/>
  <c r="O747" i="3" s="1"/>
  <c r="N747" i="3"/>
  <c r="P747" i="3" s="1"/>
  <c r="M748" i="3"/>
  <c r="O748" i="3" s="1"/>
  <c r="N748" i="3"/>
  <c r="P748" i="3" s="1"/>
  <c r="M749" i="3"/>
  <c r="O749" i="3" s="1"/>
  <c r="N749" i="3"/>
  <c r="P749" i="3" s="1"/>
  <c r="M750" i="3"/>
  <c r="O750" i="3" s="1"/>
  <c r="N750" i="3"/>
  <c r="P750" i="3" s="1"/>
  <c r="M751" i="3"/>
  <c r="O751" i="3" s="1"/>
  <c r="N751" i="3"/>
  <c r="P751" i="3" s="1"/>
  <c r="M752" i="3"/>
  <c r="O752" i="3" s="1"/>
  <c r="N752" i="3"/>
  <c r="P752" i="3" s="1"/>
  <c r="M753" i="3"/>
  <c r="O753" i="3" s="1"/>
  <c r="N753" i="3"/>
  <c r="P753" i="3" s="1"/>
  <c r="M754" i="3"/>
  <c r="O754" i="3" s="1"/>
  <c r="N754" i="3"/>
  <c r="P754" i="3" s="1"/>
  <c r="M755" i="3"/>
  <c r="O755" i="3" s="1"/>
  <c r="N755" i="3"/>
  <c r="P755" i="3" s="1"/>
  <c r="M756" i="3"/>
  <c r="O756" i="3" s="1"/>
  <c r="N756" i="3"/>
  <c r="P756" i="3" s="1"/>
  <c r="M757" i="3"/>
  <c r="O757" i="3" s="1"/>
  <c r="N757" i="3"/>
  <c r="P757" i="3" s="1"/>
  <c r="M758" i="3"/>
  <c r="O758" i="3" s="1"/>
  <c r="N758" i="3"/>
  <c r="P758" i="3" s="1"/>
  <c r="M759" i="3"/>
  <c r="O759" i="3" s="1"/>
  <c r="N759" i="3"/>
  <c r="P759" i="3" s="1"/>
  <c r="M760" i="3"/>
  <c r="O760" i="3" s="1"/>
  <c r="N760" i="3"/>
  <c r="P760" i="3" s="1"/>
  <c r="M761" i="3"/>
  <c r="O761" i="3" s="1"/>
  <c r="N761" i="3"/>
  <c r="P761" i="3" s="1"/>
  <c r="M762" i="3"/>
  <c r="O762" i="3" s="1"/>
  <c r="N762" i="3"/>
  <c r="P762" i="3" s="1"/>
  <c r="M763" i="3"/>
  <c r="O763" i="3" s="1"/>
  <c r="N763" i="3"/>
  <c r="P763" i="3" s="1"/>
  <c r="M764" i="3"/>
  <c r="O764" i="3" s="1"/>
  <c r="N764" i="3"/>
  <c r="P764" i="3" s="1"/>
  <c r="M765" i="3"/>
  <c r="O765" i="3" s="1"/>
  <c r="N765" i="3"/>
  <c r="P765" i="3" s="1"/>
  <c r="M766" i="3"/>
  <c r="O766" i="3" s="1"/>
  <c r="N766" i="3"/>
  <c r="P766" i="3" s="1"/>
  <c r="M767" i="3"/>
  <c r="O767" i="3" s="1"/>
  <c r="N767" i="3"/>
  <c r="P767" i="3" s="1"/>
  <c r="M768" i="3"/>
  <c r="O768" i="3" s="1"/>
  <c r="N768" i="3"/>
  <c r="P768" i="3" s="1"/>
  <c r="M769" i="3"/>
  <c r="O769" i="3" s="1"/>
  <c r="N769" i="3"/>
  <c r="P769" i="3" s="1"/>
  <c r="M770" i="3"/>
  <c r="O770" i="3" s="1"/>
  <c r="N770" i="3"/>
  <c r="P770" i="3" s="1"/>
  <c r="M771" i="3"/>
  <c r="O771" i="3" s="1"/>
  <c r="N771" i="3"/>
  <c r="P771" i="3" s="1"/>
  <c r="M772" i="3"/>
  <c r="O772" i="3" s="1"/>
  <c r="N772" i="3"/>
  <c r="P772" i="3" s="1"/>
  <c r="M773" i="3"/>
  <c r="O773" i="3" s="1"/>
  <c r="N773" i="3"/>
  <c r="P773" i="3" s="1"/>
  <c r="M774" i="3"/>
  <c r="O774" i="3" s="1"/>
  <c r="N774" i="3"/>
  <c r="P774" i="3" s="1"/>
  <c r="M775" i="3"/>
  <c r="O775" i="3" s="1"/>
  <c r="N775" i="3"/>
  <c r="P775" i="3" s="1"/>
  <c r="M776" i="3"/>
  <c r="O776" i="3" s="1"/>
  <c r="N776" i="3"/>
  <c r="P776" i="3" s="1"/>
  <c r="M777" i="3"/>
  <c r="O777" i="3" s="1"/>
  <c r="N777" i="3"/>
  <c r="P777" i="3" s="1"/>
  <c r="M778" i="3"/>
  <c r="O778" i="3" s="1"/>
  <c r="N778" i="3"/>
  <c r="P778" i="3" s="1"/>
  <c r="M779" i="3"/>
  <c r="O779" i="3" s="1"/>
  <c r="N779" i="3"/>
  <c r="P779" i="3" s="1"/>
  <c r="M780" i="3"/>
  <c r="O780" i="3" s="1"/>
  <c r="N780" i="3"/>
  <c r="P780" i="3" s="1"/>
  <c r="M781" i="3"/>
  <c r="O781" i="3" s="1"/>
  <c r="N781" i="3"/>
  <c r="P781" i="3" s="1"/>
  <c r="M782" i="3"/>
  <c r="O782" i="3" s="1"/>
  <c r="N782" i="3"/>
  <c r="P782" i="3" s="1"/>
  <c r="M783" i="3"/>
  <c r="O783" i="3" s="1"/>
  <c r="N783" i="3"/>
  <c r="P783" i="3" s="1"/>
  <c r="M784" i="3"/>
  <c r="O784" i="3" s="1"/>
  <c r="N784" i="3"/>
  <c r="P784" i="3" s="1"/>
  <c r="M785" i="3"/>
  <c r="O785" i="3" s="1"/>
  <c r="N785" i="3"/>
  <c r="P785" i="3" s="1"/>
  <c r="M786" i="3"/>
  <c r="O786" i="3" s="1"/>
  <c r="N786" i="3"/>
  <c r="P786" i="3" s="1"/>
  <c r="M787" i="3"/>
  <c r="O787" i="3" s="1"/>
  <c r="N787" i="3"/>
  <c r="P787" i="3" s="1"/>
  <c r="M788" i="3"/>
  <c r="O788" i="3" s="1"/>
  <c r="N788" i="3"/>
  <c r="P788" i="3" s="1"/>
  <c r="M789" i="3"/>
  <c r="O789" i="3" s="1"/>
  <c r="N789" i="3"/>
  <c r="P789" i="3" s="1"/>
  <c r="M790" i="3"/>
  <c r="O790" i="3" s="1"/>
  <c r="N790" i="3"/>
  <c r="P790" i="3" s="1"/>
  <c r="M791" i="3"/>
  <c r="O791" i="3" s="1"/>
  <c r="N791" i="3"/>
  <c r="P791" i="3" s="1"/>
  <c r="M792" i="3"/>
  <c r="O792" i="3" s="1"/>
  <c r="N792" i="3"/>
  <c r="P792" i="3" s="1"/>
  <c r="M793" i="3"/>
  <c r="O793" i="3" s="1"/>
  <c r="N793" i="3"/>
  <c r="P793" i="3" s="1"/>
  <c r="M794" i="3"/>
  <c r="O794" i="3" s="1"/>
  <c r="N794" i="3"/>
  <c r="P794" i="3" s="1"/>
  <c r="M795" i="3"/>
  <c r="O795" i="3" s="1"/>
  <c r="N795" i="3"/>
  <c r="P795" i="3" s="1"/>
  <c r="M796" i="3"/>
  <c r="O796" i="3" s="1"/>
  <c r="N796" i="3"/>
  <c r="P796" i="3" s="1"/>
  <c r="M797" i="3"/>
  <c r="O797" i="3" s="1"/>
  <c r="N797" i="3"/>
  <c r="P797" i="3" s="1"/>
  <c r="M798" i="3"/>
  <c r="O798" i="3" s="1"/>
  <c r="N798" i="3"/>
  <c r="P798" i="3" s="1"/>
  <c r="M799" i="3"/>
  <c r="O799" i="3" s="1"/>
  <c r="N799" i="3"/>
  <c r="P799" i="3" s="1"/>
  <c r="M800" i="3"/>
  <c r="O800" i="3" s="1"/>
  <c r="N800" i="3"/>
  <c r="P800" i="3" s="1"/>
  <c r="M801" i="3"/>
  <c r="O801" i="3" s="1"/>
  <c r="N801" i="3"/>
  <c r="P801" i="3" s="1"/>
  <c r="M802" i="3"/>
  <c r="O802" i="3" s="1"/>
  <c r="N802" i="3"/>
  <c r="P802" i="3" s="1"/>
  <c r="M803" i="3"/>
  <c r="O803" i="3" s="1"/>
  <c r="N803" i="3"/>
  <c r="P803" i="3" s="1"/>
  <c r="M804" i="3"/>
  <c r="O804" i="3" s="1"/>
  <c r="N804" i="3"/>
  <c r="P804" i="3" s="1"/>
  <c r="M805" i="3"/>
  <c r="O805" i="3" s="1"/>
  <c r="N805" i="3"/>
  <c r="P805" i="3" s="1"/>
  <c r="M806" i="3"/>
  <c r="O806" i="3" s="1"/>
  <c r="N806" i="3"/>
  <c r="P806" i="3" s="1"/>
  <c r="M807" i="3"/>
  <c r="O807" i="3" s="1"/>
  <c r="N807" i="3"/>
  <c r="P807" i="3" s="1"/>
  <c r="M808" i="3"/>
  <c r="O808" i="3" s="1"/>
  <c r="N808" i="3"/>
  <c r="P808" i="3" s="1"/>
  <c r="M809" i="3"/>
  <c r="O809" i="3" s="1"/>
  <c r="N809" i="3"/>
  <c r="P809" i="3" s="1"/>
  <c r="M810" i="3"/>
  <c r="O810" i="3" s="1"/>
  <c r="N810" i="3"/>
  <c r="P810" i="3" s="1"/>
  <c r="M811" i="3"/>
  <c r="O811" i="3" s="1"/>
  <c r="N811" i="3"/>
  <c r="P811" i="3" s="1"/>
  <c r="M812" i="3"/>
  <c r="O812" i="3" s="1"/>
  <c r="N812" i="3"/>
  <c r="P812" i="3" s="1"/>
  <c r="M813" i="3"/>
  <c r="O813" i="3" s="1"/>
  <c r="N813" i="3"/>
  <c r="P813" i="3" s="1"/>
  <c r="M814" i="3"/>
  <c r="O814" i="3" s="1"/>
  <c r="N814" i="3"/>
  <c r="P814" i="3" s="1"/>
  <c r="M815" i="3"/>
  <c r="O815" i="3" s="1"/>
  <c r="N815" i="3"/>
  <c r="P815" i="3" s="1"/>
  <c r="M816" i="3"/>
  <c r="O816" i="3" s="1"/>
  <c r="N816" i="3"/>
  <c r="P816" i="3" s="1"/>
  <c r="M817" i="3"/>
  <c r="O817" i="3" s="1"/>
  <c r="N817" i="3"/>
  <c r="P817" i="3" s="1"/>
  <c r="M818" i="3"/>
  <c r="O818" i="3" s="1"/>
  <c r="N818" i="3"/>
  <c r="P818" i="3" s="1"/>
  <c r="M819" i="3"/>
  <c r="O819" i="3" s="1"/>
  <c r="N819" i="3"/>
  <c r="P819" i="3" s="1"/>
  <c r="M820" i="3"/>
  <c r="O820" i="3" s="1"/>
  <c r="N820" i="3"/>
  <c r="P820" i="3" s="1"/>
  <c r="M821" i="3"/>
  <c r="O821" i="3" s="1"/>
  <c r="N821" i="3"/>
  <c r="P821" i="3" s="1"/>
  <c r="M822" i="3"/>
  <c r="O822" i="3" s="1"/>
  <c r="N822" i="3"/>
  <c r="P822" i="3" s="1"/>
  <c r="M823" i="3"/>
  <c r="O823" i="3" s="1"/>
  <c r="N823" i="3"/>
  <c r="P823" i="3" s="1"/>
  <c r="M824" i="3"/>
  <c r="O824" i="3" s="1"/>
  <c r="N824" i="3"/>
  <c r="P824" i="3" s="1"/>
  <c r="M825" i="3"/>
  <c r="O825" i="3" s="1"/>
  <c r="N825" i="3"/>
  <c r="P825" i="3" s="1"/>
  <c r="M826" i="3"/>
  <c r="O826" i="3" s="1"/>
  <c r="N826" i="3"/>
  <c r="P826" i="3" s="1"/>
  <c r="M827" i="3"/>
  <c r="O827" i="3" s="1"/>
  <c r="N827" i="3"/>
  <c r="P827" i="3" s="1"/>
  <c r="M828" i="3"/>
  <c r="O828" i="3" s="1"/>
  <c r="N828" i="3"/>
  <c r="P828" i="3" s="1"/>
  <c r="M829" i="3"/>
  <c r="O829" i="3" s="1"/>
  <c r="N829" i="3"/>
  <c r="P829" i="3" s="1"/>
  <c r="M830" i="3"/>
  <c r="O830" i="3" s="1"/>
  <c r="N830" i="3"/>
  <c r="P830" i="3" s="1"/>
  <c r="M831" i="3"/>
  <c r="O831" i="3" s="1"/>
  <c r="N831" i="3"/>
  <c r="P831" i="3" s="1"/>
  <c r="M832" i="3"/>
  <c r="O832" i="3" s="1"/>
  <c r="N832" i="3"/>
  <c r="P832" i="3" s="1"/>
  <c r="M833" i="3"/>
  <c r="O833" i="3" s="1"/>
  <c r="N833" i="3"/>
  <c r="P833" i="3" s="1"/>
  <c r="M834" i="3"/>
  <c r="O834" i="3" s="1"/>
  <c r="N834" i="3"/>
  <c r="P834" i="3" s="1"/>
  <c r="M835" i="3"/>
  <c r="O835" i="3" s="1"/>
  <c r="N835" i="3"/>
  <c r="P835" i="3" s="1"/>
  <c r="M836" i="3"/>
  <c r="O836" i="3" s="1"/>
  <c r="N836" i="3"/>
  <c r="P836" i="3" s="1"/>
  <c r="M837" i="3"/>
  <c r="O837" i="3" s="1"/>
  <c r="N837" i="3"/>
  <c r="P837" i="3" s="1"/>
  <c r="M838" i="3"/>
  <c r="O838" i="3" s="1"/>
  <c r="N838" i="3"/>
  <c r="P838" i="3" s="1"/>
  <c r="M839" i="3"/>
  <c r="O839" i="3" s="1"/>
  <c r="N839" i="3"/>
  <c r="P839" i="3" s="1"/>
  <c r="M840" i="3"/>
  <c r="O840" i="3" s="1"/>
  <c r="N840" i="3"/>
  <c r="P840" i="3" s="1"/>
  <c r="M841" i="3"/>
  <c r="O841" i="3" s="1"/>
  <c r="N841" i="3"/>
  <c r="P841" i="3" s="1"/>
  <c r="M842" i="3"/>
  <c r="O842" i="3" s="1"/>
  <c r="N842" i="3"/>
  <c r="P842" i="3" s="1"/>
  <c r="M843" i="3"/>
  <c r="O843" i="3" s="1"/>
  <c r="N843" i="3"/>
  <c r="P843" i="3" s="1"/>
  <c r="M844" i="3"/>
  <c r="O844" i="3" s="1"/>
  <c r="N844" i="3"/>
  <c r="P844" i="3" s="1"/>
  <c r="M845" i="3"/>
  <c r="O845" i="3" s="1"/>
  <c r="N845" i="3"/>
  <c r="P845" i="3" s="1"/>
  <c r="M846" i="3"/>
  <c r="O846" i="3" s="1"/>
  <c r="N846" i="3"/>
  <c r="P846" i="3" s="1"/>
  <c r="M847" i="3"/>
  <c r="O847" i="3" s="1"/>
  <c r="N847" i="3"/>
  <c r="P847" i="3" s="1"/>
  <c r="M848" i="3"/>
  <c r="O848" i="3" s="1"/>
  <c r="N848" i="3"/>
  <c r="P848" i="3" s="1"/>
  <c r="M849" i="3"/>
  <c r="O849" i="3" s="1"/>
  <c r="N849" i="3"/>
  <c r="P849" i="3" s="1"/>
  <c r="M850" i="3"/>
  <c r="O850" i="3" s="1"/>
  <c r="N850" i="3"/>
  <c r="P850" i="3" s="1"/>
  <c r="M851" i="3"/>
  <c r="O851" i="3" s="1"/>
  <c r="N851" i="3"/>
  <c r="P851" i="3" s="1"/>
  <c r="M852" i="3"/>
  <c r="O852" i="3" s="1"/>
  <c r="N852" i="3"/>
  <c r="P852" i="3" s="1"/>
  <c r="M853" i="3"/>
  <c r="O853" i="3" s="1"/>
  <c r="N853" i="3"/>
  <c r="P853" i="3" s="1"/>
  <c r="M854" i="3"/>
  <c r="O854" i="3" s="1"/>
  <c r="N854" i="3"/>
  <c r="P854" i="3" s="1"/>
  <c r="M855" i="3"/>
  <c r="O855" i="3" s="1"/>
  <c r="N855" i="3"/>
  <c r="P855" i="3" s="1"/>
  <c r="M856" i="3"/>
  <c r="O856" i="3" s="1"/>
  <c r="N856" i="3"/>
  <c r="P856" i="3" s="1"/>
  <c r="M857" i="3"/>
  <c r="O857" i="3" s="1"/>
  <c r="N857" i="3"/>
  <c r="P857" i="3" s="1"/>
  <c r="M858" i="3"/>
  <c r="O858" i="3" s="1"/>
  <c r="N858" i="3"/>
  <c r="P858" i="3" s="1"/>
  <c r="M859" i="3"/>
  <c r="O859" i="3" s="1"/>
  <c r="N859" i="3"/>
  <c r="P859" i="3" s="1"/>
  <c r="M860" i="3"/>
  <c r="O860" i="3" s="1"/>
  <c r="N860" i="3"/>
  <c r="P860" i="3" s="1"/>
  <c r="M861" i="3"/>
  <c r="O861" i="3" s="1"/>
  <c r="N861" i="3"/>
  <c r="P861" i="3" s="1"/>
  <c r="M862" i="3"/>
  <c r="O862" i="3" s="1"/>
  <c r="N862" i="3"/>
  <c r="P862" i="3" s="1"/>
  <c r="M863" i="3"/>
  <c r="O863" i="3" s="1"/>
  <c r="N863" i="3"/>
  <c r="P863" i="3" s="1"/>
  <c r="M864" i="3"/>
  <c r="O864" i="3" s="1"/>
  <c r="N864" i="3"/>
  <c r="P864" i="3" s="1"/>
  <c r="M865" i="3"/>
  <c r="O865" i="3" s="1"/>
  <c r="N865" i="3"/>
  <c r="P865" i="3" s="1"/>
  <c r="M866" i="3"/>
  <c r="O866" i="3" s="1"/>
  <c r="N866" i="3"/>
  <c r="P866" i="3" s="1"/>
  <c r="M867" i="3"/>
  <c r="O867" i="3" s="1"/>
  <c r="N867" i="3"/>
  <c r="P867" i="3" s="1"/>
  <c r="M868" i="3"/>
  <c r="O868" i="3" s="1"/>
  <c r="N868" i="3"/>
  <c r="P868" i="3" s="1"/>
  <c r="M869" i="3"/>
  <c r="O869" i="3" s="1"/>
  <c r="N869" i="3"/>
  <c r="P869" i="3" s="1"/>
  <c r="M870" i="3"/>
  <c r="O870" i="3" s="1"/>
  <c r="N870" i="3"/>
  <c r="P870" i="3" s="1"/>
  <c r="M871" i="3"/>
  <c r="O871" i="3" s="1"/>
  <c r="N871" i="3"/>
  <c r="P871" i="3" s="1"/>
  <c r="M872" i="3"/>
  <c r="O872" i="3" s="1"/>
  <c r="N872" i="3"/>
  <c r="P872" i="3" s="1"/>
  <c r="M873" i="3"/>
  <c r="O873" i="3" s="1"/>
  <c r="N873" i="3"/>
  <c r="P873" i="3" s="1"/>
  <c r="M874" i="3"/>
  <c r="O874" i="3" s="1"/>
  <c r="N874" i="3"/>
  <c r="P874" i="3" s="1"/>
  <c r="M875" i="3"/>
  <c r="O875" i="3" s="1"/>
  <c r="N875" i="3"/>
  <c r="P875" i="3" s="1"/>
  <c r="M876" i="3"/>
  <c r="O876" i="3" s="1"/>
  <c r="N876" i="3"/>
  <c r="P876" i="3" s="1"/>
  <c r="M877" i="3"/>
  <c r="O877" i="3" s="1"/>
  <c r="N877" i="3"/>
  <c r="P877" i="3" s="1"/>
  <c r="M878" i="3"/>
  <c r="O878" i="3" s="1"/>
  <c r="N878" i="3"/>
  <c r="P878" i="3" s="1"/>
  <c r="M879" i="3"/>
  <c r="O879" i="3" s="1"/>
  <c r="N879" i="3"/>
  <c r="P879" i="3" s="1"/>
  <c r="M880" i="3"/>
  <c r="O880" i="3" s="1"/>
  <c r="N880" i="3"/>
  <c r="P880" i="3" s="1"/>
  <c r="M881" i="3"/>
  <c r="O881" i="3" s="1"/>
  <c r="N881" i="3"/>
  <c r="P881" i="3" s="1"/>
  <c r="M882" i="3"/>
  <c r="O882" i="3" s="1"/>
  <c r="N882" i="3"/>
  <c r="P882" i="3" s="1"/>
  <c r="M883" i="3"/>
  <c r="O883" i="3" s="1"/>
  <c r="N883" i="3"/>
  <c r="P883" i="3" s="1"/>
  <c r="M884" i="3"/>
  <c r="O884" i="3" s="1"/>
  <c r="N884" i="3"/>
  <c r="P884" i="3" s="1"/>
  <c r="M885" i="3"/>
  <c r="O885" i="3" s="1"/>
  <c r="N885" i="3"/>
  <c r="P885" i="3" s="1"/>
  <c r="M886" i="3"/>
  <c r="O886" i="3" s="1"/>
  <c r="N886" i="3"/>
  <c r="P886" i="3" s="1"/>
  <c r="M887" i="3"/>
  <c r="O887" i="3" s="1"/>
  <c r="N887" i="3"/>
  <c r="P887" i="3" s="1"/>
  <c r="M888" i="3"/>
  <c r="O888" i="3" s="1"/>
  <c r="N888" i="3"/>
  <c r="P888" i="3" s="1"/>
  <c r="M889" i="3"/>
  <c r="O889" i="3" s="1"/>
  <c r="N889" i="3"/>
  <c r="P889" i="3" s="1"/>
  <c r="M890" i="3"/>
  <c r="O890" i="3" s="1"/>
  <c r="N890" i="3"/>
  <c r="P890" i="3" s="1"/>
  <c r="M891" i="3"/>
  <c r="O891" i="3" s="1"/>
  <c r="N891" i="3"/>
  <c r="P891" i="3" s="1"/>
  <c r="M892" i="3"/>
  <c r="O892" i="3" s="1"/>
  <c r="N892" i="3"/>
  <c r="P892" i="3" s="1"/>
  <c r="M893" i="3"/>
  <c r="O893" i="3" s="1"/>
  <c r="N893" i="3"/>
  <c r="P893" i="3" s="1"/>
  <c r="M894" i="3"/>
  <c r="O894" i="3" s="1"/>
  <c r="N894" i="3"/>
  <c r="P894" i="3" s="1"/>
  <c r="M895" i="3"/>
  <c r="O895" i="3" s="1"/>
  <c r="N895" i="3"/>
  <c r="P895" i="3" s="1"/>
  <c r="M896" i="3"/>
  <c r="O896" i="3" s="1"/>
  <c r="N896" i="3"/>
  <c r="P896" i="3" s="1"/>
  <c r="M897" i="3"/>
  <c r="O897" i="3" s="1"/>
  <c r="N897" i="3"/>
  <c r="P897" i="3" s="1"/>
  <c r="M898" i="3"/>
  <c r="O898" i="3" s="1"/>
  <c r="N898" i="3"/>
  <c r="P898" i="3" s="1"/>
  <c r="M899" i="3"/>
  <c r="O899" i="3" s="1"/>
  <c r="N899" i="3"/>
  <c r="P899" i="3" s="1"/>
  <c r="M900" i="3"/>
  <c r="O900" i="3" s="1"/>
  <c r="N900" i="3"/>
  <c r="P900" i="3" s="1"/>
  <c r="M901" i="3"/>
  <c r="O901" i="3" s="1"/>
  <c r="N901" i="3"/>
  <c r="P901" i="3" s="1"/>
  <c r="M902" i="3"/>
  <c r="O902" i="3" s="1"/>
  <c r="N902" i="3"/>
  <c r="P902" i="3" s="1"/>
  <c r="M903" i="3"/>
  <c r="O903" i="3" s="1"/>
  <c r="N903" i="3"/>
  <c r="P903" i="3" s="1"/>
  <c r="M904" i="3"/>
  <c r="O904" i="3" s="1"/>
  <c r="N904" i="3"/>
  <c r="P904" i="3" s="1"/>
  <c r="M905" i="3"/>
  <c r="O905" i="3" s="1"/>
  <c r="N905" i="3"/>
  <c r="P905" i="3" s="1"/>
  <c r="M906" i="3"/>
  <c r="O906" i="3" s="1"/>
  <c r="N906" i="3"/>
  <c r="P906" i="3" s="1"/>
  <c r="M907" i="3"/>
  <c r="O907" i="3" s="1"/>
  <c r="N907" i="3"/>
  <c r="P907" i="3" s="1"/>
  <c r="M908" i="3"/>
  <c r="O908" i="3" s="1"/>
  <c r="N908" i="3"/>
  <c r="P908" i="3" s="1"/>
  <c r="M909" i="3"/>
  <c r="O909" i="3" s="1"/>
  <c r="N909" i="3"/>
  <c r="P909" i="3" s="1"/>
  <c r="M910" i="3"/>
  <c r="O910" i="3" s="1"/>
  <c r="N910" i="3"/>
  <c r="P910" i="3" s="1"/>
  <c r="M911" i="3"/>
  <c r="O911" i="3" s="1"/>
  <c r="N911" i="3"/>
  <c r="P911" i="3" s="1"/>
  <c r="M912" i="3"/>
  <c r="O912" i="3" s="1"/>
  <c r="N912" i="3"/>
  <c r="P912" i="3" s="1"/>
  <c r="M913" i="3"/>
  <c r="O913" i="3" s="1"/>
  <c r="N913" i="3"/>
  <c r="P913" i="3" s="1"/>
  <c r="M914" i="3"/>
  <c r="O914" i="3" s="1"/>
  <c r="N914" i="3"/>
  <c r="P914" i="3" s="1"/>
  <c r="M915" i="3"/>
  <c r="O915" i="3" s="1"/>
  <c r="N915" i="3"/>
  <c r="P915" i="3" s="1"/>
  <c r="M916" i="3"/>
  <c r="O916" i="3" s="1"/>
  <c r="N916" i="3"/>
  <c r="P916" i="3" s="1"/>
  <c r="M917" i="3"/>
  <c r="O917" i="3" s="1"/>
  <c r="N917" i="3"/>
  <c r="P917" i="3" s="1"/>
  <c r="M918" i="3"/>
  <c r="O918" i="3" s="1"/>
  <c r="N918" i="3"/>
  <c r="P918" i="3" s="1"/>
  <c r="M919" i="3"/>
  <c r="O919" i="3" s="1"/>
  <c r="N919" i="3"/>
  <c r="P919" i="3" s="1"/>
  <c r="M920" i="3"/>
  <c r="O920" i="3" s="1"/>
  <c r="N920" i="3"/>
  <c r="P920" i="3" s="1"/>
  <c r="M921" i="3"/>
  <c r="O921" i="3" s="1"/>
  <c r="N921" i="3"/>
  <c r="P921" i="3" s="1"/>
  <c r="M922" i="3"/>
  <c r="O922" i="3" s="1"/>
  <c r="N922" i="3"/>
  <c r="P922" i="3" s="1"/>
  <c r="M923" i="3"/>
  <c r="O923" i="3" s="1"/>
  <c r="N923" i="3"/>
  <c r="P923" i="3" s="1"/>
  <c r="M924" i="3"/>
  <c r="O924" i="3" s="1"/>
  <c r="N924" i="3"/>
  <c r="P924" i="3" s="1"/>
  <c r="M925" i="3"/>
  <c r="O925" i="3" s="1"/>
  <c r="N925" i="3"/>
  <c r="P925" i="3" s="1"/>
  <c r="M926" i="3"/>
  <c r="O926" i="3" s="1"/>
  <c r="N926" i="3"/>
  <c r="P926" i="3" s="1"/>
  <c r="M927" i="3"/>
  <c r="O927" i="3" s="1"/>
  <c r="N927" i="3"/>
  <c r="P927" i="3" s="1"/>
  <c r="M928" i="3"/>
  <c r="O928" i="3" s="1"/>
  <c r="N928" i="3"/>
  <c r="P928" i="3" s="1"/>
  <c r="M929" i="3"/>
  <c r="O929" i="3" s="1"/>
  <c r="N929" i="3"/>
  <c r="P929" i="3" s="1"/>
  <c r="M930" i="3"/>
  <c r="O930" i="3" s="1"/>
  <c r="N930" i="3"/>
  <c r="P930" i="3" s="1"/>
  <c r="M931" i="3"/>
  <c r="O931" i="3" s="1"/>
  <c r="N931" i="3"/>
  <c r="P931" i="3" s="1"/>
  <c r="M932" i="3"/>
  <c r="O932" i="3" s="1"/>
  <c r="N932" i="3"/>
  <c r="P932" i="3" s="1"/>
  <c r="M933" i="3"/>
  <c r="O933" i="3" s="1"/>
  <c r="N933" i="3"/>
  <c r="P933" i="3" s="1"/>
  <c r="M934" i="3"/>
  <c r="O934" i="3" s="1"/>
  <c r="N934" i="3"/>
  <c r="P934" i="3" s="1"/>
  <c r="M935" i="3"/>
  <c r="O935" i="3" s="1"/>
  <c r="N935" i="3"/>
  <c r="P935" i="3" s="1"/>
  <c r="M936" i="3"/>
  <c r="O936" i="3" s="1"/>
  <c r="N936" i="3"/>
  <c r="P936" i="3" s="1"/>
  <c r="M937" i="3"/>
  <c r="O937" i="3" s="1"/>
  <c r="N937" i="3"/>
  <c r="P937" i="3" s="1"/>
  <c r="M938" i="3"/>
  <c r="O938" i="3" s="1"/>
  <c r="N938" i="3"/>
  <c r="P938" i="3" s="1"/>
  <c r="M939" i="3"/>
  <c r="O939" i="3" s="1"/>
  <c r="N939" i="3"/>
  <c r="P939" i="3" s="1"/>
  <c r="M940" i="3"/>
  <c r="O940" i="3" s="1"/>
  <c r="N940" i="3"/>
  <c r="P940" i="3" s="1"/>
  <c r="M941" i="3"/>
  <c r="O941" i="3" s="1"/>
  <c r="N941" i="3"/>
  <c r="P941" i="3" s="1"/>
  <c r="M942" i="3"/>
  <c r="O942" i="3" s="1"/>
  <c r="N942" i="3"/>
  <c r="P942" i="3" s="1"/>
  <c r="M943" i="3"/>
  <c r="O943" i="3" s="1"/>
  <c r="N943" i="3"/>
  <c r="P943" i="3" s="1"/>
  <c r="M944" i="3"/>
  <c r="O944" i="3" s="1"/>
  <c r="N944" i="3"/>
  <c r="P944" i="3" s="1"/>
  <c r="M945" i="3"/>
  <c r="O945" i="3" s="1"/>
  <c r="N945" i="3"/>
  <c r="P945" i="3" s="1"/>
  <c r="M946" i="3"/>
  <c r="O946" i="3" s="1"/>
  <c r="N946" i="3"/>
  <c r="P946" i="3" s="1"/>
  <c r="M947" i="3"/>
  <c r="O947" i="3" s="1"/>
  <c r="N947" i="3"/>
  <c r="P947" i="3" s="1"/>
  <c r="M948" i="3"/>
  <c r="O948" i="3" s="1"/>
  <c r="N948" i="3"/>
  <c r="P948" i="3" s="1"/>
  <c r="M949" i="3"/>
  <c r="O949" i="3" s="1"/>
  <c r="N949" i="3"/>
  <c r="P949" i="3" s="1"/>
  <c r="M950" i="3"/>
  <c r="O950" i="3" s="1"/>
  <c r="N950" i="3"/>
  <c r="P950" i="3" s="1"/>
  <c r="M951" i="3"/>
  <c r="O951" i="3" s="1"/>
  <c r="N951" i="3"/>
  <c r="P951" i="3" s="1"/>
  <c r="M952" i="3"/>
  <c r="O952" i="3" s="1"/>
  <c r="N952" i="3"/>
  <c r="P952" i="3" s="1"/>
  <c r="M953" i="3"/>
  <c r="O953" i="3" s="1"/>
  <c r="N953" i="3"/>
  <c r="P953" i="3" s="1"/>
  <c r="M954" i="3"/>
  <c r="O954" i="3" s="1"/>
  <c r="N954" i="3"/>
  <c r="P954" i="3" s="1"/>
  <c r="M955" i="3"/>
  <c r="O955" i="3" s="1"/>
  <c r="N955" i="3"/>
  <c r="P955" i="3" s="1"/>
  <c r="M956" i="3"/>
  <c r="O956" i="3" s="1"/>
  <c r="N956" i="3"/>
  <c r="P956" i="3" s="1"/>
  <c r="M957" i="3"/>
  <c r="O957" i="3" s="1"/>
  <c r="N957" i="3"/>
  <c r="P957" i="3" s="1"/>
  <c r="M958" i="3"/>
  <c r="O958" i="3" s="1"/>
  <c r="N958" i="3"/>
  <c r="P958" i="3" s="1"/>
  <c r="M959" i="3"/>
  <c r="O959" i="3" s="1"/>
  <c r="N959" i="3"/>
  <c r="P959" i="3" s="1"/>
  <c r="M960" i="3"/>
  <c r="O960" i="3" s="1"/>
  <c r="N960" i="3"/>
  <c r="P960" i="3" s="1"/>
  <c r="M961" i="3"/>
  <c r="O961" i="3" s="1"/>
  <c r="N961" i="3"/>
  <c r="P961" i="3" s="1"/>
  <c r="M962" i="3"/>
  <c r="O962" i="3" s="1"/>
  <c r="N962" i="3"/>
  <c r="P962" i="3" s="1"/>
  <c r="M963" i="3"/>
  <c r="O963" i="3" s="1"/>
  <c r="N963" i="3"/>
  <c r="P963" i="3" s="1"/>
  <c r="M964" i="3"/>
  <c r="O964" i="3" s="1"/>
  <c r="N964" i="3"/>
  <c r="P964" i="3" s="1"/>
  <c r="M965" i="3"/>
  <c r="O965" i="3" s="1"/>
  <c r="N965" i="3"/>
  <c r="P965" i="3" s="1"/>
  <c r="M966" i="3"/>
  <c r="O966" i="3" s="1"/>
  <c r="N966" i="3"/>
  <c r="P966" i="3" s="1"/>
  <c r="M967" i="3"/>
  <c r="O967" i="3" s="1"/>
  <c r="N967" i="3"/>
  <c r="P967" i="3" s="1"/>
  <c r="M968" i="3"/>
  <c r="O968" i="3" s="1"/>
  <c r="N968" i="3"/>
  <c r="P968" i="3" s="1"/>
  <c r="M969" i="3"/>
  <c r="O969" i="3" s="1"/>
  <c r="N969" i="3"/>
  <c r="P969" i="3" s="1"/>
  <c r="M970" i="3"/>
  <c r="O970" i="3" s="1"/>
  <c r="N970" i="3"/>
  <c r="P970" i="3" s="1"/>
  <c r="M971" i="3"/>
  <c r="O971" i="3" s="1"/>
  <c r="N971" i="3"/>
  <c r="P971" i="3" s="1"/>
  <c r="M972" i="3"/>
  <c r="O972" i="3" s="1"/>
  <c r="N972" i="3"/>
  <c r="P972" i="3" s="1"/>
  <c r="M973" i="3"/>
  <c r="O973" i="3" s="1"/>
  <c r="N973" i="3"/>
  <c r="P973" i="3" s="1"/>
  <c r="M974" i="3"/>
  <c r="O974" i="3" s="1"/>
  <c r="N974" i="3"/>
  <c r="P974" i="3" s="1"/>
  <c r="M975" i="3"/>
  <c r="O975" i="3" s="1"/>
  <c r="N975" i="3"/>
  <c r="P975" i="3" s="1"/>
  <c r="M976" i="3"/>
  <c r="O976" i="3" s="1"/>
  <c r="N976" i="3"/>
  <c r="P976" i="3" s="1"/>
  <c r="M977" i="3"/>
  <c r="O977" i="3" s="1"/>
  <c r="N977" i="3"/>
  <c r="P977" i="3" s="1"/>
  <c r="M978" i="3"/>
  <c r="O978" i="3" s="1"/>
  <c r="N978" i="3"/>
  <c r="P978" i="3" s="1"/>
  <c r="M979" i="3"/>
  <c r="O979" i="3" s="1"/>
  <c r="N979" i="3"/>
  <c r="P979" i="3" s="1"/>
  <c r="M980" i="3"/>
  <c r="O980" i="3" s="1"/>
  <c r="N980" i="3"/>
  <c r="P980" i="3" s="1"/>
  <c r="M981" i="3"/>
  <c r="O981" i="3" s="1"/>
  <c r="N981" i="3"/>
  <c r="P981" i="3" s="1"/>
  <c r="M982" i="3"/>
  <c r="O982" i="3" s="1"/>
  <c r="N982" i="3"/>
  <c r="P982" i="3" s="1"/>
  <c r="M983" i="3"/>
  <c r="O983" i="3" s="1"/>
  <c r="N983" i="3"/>
  <c r="P983" i="3" s="1"/>
  <c r="M984" i="3"/>
  <c r="O984" i="3" s="1"/>
  <c r="N984" i="3"/>
  <c r="P984" i="3" s="1"/>
  <c r="M985" i="3"/>
  <c r="O985" i="3" s="1"/>
  <c r="N985" i="3"/>
  <c r="P985" i="3" s="1"/>
  <c r="M986" i="3"/>
  <c r="O986" i="3" s="1"/>
  <c r="N986" i="3"/>
  <c r="P986" i="3" s="1"/>
  <c r="M987" i="3"/>
  <c r="O987" i="3" s="1"/>
  <c r="N987" i="3"/>
  <c r="P987" i="3" s="1"/>
  <c r="M988" i="3"/>
  <c r="O988" i="3" s="1"/>
  <c r="N988" i="3"/>
  <c r="P988" i="3" s="1"/>
  <c r="M989" i="3"/>
  <c r="O989" i="3" s="1"/>
  <c r="N989" i="3"/>
  <c r="P989" i="3" s="1"/>
  <c r="M990" i="3"/>
  <c r="O990" i="3" s="1"/>
  <c r="N990" i="3"/>
  <c r="P990" i="3" s="1"/>
  <c r="M991" i="3"/>
  <c r="O991" i="3" s="1"/>
  <c r="N991" i="3"/>
  <c r="P991" i="3" s="1"/>
  <c r="M992" i="3"/>
  <c r="O992" i="3" s="1"/>
  <c r="N992" i="3"/>
  <c r="P992" i="3" s="1"/>
  <c r="M993" i="3"/>
  <c r="O993" i="3" s="1"/>
  <c r="N993" i="3"/>
  <c r="P993" i="3" s="1"/>
  <c r="M994" i="3"/>
  <c r="O994" i="3" s="1"/>
  <c r="N994" i="3"/>
  <c r="P994" i="3" s="1"/>
  <c r="M995" i="3"/>
  <c r="O995" i="3" s="1"/>
  <c r="N995" i="3"/>
  <c r="P995" i="3" s="1"/>
  <c r="M996" i="3"/>
  <c r="O996" i="3" s="1"/>
  <c r="N996" i="3"/>
  <c r="P996" i="3" s="1"/>
  <c r="M997" i="3"/>
  <c r="O997" i="3" s="1"/>
  <c r="N997" i="3"/>
  <c r="P997" i="3" s="1"/>
  <c r="M998" i="3"/>
  <c r="O998" i="3" s="1"/>
  <c r="N998" i="3"/>
  <c r="P998" i="3" s="1"/>
  <c r="M999" i="3"/>
  <c r="O999" i="3" s="1"/>
  <c r="N999" i="3"/>
  <c r="P999" i="3" s="1"/>
  <c r="M1000" i="3"/>
  <c r="O1000" i="3" s="1"/>
  <c r="N1000" i="3"/>
  <c r="P1000" i="3" s="1"/>
  <c r="M1001" i="3"/>
  <c r="O1001" i="3" s="1"/>
  <c r="N1001" i="3"/>
  <c r="P1001" i="3" s="1"/>
  <c r="M1002" i="3"/>
  <c r="O1002" i="3" s="1"/>
  <c r="N1002" i="3"/>
  <c r="P1002" i="3" s="1"/>
  <c r="M1003" i="3"/>
  <c r="O1003" i="3" s="1"/>
  <c r="N1003" i="3"/>
  <c r="P1003" i="3" s="1"/>
  <c r="M1004" i="3"/>
  <c r="O1004" i="3" s="1"/>
  <c r="N1004" i="3"/>
  <c r="P1004" i="3" s="1"/>
  <c r="M1005" i="3"/>
  <c r="O1005" i="3" s="1"/>
  <c r="N1005" i="3"/>
  <c r="P1005" i="3" s="1"/>
  <c r="M1006" i="3"/>
  <c r="O1006" i="3" s="1"/>
  <c r="N1006" i="3"/>
  <c r="P1006" i="3" s="1"/>
  <c r="M1007" i="3"/>
  <c r="O1007" i="3" s="1"/>
  <c r="N1007" i="3"/>
  <c r="P1007" i="3" s="1"/>
  <c r="M1008" i="3"/>
  <c r="O1008" i="3" s="1"/>
  <c r="N1008" i="3"/>
  <c r="P1008" i="3" s="1"/>
  <c r="M1009" i="3"/>
  <c r="O1009" i="3" s="1"/>
  <c r="N1009" i="3"/>
  <c r="P1009" i="3" s="1"/>
  <c r="M1010" i="3"/>
  <c r="O1010" i="3" s="1"/>
  <c r="N1010" i="3"/>
  <c r="P1010" i="3" s="1"/>
  <c r="M1011" i="3"/>
  <c r="O1011" i="3" s="1"/>
  <c r="N1011" i="3"/>
  <c r="P1011" i="3" s="1"/>
  <c r="M1012" i="3"/>
  <c r="O1012" i="3" s="1"/>
  <c r="N1012" i="3"/>
  <c r="P1012" i="3" s="1"/>
  <c r="M1013" i="3"/>
  <c r="O1013" i="3" s="1"/>
  <c r="N1013" i="3"/>
  <c r="P1013" i="3" s="1"/>
  <c r="M1014" i="3"/>
  <c r="O1014" i="3" s="1"/>
  <c r="N1014" i="3"/>
  <c r="P1014" i="3" s="1"/>
  <c r="M1015" i="3"/>
  <c r="O1015" i="3" s="1"/>
  <c r="N1015" i="3"/>
  <c r="P1015" i="3" s="1"/>
  <c r="M1016" i="3"/>
  <c r="O1016" i="3" s="1"/>
  <c r="N1016" i="3"/>
  <c r="P1016" i="3" s="1"/>
  <c r="M1017" i="3"/>
  <c r="O1017" i="3" s="1"/>
  <c r="N1017" i="3"/>
  <c r="P1017" i="3" s="1"/>
  <c r="M1018" i="3"/>
  <c r="O1018" i="3" s="1"/>
  <c r="N1018" i="3"/>
  <c r="P1018" i="3" s="1"/>
  <c r="M1019" i="3"/>
  <c r="O1019" i="3" s="1"/>
  <c r="N1019" i="3"/>
  <c r="P1019" i="3" s="1"/>
  <c r="M1020" i="3"/>
  <c r="O1020" i="3" s="1"/>
  <c r="N1020" i="3"/>
  <c r="P1020" i="3" s="1"/>
  <c r="M1021" i="3"/>
  <c r="O1021" i="3" s="1"/>
  <c r="N1021" i="3"/>
  <c r="P1021" i="3" s="1"/>
  <c r="M1022" i="3"/>
  <c r="O1022" i="3" s="1"/>
  <c r="N1022" i="3"/>
  <c r="P1022" i="3" s="1"/>
  <c r="M1023" i="3"/>
  <c r="O1023" i="3" s="1"/>
  <c r="N1023" i="3"/>
  <c r="P1023" i="3" s="1"/>
  <c r="M1024" i="3"/>
  <c r="O1024" i="3" s="1"/>
  <c r="N1024" i="3"/>
  <c r="P1024" i="3" s="1"/>
  <c r="M1025" i="3"/>
  <c r="O1025" i="3" s="1"/>
  <c r="N1025" i="3"/>
  <c r="P1025" i="3" s="1"/>
  <c r="M1026" i="3"/>
  <c r="O1026" i="3" s="1"/>
  <c r="N1026" i="3"/>
  <c r="P1026" i="3" s="1"/>
  <c r="M1027" i="3"/>
  <c r="O1027" i="3" s="1"/>
  <c r="N1027" i="3"/>
  <c r="P1027" i="3" s="1"/>
  <c r="M1028" i="3"/>
  <c r="O1028" i="3" s="1"/>
  <c r="N1028" i="3"/>
  <c r="P1028" i="3" s="1"/>
  <c r="M1029" i="3"/>
  <c r="O1029" i="3" s="1"/>
  <c r="N1029" i="3"/>
  <c r="P1029" i="3" s="1"/>
  <c r="M1030" i="3"/>
  <c r="O1030" i="3" s="1"/>
  <c r="N1030" i="3"/>
  <c r="P1030" i="3" s="1"/>
  <c r="M1031" i="3"/>
  <c r="O1031" i="3" s="1"/>
  <c r="N1031" i="3"/>
  <c r="P1031" i="3" s="1"/>
  <c r="M1032" i="3"/>
  <c r="O1032" i="3" s="1"/>
  <c r="N1032" i="3"/>
  <c r="P1032" i="3" s="1"/>
  <c r="M1033" i="3"/>
  <c r="O1033" i="3" s="1"/>
  <c r="N1033" i="3"/>
  <c r="P1033" i="3" s="1"/>
  <c r="M1034" i="3"/>
  <c r="O1034" i="3" s="1"/>
  <c r="N1034" i="3"/>
  <c r="P1034" i="3" s="1"/>
  <c r="M1035" i="3"/>
  <c r="O1035" i="3" s="1"/>
  <c r="N1035" i="3"/>
  <c r="P1035" i="3" s="1"/>
  <c r="M1036" i="3"/>
  <c r="O1036" i="3" s="1"/>
  <c r="N1036" i="3"/>
  <c r="P1036" i="3" s="1"/>
  <c r="M1037" i="3"/>
  <c r="O1037" i="3" s="1"/>
  <c r="N1037" i="3"/>
  <c r="P1037" i="3" s="1"/>
  <c r="M1038" i="3"/>
  <c r="O1038" i="3" s="1"/>
  <c r="N1038" i="3"/>
  <c r="P1038" i="3" s="1"/>
  <c r="M1039" i="3"/>
  <c r="O1039" i="3" s="1"/>
  <c r="N1039" i="3"/>
  <c r="P1039" i="3" s="1"/>
  <c r="M1040" i="3"/>
  <c r="O1040" i="3" s="1"/>
  <c r="N1040" i="3"/>
  <c r="P1040" i="3" s="1"/>
  <c r="M1041" i="3"/>
  <c r="O1041" i="3" s="1"/>
  <c r="N1041" i="3"/>
  <c r="P1041" i="3" s="1"/>
  <c r="M1042" i="3"/>
  <c r="O1042" i="3" s="1"/>
  <c r="N1042" i="3"/>
  <c r="P1042" i="3" s="1"/>
  <c r="M1043" i="3"/>
  <c r="O1043" i="3" s="1"/>
  <c r="N1043" i="3"/>
  <c r="P1043" i="3" s="1"/>
  <c r="M1044" i="3"/>
  <c r="O1044" i="3" s="1"/>
  <c r="N1044" i="3"/>
  <c r="P1044" i="3" s="1"/>
  <c r="M1045" i="3"/>
  <c r="O1045" i="3" s="1"/>
  <c r="N1045" i="3"/>
  <c r="P1045" i="3" s="1"/>
  <c r="M1046" i="3"/>
  <c r="O1046" i="3" s="1"/>
  <c r="N1046" i="3"/>
  <c r="P1046" i="3" s="1"/>
  <c r="M1047" i="3"/>
  <c r="O1047" i="3" s="1"/>
  <c r="N1047" i="3"/>
  <c r="P1047" i="3" s="1"/>
  <c r="M1048" i="3"/>
  <c r="O1048" i="3" s="1"/>
  <c r="N1048" i="3"/>
  <c r="P1048" i="3" s="1"/>
  <c r="M1049" i="3"/>
  <c r="O1049" i="3" s="1"/>
  <c r="N1049" i="3"/>
  <c r="P1049" i="3" s="1"/>
  <c r="M1050" i="3"/>
  <c r="O1050" i="3" s="1"/>
  <c r="N1050" i="3"/>
  <c r="P1050" i="3" s="1"/>
  <c r="M1051" i="3"/>
  <c r="O1051" i="3" s="1"/>
  <c r="N1051" i="3"/>
  <c r="P1051" i="3" s="1"/>
  <c r="M1052" i="3"/>
  <c r="O1052" i="3" s="1"/>
  <c r="N1052" i="3"/>
  <c r="P1052" i="3" s="1"/>
  <c r="M1053" i="3"/>
  <c r="O1053" i="3" s="1"/>
  <c r="N1053" i="3"/>
  <c r="P1053" i="3" s="1"/>
  <c r="M1054" i="3"/>
  <c r="O1054" i="3" s="1"/>
  <c r="N1054" i="3"/>
  <c r="P1054" i="3" s="1"/>
  <c r="M1055" i="3"/>
  <c r="O1055" i="3" s="1"/>
  <c r="N1055" i="3"/>
  <c r="P1055" i="3" s="1"/>
  <c r="M1056" i="3"/>
  <c r="O1056" i="3" s="1"/>
  <c r="N1056" i="3"/>
  <c r="P1056" i="3" s="1"/>
  <c r="M1057" i="3"/>
  <c r="O1057" i="3" s="1"/>
  <c r="N1057" i="3"/>
  <c r="P1057" i="3" s="1"/>
  <c r="M1058" i="3"/>
  <c r="O1058" i="3" s="1"/>
  <c r="N1058" i="3"/>
  <c r="P1058" i="3" s="1"/>
  <c r="M1059" i="3"/>
  <c r="O1059" i="3" s="1"/>
  <c r="N1059" i="3"/>
  <c r="P1059" i="3" s="1"/>
  <c r="M1060" i="3"/>
  <c r="O1060" i="3" s="1"/>
  <c r="N1060" i="3"/>
  <c r="P1060" i="3" s="1"/>
  <c r="M1061" i="3"/>
  <c r="O1061" i="3" s="1"/>
  <c r="N1061" i="3"/>
  <c r="P1061" i="3" s="1"/>
  <c r="M1062" i="3"/>
  <c r="O1062" i="3" s="1"/>
  <c r="N1062" i="3"/>
  <c r="P1062" i="3" s="1"/>
  <c r="M1063" i="3"/>
  <c r="O1063" i="3" s="1"/>
  <c r="N1063" i="3"/>
  <c r="P1063" i="3" s="1"/>
  <c r="M1064" i="3"/>
  <c r="O1064" i="3" s="1"/>
  <c r="N1064" i="3"/>
  <c r="P1064" i="3" s="1"/>
  <c r="M1065" i="3"/>
  <c r="O1065" i="3" s="1"/>
  <c r="N1065" i="3"/>
  <c r="P1065" i="3" s="1"/>
  <c r="M1066" i="3"/>
  <c r="O1066" i="3" s="1"/>
  <c r="N1066" i="3"/>
  <c r="P1066" i="3" s="1"/>
  <c r="M1067" i="3"/>
  <c r="O1067" i="3" s="1"/>
  <c r="N1067" i="3"/>
  <c r="P1067" i="3" s="1"/>
  <c r="M1068" i="3"/>
  <c r="O1068" i="3" s="1"/>
  <c r="N1068" i="3"/>
  <c r="P1068" i="3" s="1"/>
  <c r="M1069" i="3"/>
  <c r="O1069" i="3" s="1"/>
  <c r="N1069" i="3"/>
  <c r="P1069" i="3" s="1"/>
  <c r="M1070" i="3"/>
  <c r="O1070" i="3" s="1"/>
  <c r="N1070" i="3"/>
  <c r="P1070" i="3" s="1"/>
  <c r="M1071" i="3"/>
  <c r="O1071" i="3" s="1"/>
  <c r="N1071" i="3"/>
  <c r="P1071" i="3" s="1"/>
  <c r="M1072" i="3"/>
  <c r="O1072" i="3" s="1"/>
  <c r="N1072" i="3"/>
  <c r="P1072" i="3" s="1"/>
  <c r="M1073" i="3"/>
  <c r="O1073" i="3" s="1"/>
  <c r="N1073" i="3"/>
  <c r="P1073" i="3" s="1"/>
  <c r="M1074" i="3"/>
  <c r="O1074" i="3" s="1"/>
  <c r="N1074" i="3"/>
  <c r="P1074" i="3" s="1"/>
  <c r="M1075" i="3"/>
  <c r="O1075" i="3" s="1"/>
  <c r="N1075" i="3"/>
  <c r="P1075" i="3" s="1"/>
  <c r="M1076" i="3"/>
  <c r="O1076" i="3" s="1"/>
  <c r="N1076" i="3"/>
  <c r="P1076" i="3" s="1"/>
  <c r="M1077" i="3"/>
  <c r="O1077" i="3" s="1"/>
  <c r="N1077" i="3"/>
  <c r="P1077" i="3" s="1"/>
  <c r="M1078" i="3"/>
  <c r="O1078" i="3" s="1"/>
  <c r="N1078" i="3"/>
  <c r="P1078" i="3" s="1"/>
  <c r="M1079" i="3"/>
  <c r="O1079" i="3" s="1"/>
  <c r="N1079" i="3"/>
  <c r="P1079" i="3" s="1"/>
  <c r="M1080" i="3"/>
  <c r="O1080" i="3" s="1"/>
  <c r="N1080" i="3"/>
  <c r="P1080" i="3" s="1"/>
  <c r="M1081" i="3"/>
  <c r="O1081" i="3" s="1"/>
  <c r="N1081" i="3"/>
  <c r="P1081" i="3" s="1"/>
  <c r="M1082" i="3"/>
  <c r="O1082" i="3" s="1"/>
  <c r="N1082" i="3"/>
  <c r="P1082" i="3" s="1"/>
  <c r="M1083" i="3"/>
  <c r="O1083" i="3" s="1"/>
  <c r="N1083" i="3"/>
  <c r="P1083" i="3" s="1"/>
  <c r="M1084" i="3"/>
  <c r="O1084" i="3" s="1"/>
  <c r="N1084" i="3"/>
  <c r="P1084" i="3" s="1"/>
  <c r="M1085" i="3"/>
  <c r="O1085" i="3" s="1"/>
  <c r="N1085" i="3"/>
  <c r="P1085" i="3" s="1"/>
  <c r="M1086" i="3"/>
  <c r="O1086" i="3" s="1"/>
  <c r="N1086" i="3"/>
  <c r="P1086" i="3" s="1"/>
  <c r="M1087" i="3"/>
  <c r="O1087" i="3" s="1"/>
  <c r="N1087" i="3"/>
  <c r="P1087" i="3" s="1"/>
  <c r="M1088" i="3"/>
  <c r="O1088" i="3" s="1"/>
  <c r="N1088" i="3"/>
  <c r="P1088" i="3" s="1"/>
  <c r="M1089" i="3"/>
  <c r="O1089" i="3" s="1"/>
  <c r="N1089" i="3"/>
  <c r="P1089" i="3" s="1"/>
  <c r="M1090" i="3"/>
  <c r="O1090" i="3" s="1"/>
  <c r="N1090" i="3"/>
  <c r="P1090" i="3" s="1"/>
  <c r="M1091" i="3"/>
  <c r="O1091" i="3" s="1"/>
  <c r="N1091" i="3"/>
  <c r="P1091" i="3" s="1"/>
  <c r="M1092" i="3"/>
  <c r="O1092" i="3" s="1"/>
  <c r="N1092" i="3"/>
  <c r="P1092" i="3" s="1"/>
  <c r="M1093" i="3"/>
  <c r="O1093" i="3" s="1"/>
  <c r="N1093" i="3"/>
  <c r="P1093" i="3" s="1"/>
  <c r="M1094" i="3"/>
  <c r="O1094" i="3" s="1"/>
  <c r="N1094" i="3"/>
  <c r="P1094" i="3" s="1"/>
  <c r="M1095" i="3"/>
  <c r="O1095" i="3" s="1"/>
  <c r="N1095" i="3"/>
  <c r="P1095" i="3" s="1"/>
  <c r="M1096" i="3"/>
  <c r="O1096" i="3" s="1"/>
  <c r="N1096" i="3"/>
  <c r="P1096" i="3" s="1"/>
  <c r="M1097" i="3"/>
  <c r="O1097" i="3" s="1"/>
  <c r="N1097" i="3"/>
  <c r="P1097" i="3" s="1"/>
  <c r="M1098" i="3"/>
  <c r="O1098" i="3" s="1"/>
  <c r="N1098" i="3"/>
  <c r="P1098" i="3" s="1"/>
  <c r="M1099" i="3"/>
  <c r="O1099" i="3" s="1"/>
  <c r="N1099" i="3"/>
  <c r="P1099" i="3" s="1"/>
  <c r="M1100" i="3"/>
  <c r="O1100" i="3" s="1"/>
  <c r="N1100" i="3"/>
  <c r="P1100" i="3" s="1"/>
  <c r="M1101" i="3"/>
  <c r="O1101" i="3" s="1"/>
  <c r="N1101" i="3"/>
  <c r="P1101" i="3" s="1"/>
  <c r="M1102" i="3"/>
  <c r="O1102" i="3" s="1"/>
  <c r="N1102" i="3"/>
  <c r="P1102" i="3" s="1"/>
  <c r="M1103" i="3"/>
  <c r="O1103" i="3" s="1"/>
  <c r="N1103" i="3"/>
  <c r="P1103" i="3" s="1"/>
  <c r="M1104" i="3"/>
  <c r="O1104" i="3" s="1"/>
  <c r="N1104" i="3"/>
  <c r="P1104" i="3" s="1"/>
  <c r="M1105" i="3"/>
  <c r="O1105" i="3" s="1"/>
  <c r="N1105" i="3"/>
  <c r="P1105" i="3" s="1"/>
  <c r="M1106" i="3"/>
  <c r="O1106" i="3" s="1"/>
  <c r="N1106" i="3"/>
  <c r="P1106" i="3" s="1"/>
  <c r="M1107" i="3"/>
  <c r="O1107" i="3" s="1"/>
  <c r="N1107" i="3"/>
  <c r="P1107" i="3" s="1"/>
  <c r="M1108" i="3"/>
  <c r="O1108" i="3" s="1"/>
  <c r="N1108" i="3"/>
  <c r="P1108" i="3" s="1"/>
  <c r="M1109" i="3"/>
  <c r="O1109" i="3" s="1"/>
  <c r="N1109" i="3"/>
  <c r="P1109" i="3" s="1"/>
  <c r="M1110" i="3"/>
  <c r="O1110" i="3" s="1"/>
  <c r="N1110" i="3"/>
  <c r="P1110" i="3" s="1"/>
  <c r="M1111" i="3"/>
  <c r="O1111" i="3" s="1"/>
  <c r="N1111" i="3"/>
  <c r="P1111" i="3" s="1"/>
  <c r="M1112" i="3"/>
  <c r="O1112" i="3" s="1"/>
  <c r="N1112" i="3"/>
  <c r="P1112" i="3" s="1"/>
  <c r="M1113" i="3"/>
  <c r="O1113" i="3" s="1"/>
  <c r="N1113" i="3"/>
  <c r="P1113" i="3" s="1"/>
  <c r="M1114" i="3"/>
  <c r="O1114" i="3" s="1"/>
  <c r="N1114" i="3"/>
  <c r="P1114" i="3" s="1"/>
  <c r="M1115" i="3"/>
  <c r="O1115" i="3" s="1"/>
  <c r="N1115" i="3"/>
  <c r="P1115" i="3" s="1"/>
  <c r="M1116" i="3"/>
  <c r="O1116" i="3" s="1"/>
  <c r="N1116" i="3"/>
  <c r="P1116" i="3" s="1"/>
  <c r="M1117" i="3"/>
  <c r="O1117" i="3" s="1"/>
  <c r="N1117" i="3"/>
  <c r="P1117" i="3" s="1"/>
  <c r="M1118" i="3"/>
  <c r="O1118" i="3" s="1"/>
  <c r="N1118" i="3"/>
  <c r="P1118" i="3" s="1"/>
  <c r="M1119" i="3"/>
  <c r="O1119" i="3" s="1"/>
  <c r="N1119" i="3"/>
  <c r="P1119" i="3" s="1"/>
  <c r="M1120" i="3"/>
  <c r="O1120" i="3" s="1"/>
  <c r="N1120" i="3"/>
  <c r="P1120" i="3" s="1"/>
  <c r="M1121" i="3"/>
  <c r="O1121" i="3" s="1"/>
  <c r="N1121" i="3"/>
  <c r="P1121" i="3" s="1"/>
  <c r="M1122" i="3"/>
  <c r="O1122" i="3" s="1"/>
  <c r="N1122" i="3"/>
  <c r="P1122" i="3" s="1"/>
  <c r="M1123" i="3"/>
  <c r="O1123" i="3" s="1"/>
  <c r="N1123" i="3"/>
  <c r="P1123" i="3" s="1"/>
  <c r="M1124" i="3"/>
  <c r="O1124" i="3" s="1"/>
  <c r="N1124" i="3"/>
  <c r="P1124" i="3" s="1"/>
  <c r="M1125" i="3"/>
  <c r="O1125" i="3" s="1"/>
  <c r="N1125" i="3"/>
  <c r="P1125" i="3" s="1"/>
  <c r="M1126" i="3"/>
  <c r="O1126" i="3" s="1"/>
  <c r="N1126" i="3"/>
  <c r="P1126" i="3" s="1"/>
  <c r="M1127" i="3"/>
  <c r="O1127" i="3" s="1"/>
  <c r="N1127" i="3"/>
  <c r="P1127" i="3" s="1"/>
  <c r="M1128" i="3"/>
  <c r="O1128" i="3" s="1"/>
  <c r="N1128" i="3"/>
  <c r="P1128" i="3" s="1"/>
  <c r="M1129" i="3"/>
  <c r="O1129" i="3" s="1"/>
  <c r="N1129" i="3"/>
  <c r="P1129" i="3" s="1"/>
  <c r="M1130" i="3"/>
  <c r="O1130" i="3" s="1"/>
  <c r="N1130" i="3"/>
  <c r="P1130" i="3" s="1"/>
  <c r="M1131" i="3"/>
  <c r="O1131" i="3" s="1"/>
  <c r="N1131" i="3"/>
  <c r="P1131" i="3" s="1"/>
  <c r="M1132" i="3"/>
  <c r="O1132" i="3" s="1"/>
  <c r="N1132" i="3"/>
  <c r="P1132" i="3" s="1"/>
  <c r="M1133" i="3"/>
  <c r="O1133" i="3" s="1"/>
  <c r="N1133" i="3"/>
  <c r="P1133" i="3" s="1"/>
  <c r="M1134" i="3"/>
  <c r="O1134" i="3" s="1"/>
  <c r="N1134" i="3"/>
  <c r="P1134" i="3" s="1"/>
  <c r="M1135" i="3"/>
  <c r="O1135" i="3" s="1"/>
  <c r="N1135" i="3"/>
  <c r="P1135" i="3" s="1"/>
  <c r="M1136" i="3"/>
  <c r="O1136" i="3" s="1"/>
  <c r="N1136" i="3"/>
  <c r="P1136" i="3" s="1"/>
  <c r="M1137" i="3"/>
  <c r="O1137" i="3" s="1"/>
  <c r="N1137" i="3"/>
  <c r="P1137" i="3" s="1"/>
  <c r="M1138" i="3"/>
  <c r="O1138" i="3" s="1"/>
  <c r="N1138" i="3"/>
  <c r="P1138" i="3" s="1"/>
  <c r="M1139" i="3"/>
  <c r="O1139" i="3" s="1"/>
  <c r="N1139" i="3"/>
  <c r="P1139" i="3" s="1"/>
  <c r="M1140" i="3"/>
  <c r="O1140" i="3" s="1"/>
  <c r="N1140" i="3"/>
  <c r="P1140" i="3" s="1"/>
  <c r="M1141" i="3"/>
  <c r="O1141" i="3" s="1"/>
  <c r="N1141" i="3"/>
  <c r="P1141" i="3" s="1"/>
  <c r="M1142" i="3"/>
  <c r="O1142" i="3" s="1"/>
  <c r="N1142" i="3"/>
  <c r="P1142" i="3" s="1"/>
  <c r="M1143" i="3"/>
  <c r="O1143" i="3" s="1"/>
  <c r="N1143" i="3"/>
  <c r="P1143" i="3" s="1"/>
  <c r="M1144" i="3"/>
  <c r="O1144" i="3" s="1"/>
  <c r="N1144" i="3"/>
  <c r="P1144" i="3" s="1"/>
  <c r="M1145" i="3"/>
  <c r="O1145" i="3" s="1"/>
  <c r="N1145" i="3"/>
  <c r="P1145" i="3" s="1"/>
  <c r="M1146" i="3"/>
  <c r="O1146" i="3" s="1"/>
  <c r="N1146" i="3"/>
  <c r="P1146" i="3" s="1"/>
  <c r="M1147" i="3"/>
  <c r="O1147" i="3" s="1"/>
  <c r="N1147" i="3"/>
  <c r="P1147" i="3" s="1"/>
  <c r="M1148" i="3"/>
  <c r="O1148" i="3" s="1"/>
  <c r="N1148" i="3"/>
  <c r="P1148" i="3" s="1"/>
  <c r="M1149" i="3"/>
  <c r="O1149" i="3" s="1"/>
  <c r="N1149" i="3"/>
  <c r="P1149" i="3" s="1"/>
  <c r="M1150" i="3"/>
  <c r="O1150" i="3" s="1"/>
  <c r="N1150" i="3"/>
  <c r="P1150" i="3" s="1"/>
  <c r="M1151" i="3"/>
  <c r="O1151" i="3" s="1"/>
  <c r="N1151" i="3"/>
  <c r="P1151" i="3" s="1"/>
  <c r="M1152" i="3"/>
  <c r="O1152" i="3" s="1"/>
  <c r="N1152" i="3"/>
  <c r="P1152" i="3" s="1"/>
  <c r="M1153" i="3"/>
  <c r="O1153" i="3" s="1"/>
  <c r="N1153" i="3"/>
  <c r="P1153" i="3" s="1"/>
  <c r="M1154" i="3"/>
  <c r="O1154" i="3" s="1"/>
  <c r="N1154" i="3"/>
  <c r="P1154" i="3" s="1"/>
  <c r="M1155" i="3"/>
  <c r="O1155" i="3" s="1"/>
  <c r="N1155" i="3"/>
  <c r="P1155" i="3" s="1"/>
  <c r="M1156" i="3"/>
  <c r="O1156" i="3" s="1"/>
  <c r="N1156" i="3"/>
  <c r="P1156" i="3" s="1"/>
  <c r="M1157" i="3"/>
  <c r="O1157" i="3" s="1"/>
  <c r="N1157" i="3"/>
  <c r="P1157" i="3" s="1"/>
  <c r="M1158" i="3"/>
  <c r="O1158" i="3" s="1"/>
  <c r="N1158" i="3"/>
  <c r="P1158" i="3" s="1"/>
  <c r="M1159" i="3"/>
  <c r="O1159" i="3" s="1"/>
  <c r="N1159" i="3"/>
  <c r="P1159" i="3" s="1"/>
  <c r="M1160" i="3"/>
  <c r="O1160" i="3" s="1"/>
  <c r="N1160" i="3"/>
  <c r="P1160" i="3" s="1"/>
  <c r="M1161" i="3"/>
  <c r="O1161" i="3" s="1"/>
  <c r="N1161" i="3"/>
  <c r="P1161" i="3" s="1"/>
  <c r="M1162" i="3"/>
  <c r="O1162" i="3" s="1"/>
  <c r="N1162" i="3"/>
  <c r="P1162" i="3" s="1"/>
  <c r="M1163" i="3"/>
  <c r="O1163" i="3" s="1"/>
  <c r="N1163" i="3"/>
  <c r="P1163" i="3" s="1"/>
  <c r="M1164" i="3"/>
  <c r="O1164" i="3" s="1"/>
  <c r="N1164" i="3"/>
  <c r="P1164" i="3" s="1"/>
  <c r="M1165" i="3"/>
  <c r="O1165" i="3" s="1"/>
  <c r="N1165" i="3"/>
  <c r="P1165" i="3" s="1"/>
  <c r="M1166" i="3"/>
  <c r="O1166" i="3" s="1"/>
  <c r="N1166" i="3"/>
  <c r="P1166" i="3" s="1"/>
  <c r="M1167" i="3"/>
  <c r="O1167" i="3" s="1"/>
  <c r="N1167" i="3"/>
  <c r="P1167" i="3" s="1"/>
  <c r="M1168" i="3"/>
  <c r="O1168" i="3" s="1"/>
  <c r="N1168" i="3"/>
  <c r="P1168" i="3" s="1"/>
  <c r="M1169" i="3"/>
  <c r="O1169" i="3" s="1"/>
  <c r="N1169" i="3"/>
  <c r="P1169" i="3" s="1"/>
  <c r="M1170" i="3"/>
  <c r="O1170" i="3" s="1"/>
  <c r="N1170" i="3"/>
  <c r="P1170" i="3" s="1"/>
  <c r="M1171" i="3"/>
  <c r="O1171" i="3" s="1"/>
  <c r="N1171" i="3"/>
  <c r="P1171" i="3" s="1"/>
  <c r="M1172" i="3"/>
  <c r="O1172" i="3" s="1"/>
  <c r="N1172" i="3"/>
  <c r="P1172" i="3" s="1"/>
  <c r="M1173" i="3"/>
  <c r="O1173" i="3" s="1"/>
  <c r="N1173" i="3"/>
  <c r="P1173" i="3" s="1"/>
  <c r="M1174" i="3"/>
  <c r="O1174" i="3" s="1"/>
  <c r="N1174" i="3"/>
  <c r="P1174" i="3" s="1"/>
  <c r="M1175" i="3"/>
  <c r="O1175" i="3" s="1"/>
  <c r="N1175" i="3"/>
  <c r="P1175" i="3" s="1"/>
  <c r="M1176" i="3"/>
  <c r="O1176" i="3" s="1"/>
  <c r="N1176" i="3"/>
  <c r="P1176" i="3" s="1"/>
  <c r="M1177" i="3"/>
  <c r="O1177" i="3" s="1"/>
  <c r="N1177" i="3"/>
  <c r="P1177" i="3" s="1"/>
  <c r="M1178" i="3"/>
  <c r="O1178" i="3" s="1"/>
  <c r="N1178" i="3"/>
  <c r="P1178" i="3" s="1"/>
  <c r="M1179" i="3"/>
  <c r="O1179" i="3" s="1"/>
  <c r="N1179" i="3"/>
  <c r="P1179" i="3" s="1"/>
  <c r="M1180" i="3"/>
  <c r="O1180" i="3" s="1"/>
  <c r="N1180" i="3"/>
  <c r="P1180" i="3" s="1"/>
  <c r="M1181" i="3"/>
  <c r="O1181" i="3" s="1"/>
  <c r="N1181" i="3"/>
  <c r="P1181" i="3" s="1"/>
  <c r="M1182" i="3"/>
  <c r="O1182" i="3" s="1"/>
  <c r="N1182" i="3"/>
  <c r="P1182" i="3" s="1"/>
  <c r="M1183" i="3"/>
  <c r="O1183" i="3" s="1"/>
  <c r="N1183" i="3"/>
  <c r="P1183" i="3" s="1"/>
  <c r="M1184" i="3"/>
  <c r="O1184" i="3" s="1"/>
  <c r="N1184" i="3"/>
  <c r="P1184" i="3" s="1"/>
  <c r="M1185" i="3"/>
  <c r="O1185" i="3" s="1"/>
  <c r="N1185" i="3"/>
  <c r="P1185" i="3" s="1"/>
  <c r="M1186" i="3"/>
  <c r="O1186" i="3" s="1"/>
  <c r="N1186" i="3"/>
  <c r="P1186" i="3" s="1"/>
  <c r="M1187" i="3"/>
  <c r="O1187" i="3" s="1"/>
  <c r="N1187" i="3"/>
  <c r="P1187" i="3" s="1"/>
  <c r="M1188" i="3"/>
  <c r="O1188" i="3" s="1"/>
  <c r="N1188" i="3"/>
  <c r="P1188" i="3" s="1"/>
  <c r="M1189" i="3"/>
  <c r="O1189" i="3" s="1"/>
  <c r="N1189" i="3"/>
  <c r="P1189" i="3" s="1"/>
  <c r="M1190" i="3"/>
  <c r="O1190" i="3" s="1"/>
  <c r="N1190" i="3"/>
  <c r="P1190" i="3" s="1"/>
  <c r="M1191" i="3"/>
  <c r="O1191" i="3" s="1"/>
  <c r="N1191" i="3"/>
  <c r="P1191" i="3" s="1"/>
  <c r="M1192" i="3"/>
  <c r="O1192" i="3" s="1"/>
  <c r="N1192" i="3"/>
  <c r="P1192" i="3" s="1"/>
  <c r="M1193" i="3"/>
  <c r="O1193" i="3" s="1"/>
  <c r="N1193" i="3"/>
  <c r="P1193" i="3" s="1"/>
  <c r="M1194" i="3"/>
  <c r="O1194" i="3" s="1"/>
  <c r="N1194" i="3"/>
  <c r="P1194" i="3" s="1"/>
  <c r="M1195" i="3"/>
  <c r="O1195" i="3" s="1"/>
  <c r="N1195" i="3"/>
  <c r="P1195" i="3" s="1"/>
  <c r="M1196" i="3"/>
  <c r="O1196" i="3" s="1"/>
  <c r="N1196" i="3"/>
  <c r="P1196" i="3" s="1"/>
  <c r="M1197" i="3"/>
  <c r="O1197" i="3" s="1"/>
  <c r="N1197" i="3"/>
  <c r="P1197" i="3" s="1"/>
  <c r="M1198" i="3"/>
  <c r="O1198" i="3" s="1"/>
  <c r="N1198" i="3"/>
  <c r="P1198" i="3" s="1"/>
  <c r="M1199" i="3"/>
  <c r="O1199" i="3" s="1"/>
  <c r="N1199" i="3"/>
  <c r="P1199" i="3" s="1"/>
  <c r="M1200" i="3"/>
  <c r="O1200" i="3" s="1"/>
  <c r="N1200" i="3"/>
  <c r="P1200" i="3" s="1"/>
  <c r="M1201" i="3"/>
  <c r="O1201" i="3" s="1"/>
  <c r="N1201" i="3"/>
  <c r="P1201" i="3" s="1"/>
  <c r="M1202" i="3"/>
  <c r="O1202" i="3" s="1"/>
  <c r="N1202" i="3"/>
  <c r="P1202" i="3" s="1"/>
  <c r="M1203" i="3"/>
  <c r="O1203" i="3" s="1"/>
  <c r="N1203" i="3"/>
  <c r="P1203" i="3" s="1"/>
  <c r="M1204" i="3"/>
  <c r="O1204" i="3" s="1"/>
  <c r="N1204" i="3"/>
  <c r="P1204" i="3" s="1"/>
  <c r="M1205" i="3"/>
  <c r="O1205" i="3" s="1"/>
  <c r="N1205" i="3"/>
  <c r="P1205" i="3" s="1"/>
  <c r="M1206" i="3"/>
  <c r="O1206" i="3" s="1"/>
  <c r="N1206" i="3"/>
  <c r="P1206" i="3" s="1"/>
  <c r="M1207" i="3"/>
  <c r="O1207" i="3" s="1"/>
  <c r="N1207" i="3"/>
  <c r="P1207" i="3" s="1"/>
  <c r="M1208" i="3"/>
  <c r="O1208" i="3" s="1"/>
  <c r="N1208" i="3"/>
  <c r="P1208" i="3" s="1"/>
  <c r="M1209" i="3"/>
  <c r="O1209" i="3" s="1"/>
  <c r="N1209" i="3"/>
  <c r="P1209" i="3" s="1"/>
  <c r="M1210" i="3"/>
  <c r="O1210" i="3" s="1"/>
  <c r="N1210" i="3"/>
  <c r="P1210" i="3" s="1"/>
  <c r="M1211" i="3"/>
  <c r="O1211" i="3" s="1"/>
  <c r="N1211" i="3"/>
  <c r="P1211" i="3" s="1"/>
  <c r="M1212" i="3"/>
  <c r="O1212" i="3" s="1"/>
  <c r="N1212" i="3"/>
  <c r="P1212" i="3" s="1"/>
  <c r="M1213" i="3"/>
  <c r="O1213" i="3" s="1"/>
  <c r="N1213" i="3"/>
  <c r="P1213" i="3" s="1"/>
  <c r="M1214" i="3"/>
  <c r="O1214" i="3" s="1"/>
  <c r="N1214" i="3"/>
  <c r="P1214" i="3" s="1"/>
  <c r="M1215" i="3"/>
  <c r="O1215" i="3" s="1"/>
  <c r="N1215" i="3"/>
  <c r="P1215" i="3" s="1"/>
  <c r="M1216" i="3"/>
  <c r="O1216" i="3" s="1"/>
  <c r="N1216" i="3"/>
  <c r="P1216" i="3" s="1"/>
  <c r="M1217" i="3"/>
  <c r="O1217" i="3" s="1"/>
  <c r="N1217" i="3"/>
  <c r="P1217" i="3" s="1"/>
  <c r="M1218" i="3"/>
  <c r="O1218" i="3" s="1"/>
  <c r="N1218" i="3"/>
  <c r="P1218" i="3" s="1"/>
  <c r="M1219" i="3"/>
  <c r="O1219" i="3" s="1"/>
  <c r="N1219" i="3"/>
  <c r="P1219" i="3" s="1"/>
  <c r="M1220" i="3"/>
  <c r="O1220" i="3" s="1"/>
  <c r="N1220" i="3"/>
  <c r="P1220" i="3" s="1"/>
  <c r="M1221" i="3"/>
  <c r="O1221" i="3" s="1"/>
  <c r="N1221" i="3"/>
  <c r="P1221" i="3" s="1"/>
  <c r="M1222" i="3"/>
  <c r="O1222" i="3" s="1"/>
  <c r="N1222" i="3"/>
  <c r="P1222" i="3" s="1"/>
  <c r="M1223" i="3"/>
  <c r="O1223" i="3" s="1"/>
  <c r="N1223" i="3"/>
  <c r="P1223" i="3" s="1"/>
  <c r="M1224" i="3"/>
  <c r="O1224" i="3" s="1"/>
  <c r="N1224" i="3"/>
  <c r="P1224" i="3" s="1"/>
  <c r="M1225" i="3"/>
  <c r="O1225" i="3" s="1"/>
  <c r="N1225" i="3"/>
  <c r="P1225" i="3" s="1"/>
  <c r="M1226" i="3"/>
  <c r="O1226" i="3" s="1"/>
  <c r="N1226" i="3"/>
  <c r="P1226" i="3" s="1"/>
  <c r="M1227" i="3"/>
  <c r="O1227" i="3" s="1"/>
  <c r="N1227" i="3"/>
  <c r="P1227" i="3" s="1"/>
  <c r="M1228" i="3"/>
  <c r="O1228" i="3" s="1"/>
  <c r="N1228" i="3"/>
  <c r="P1228" i="3" s="1"/>
  <c r="M1229" i="3"/>
  <c r="O1229" i="3" s="1"/>
  <c r="N1229" i="3"/>
  <c r="P1229" i="3" s="1"/>
  <c r="M1230" i="3"/>
  <c r="O1230" i="3" s="1"/>
  <c r="N1230" i="3"/>
  <c r="P1230" i="3" s="1"/>
  <c r="M1231" i="3"/>
  <c r="O1231" i="3" s="1"/>
  <c r="N1231" i="3"/>
  <c r="P1231" i="3" s="1"/>
  <c r="M1232" i="3"/>
  <c r="O1232" i="3" s="1"/>
  <c r="N1232" i="3"/>
  <c r="P1232" i="3" s="1"/>
  <c r="M1233" i="3"/>
  <c r="O1233" i="3" s="1"/>
  <c r="N1233" i="3"/>
  <c r="P1233" i="3" s="1"/>
  <c r="M1234" i="3"/>
  <c r="O1234" i="3" s="1"/>
  <c r="N1234" i="3"/>
  <c r="P1234" i="3" s="1"/>
  <c r="M1235" i="3"/>
  <c r="O1235" i="3" s="1"/>
  <c r="N1235" i="3"/>
  <c r="P1235" i="3" s="1"/>
  <c r="M1236" i="3"/>
  <c r="O1236" i="3" s="1"/>
  <c r="N1236" i="3"/>
  <c r="P1236" i="3" s="1"/>
  <c r="M1237" i="3"/>
  <c r="O1237" i="3" s="1"/>
  <c r="N1237" i="3"/>
  <c r="P1237" i="3" s="1"/>
  <c r="M1238" i="3"/>
  <c r="O1238" i="3" s="1"/>
  <c r="N1238" i="3"/>
  <c r="P1238" i="3" s="1"/>
  <c r="M1239" i="3"/>
  <c r="O1239" i="3" s="1"/>
  <c r="N1239" i="3"/>
  <c r="P1239" i="3" s="1"/>
  <c r="M1240" i="3"/>
  <c r="O1240" i="3" s="1"/>
  <c r="N1240" i="3"/>
  <c r="P1240" i="3" s="1"/>
  <c r="M1241" i="3"/>
  <c r="O1241" i="3" s="1"/>
  <c r="N1241" i="3"/>
  <c r="P1241" i="3" s="1"/>
  <c r="M1242" i="3"/>
  <c r="O1242" i="3" s="1"/>
  <c r="N1242" i="3"/>
  <c r="P1242" i="3" s="1"/>
  <c r="M1243" i="3"/>
  <c r="O1243" i="3" s="1"/>
  <c r="N1243" i="3"/>
  <c r="P1243" i="3" s="1"/>
  <c r="M1244" i="3"/>
  <c r="O1244" i="3" s="1"/>
  <c r="N1244" i="3"/>
  <c r="P1244" i="3" s="1"/>
  <c r="M1245" i="3"/>
  <c r="O1245" i="3" s="1"/>
  <c r="N1245" i="3"/>
  <c r="P1245" i="3" s="1"/>
  <c r="M1246" i="3"/>
  <c r="O1246" i="3" s="1"/>
  <c r="N1246" i="3"/>
  <c r="P1246" i="3" s="1"/>
  <c r="M1247" i="3"/>
  <c r="O1247" i="3" s="1"/>
  <c r="N1247" i="3"/>
  <c r="P1247" i="3" s="1"/>
  <c r="M1248" i="3"/>
  <c r="O1248" i="3" s="1"/>
  <c r="N1248" i="3"/>
  <c r="P1248" i="3" s="1"/>
  <c r="M1249" i="3"/>
  <c r="O1249" i="3" s="1"/>
  <c r="N1249" i="3"/>
  <c r="P1249" i="3" s="1"/>
  <c r="M1250" i="3"/>
  <c r="O1250" i="3" s="1"/>
  <c r="N1250" i="3"/>
  <c r="P1250" i="3" s="1"/>
  <c r="M1251" i="3"/>
  <c r="O1251" i="3" s="1"/>
  <c r="N1251" i="3"/>
  <c r="P1251" i="3" s="1"/>
  <c r="M1252" i="3"/>
  <c r="O1252" i="3" s="1"/>
  <c r="N1252" i="3"/>
  <c r="P1252" i="3" s="1"/>
  <c r="M1253" i="3"/>
  <c r="O1253" i="3" s="1"/>
  <c r="N1253" i="3"/>
  <c r="P1253" i="3" s="1"/>
  <c r="M1254" i="3"/>
  <c r="O1254" i="3" s="1"/>
  <c r="N1254" i="3"/>
  <c r="P1254" i="3" s="1"/>
  <c r="M1255" i="3"/>
  <c r="O1255" i="3" s="1"/>
  <c r="N1255" i="3"/>
  <c r="P1255" i="3" s="1"/>
  <c r="M1256" i="3"/>
  <c r="O1256" i="3" s="1"/>
  <c r="N1256" i="3"/>
  <c r="P1256" i="3" s="1"/>
  <c r="M1257" i="3"/>
  <c r="O1257" i="3" s="1"/>
  <c r="N1257" i="3"/>
  <c r="P1257" i="3" s="1"/>
  <c r="M1258" i="3"/>
  <c r="O1258" i="3" s="1"/>
  <c r="N1258" i="3"/>
  <c r="P1258" i="3" s="1"/>
  <c r="M1259" i="3"/>
  <c r="O1259" i="3" s="1"/>
  <c r="N1259" i="3"/>
  <c r="P1259" i="3" s="1"/>
  <c r="M1260" i="3"/>
  <c r="O1260" i="3" s="1"/>
  <c r="N1260" i="3"/>
  <c r="P1260" i="3" s="1"/>
  <c r="M1261" i="3"/>
  <c r="O1261" i="3" s="1"/>
  <c r="N1261" i="3"/>
  <c r="P1261" i="3" s="1"/>
  <c r="M1262" i="3"/>
  <c r="O1262" i="3" s="1"/>
  <c r="N1262" i="3"/>
  <c r="P1262" i="3" s="1"/>
  <c r="M1263" i="3"/>
  <c r="O1263" i="3" s="1"/>
  <c r="N1263" i="3"/>
  <c r="P1263" i="3" s="1"/>
  <c r="M1264" i="3"/>
  <c r="O1264" i="3" s="1"/>
  <c r="N1264" i="3"/>
  <c r="P1264" i="3" s="1"/>
  <c r="M1265" i="3"/>
  <c r="O1265" i="3" s="1"/>
  <c r="N1265" i="3"/>
  <c r="P1265" i="3" s="1"/>
  <c r="M1266" i="3"/>
  <c r="O1266" i="3" s="1"/>
  <c r="N1266" i="3"/>
  <c r="P1266" i="3" s="1"/>
  <c r="M1267" i="3"/>
  <c r="O1267" i="3" s="1"/>
  <c r="N1267" i="3"/>
  <c r="P1267" i="3" s="1"/>
  <c r="M1268" i="3"/>
  <c r="O1268" i="3" s="1"/>
  <c r="N1268" i="3"/>
  <c r="P1268" i="3" s="1"/>
  <c r="M1269" i="3"/>
  <c r="O1269" i="3" s="1"/>
  <c r="N1269" i="3"/>
  <c r="P1269" i="3" s="1"/>
  <c r="M1270" i="3"/>
  <c r="O1270" i="3" s="1"/>
  <c r="N1270" i="3"/>
  <c r="P1270" i="3" s="1"/>
  <c r="M1271" i="3"/>
  <c r="O1271" i="3" s="1"/>
  <c r="N1271" i="3"/>
  <c r="P1271" i="3" s="1"/>
  <c r="M1272" i="3"/>
  <c r="O1272" i="3" s="1"/>
  <c r="N1272" i="3"/>
  <c r="P1272" i="3" s="1"/>
  <c r="M1273" i="3"/>
  <c r="O1273" i="3" s="1"/>
  <c r="N1273" i="3"/>
  <c r="P1273" i="3" s="1"/>
  <c r="M1274" i="3"/>
  <c r="O1274" i="3" s="1"/>
  <c r="N1274" i="3"/>
  <c r="P1274" i="3" s="1"/>
  <c r="M1275" i="3"/>
  <c r="O1275" i="3" s="1"/>
  <c r="N1275" i="3"/>
  <c r="P1275" i="3" s="1"/>
  <c r="M1276" i="3"/>
  <c r="O1276" i="3" s="1"/>
  <c r="N1276" i="3"/>
  <c r="P1276" i="3" s="1"/>
  <c r="M1277" i="3"/>
  <c r="O1277" i="3" s="1"/>
  <c r="N1277" i="3"/>
  <c r="P1277" i="3" s="1"/>
  <c r="M1278" i="3"/>
  <c r="O1278" i="3" s="1"/>
  <c r="N1278" i="3"/>
  <c r="P1278" i="3" s="1"/>
  <c r="M1279" i="3"/>
  <c r="O1279" i="3" s="1"/>
  <c r="N1279" i="3"/>
  <c r="P1279" i="3" s="1"/>
  <c r="M1280" i="3"/>
  <c r="O1280" i="3" s="1"/>
  <c r="N1280" i="3"/>
  <c r="P1280" i="3" s="1"/>
  <c r="M1281" i="3"/>
  <c r="O1281" i="3" s="1"/>
  <c r="N1281" i="3"/>
  <c r="P1281" i="3" s="1"/>
  <c r="M1282" i="3"/>
  <c r="O1282" i="3" s="1"/>
  <c r="N1282" i="3"/>
  <c r="P1282" i="3" s="1"/>
  <c r="M1283" i="3"/>
  <c r="O1283" i="3" s="1"/>
  <c r="N1283" i="3"/>
  <c r="P1283" i="3" s="1"/>
  <c r="M1284" i="3"/>
  <c r="O1284" i="3" s="1"/>
  <c r="N1284" i="3"/>
  <c r="P1284" i="3" s="1"/>
  <c r="M1285" i="3"/>
  <c r="O1285" i="3" s="1"/>
  <c r="N1285" i="3"/>
  <c r="P1285" i="3" s="1"/>
  <c r="M1286" i="3"/>
  <c r="O1286" i="3" s="1"/>
  <c r="N1286" i="3"/>
  <c r="P1286" i="3" s="1"/>
  <c r="M1287" i="3"/>
  <c r="O1287" i="3" s="1"/>
  <c r="N1287" i="3"/>
  <c r="P1287" i="3" s="1"/>
  <c r="M1288" i="3"/>
  <c r="O1288" i="3" s="1"/>
  <c r="N1288" i="3"/>
  <c r="P1288" i="3" s="1"/>
  <c r="M1289" i="3"/>
  <c r="O1289" i="3" s="1"/>
  <c r="N1289" i="3"/>
  <c r="P1289" i="3" s="1"/>
  <c r="M1290" i="3"/>
  <c r="O1290" i="3" s="1"/>
  <c r="N1290" i="3"/>
  <c r="P1290" i="3" s="1"/>
  <c r="M1291" i="3"/>
  <c r="O1291" i="3" s="1"/>
  <c r="N1291" i="3"/>
  <c r="P1291" i="3" s="1"/>
  <c r="M1292" i="3"/>
  <c r="O1292" i="3" s="1"/>
  <c r="N1292" i="3"/>
  <c r="P1292" i="3" s="1"/>
  <c r="M1293" i="3"/>
  <c r="O1293" i="3" s="1"/>
  <c r="N1293" i="3"/>
  <c r="P1293" i="3" s="1"/>
  <c r="M1294" i="3"/>
  <c r="O1294" i="3" s="1"/>
  <c r="N1294" i="3"/>
  <c r="P1294" i="3" s="1"/>
  <c r="M1295" i="3"/>
  <c r="O1295" i="3" s="1"/>
  <c r="N1295" i="3"/>
  <c r="P1295" i="3" s="1"/>
  <c r="M1296" i="3"/>
  <c r="O1296" i="3" s="1"/>
  <c r="N1296" i="3"/>
  <c r="P1296" i="3" s="1"/>
  <c r="M1297" i="3"/>
  <c r="O1297" i="3" s="1"/>
  <c r="N1297" i="3"/>
  <c r="P1297" i="3" s="1"/>
  <c r="M1298" i="3"/>
  <c r="O1298" i="3" s="1"/>
  <c r="N1298" i="3"/>
  <c r="P1298" i="3" s="1"/>
  <c r="M1299" i="3"/>
  <c r="O1299" i="3" s="1"/>
  <c r="N1299" i="3"/>
  <c r="P1299" i="3" s="1"/>
  <c r="M1300" i="3"/>
  <c r="O1300" i="3" s="1"/>
  <c r="N1300" i="3"/>
  <c r="P1300" i="3" s="1"/>
  <c r="M1301" i="3"/>
  <c r="O1301" i="3" s="1"/>
  <c r="N1301" i="3"/>
  <c r="P1301" i="3" s="1"/>
  <c r="M1302" i="3"/>
  <c r="O1302" i="3" s="1"/>
  <c r="N1302" i="3"/>
  <c r="P1302" i="3" s="1"/>
  <c r="M1303" i="3"/>
  <c r="O1303" i="3" s="1"/>
  <c r="N1303" i="3"/>
  <c r="P1303" i="3" s="1"/>
  <c r="M1304" i="3"/>
  <c r="O1304" i="3" s="1"/>
  <c r="N1304" i="3"/>
  <c r="P1304" i="3" s="1"/>
  <c r="M1305" i="3"/>
  <c r="O1305" i="3" s="1"/>
  <c r="N1305" i="3"/>
  <c r="P1305" i="3" s="1"/>
  <c r="M1306" i="3"/>
  <c r="O1306" i="3" s="1"/>
  <c r="N1306" i="3"/>
  <c r="P1306" i="3" s="1"/>
  <c r="M1307" i="3"/>
  <c r="O1307" i="3" s="1"/>
  <c r="N1307" i="3"/>
  <c r="P1307" i="3" s="1"/>
  <c r="M1308" i="3"/>
  <c r="O1308" i="3" s="1"/>
  <c r="N1308" i="3"/>
  <c r="P1308" i="3" s="1"/>
  <c r="M1309" i="3"/>
  <c r="O1309" i="3" s="1"/>
  <c r="N1309" i="3"/>
  <c r="P1309" i="3" s="1"/>
  <c r="M1310" i="3"/>
  <c r="O1310" i="3" s="1"/>
  <c r="N1310" i="3"/>
  <c r="P1310" i="3" s="1"/>
  <c r="M1311" i="3"/>
  <c r="O1311" i="3" s="1"/>
  <c r="N1311" i="3"/>
  <c r="P1311" i="3" s="1"/>
  <c r="M1312" i="3"/>
  <c r="O1312" i="3" s="1"/>
  <c r="N1312" i="3"/>
  <c r="P1312" i="3" s="1"/>
  <c r="M1313" i="3"/>
  <c r="O1313" i="3" s="1"/>
  <c r="N1313" i="3"/>
  <c r="P1313" i="3" s="1"/>
  <c r="M1314" i="3"/>
  <c r="O1314" i="3" s="1"/>
  <c r="N1314" i="3"/>
  <c r="P1314" i="3" s="1"/>
  <c r="M1315" i="3"/>
  <c r="O1315" i="3" s="1"/>
  <c r="N1315" i="3"/>
  <c r="P1315" i="3" s="1"/>
  <c r="M1316" i="3"/>
  <c r="O1316" i="3" s="1"/>
  <c r="N1316" i="3"/>
  <c r="P1316" i="3" s="1"/>
  <c r="M1317" i="3"/>
  <c r="O1317" i="3" s="1"/>
  <c r="N1317" i="3"/>
  <c r="P1317" i="3" s="1"/>
  <c r="M1318" i="3"/>
  <c r="O1318" i="3" s="1"/>
  <c r="N1318" i="3"/>
  <c r="P1318" i="3" s="1"/>
  <c r="M1319" i="3"/>
  <c r="O1319" i="3" s="1"/>
  <c r="N1319" i="3"/>
  <c r="P1319" i="3" s="1"/>
  <c r="M1320" i="3"/>
  <c r="O1320" i="3" s="1"/>
  <c r="N1320" i="3"/>
  <c r="P1320" i="3" s="1"/>
  <c r="M1321" i="3"/>
  <c r="O1321" i="3" s="1"/>
  <c r="N1321" i="3"/>
  <c r="P1321" i="3" s="1"/>
  <c r="M1322" i="3"/>
  <c r="O1322" i="3" s="1"/>
  <c r="N1322" i="3"/>
  <c r="P1322" i="3" s="1"/>
  <c r="M1323" i="3"/>
  <c r="O1323" i="3" s="1"/>
  <c r="N1323" i="3"/>
  <c r="P1323" i="3" s="1"/>
  <c r="M1324" i="3"/>
  <c r="O1324" i="3" s="1"/>
  <c r="N1324" i="3"/>
  <c r="P1324" i="3" s="1"/>
  <c r="M1325" i="3"/>
  <c r="O1325" i="3" s="1"/>
  <c r="N1325" i="3"/>
  <c r="P1325" i="3" s="1"/>
  <c r="M1326" i="3"/>
  <c r="O1326" i="3" s="1"/>
  <c r="N1326" i="3"/>
  <c r="P1326" i="3" s="1"/>
  <c r="M1327" i="3"/>
  <c r="O1327" i="3" s="1"/>
  <c r="N1327" i="3"/>
  <c r="P1327" i="3" s="1"/>
  <c r="M1328" i="3"/>
  <c r="O1328" i="3" s="1"/>
  <c r="N1328" i="3"/>
  <c r="P1328" i="3" s="1"/>
  <c r="M1329" i="3"/>
  <c r="O1329" i="3" s="1"/>
  <c r="N1329" i="3"/>
  <c r="P1329" i="3" s="1"/>
  <c r="M1330" i="3"/>
  <c r="O1330" i="3" s="1"/>
  <c r="N1330" i="3"/>
  <c r="P1330" i="3" s="1"/>
  <c r="M1331" i="3"/>
  <c r="O1331" i="3" s="1"/>
  <c r="N1331" i="3"/>
  <c r="P1331" i="3" s="1"/>
  <c r="M1332" i="3"/>
  <c r="O1332" i="3" s="1"/>
  <c r="N1332" i="3"/>
  <c r="P1332" i="3" s="1"/>
  <c r="M1333" i="3"/>
  <c r="O1333" i="3" s="1"/>
  <c r="N1333" i="3"/>
  <c r="P1333" i="3" s="1"/>
  <c r="M1334" i="3"/>
  <c r="O1334" i="3" s="1"/>
  <c r="N1334" i="3"/>
  <c r="P1334" i="3" s="1"/>
  <c r="M1335" i="3"/>
  <c r="O1335" i="3" s="1"/>
  <c r="N1335" i="3"/>
  <c r="P1335" i="3" s="1"/>
  <c r="M1336" i="3"/>
  <c r="O1336" i="3" s="1"/>
  <c r="N1336" i="3"/>
  <c r="P1336" i="3" s="1"/>
  <c r="M1337" i="3"/>
  <c r="O1337" i="3" s="1"/>
  <c r="N1337" i="3"/>
  <c r="P1337" i="3" s="1"/>
  <c r="M1338" i="3"/>
  <c r="O1338" i="3" s="1"/>
  <c r="N1338" i="3"/>
  <c r="P1338" i="3" s="1"/>
  <c r="M1339" i="3"/>
  <c r="O1339" i="3" s="1"/>
  <c r="N1339" i="3"/>
  <c r="P1339" i="3" s="1"/>
  <c r="M1340" i="3"/>
  <c r="O1340" i="3" s="1"/>
  <c r="N1340" i="3"/>
  <c r="P1340" i="3" s="1"/>
  <c r="M1341" i="3"/>
  <c r="O1341" i="3" s="1"/>
  <c r="N1341" i="3"/>
  <c r="P1341" i="3" s="1"/>
  <c r="M1342" i="3"/>
  <c r="O1342" i="3" s="1"/>
  <c r="N1342" i="3"/>
  <c r="P1342" i="3" s="1"/>
  <c r="M1343" i="3"/>
  <c r="O1343" i="3" s="1"/>
  <c r="N1343" i="3"/>
  <c r="P1343" i="3" s="1"/>
  <c r="M1344" i="3"/>
  <c r="O1344" i="3" s="1"/>
  <c r="N1344" i="3"/>
  <c r="P1344" i="3" s="1"/>
  <c r="M1345" i="3"/>
  <c r="O1345" i="3" s="1"/>
  <c r="N1345" i="3"/>
  <c r="P1345" i="3" s="1"/>
  <c r="M1346" i="3"/>
  <c r="O1346" i="3" s="1"/>
  <c r="N1346" i="3"/>
  <c r="P1346" i="3" s="1"/>
  <c r="M1347" i="3"/>
  <c r="O1347" i="3" s="1"/>
  <c r="N1347" i="3"/>
  <c r="P1347" i="3" s="1"/>
  <c r="M1348" i="3"/>
  <c r="O1348" i="3" s="1"/>
  <c r="N1348" i="3"/>
  <c r="P1348" i="3" s="1"/>
  <c r="M1349" i="3"/>
  <c r="O1349" i="3" s="1"/>
  <c r="N1349" i="3"/>
  <c r="P1349" i="3" s="1"/>
  <c r="M1350" i="3"/>
  <c r="O1350" i="3" s="1"/>
  <c r="N1350" i="3"/>
  <c r="P1350" i="3" s="1"/>
  <c r="M1351" i="3"/>
  <c r="O1351" i="3" s="1"/>
  <c r="N1351" i="3"/>
  <c r="P1351" i="3" s="1"/>
  <c r="M1352" i="3"/>
  <c r="O1352" i="3" s="1"/>
  <c r="N1352" i="3"/>
  <c r="P1352" i="3" s="1"/>
  <c r="M1353" i="3"/>
  <c r="O1353" i="3" s="1"/>
  <c r="N1353" i="3"/>
  <c r="P1353" i="3" s="1"/>
  <c r="M1354" i="3"/>
  <c r="O1354" i="3" s="1"/>
  <c r="N1354" i="3"/>
  <c r="P1354" i="3" s="1"/>
  <c r="M1355" i="3"/>
  <c r="O1355" i="3" s="1"/>
  <c r="N1355" i="3"/>
  <c r="P1355" i="3" s="1"/>
  <c r="M1356" i="3"/>
  <c r="O1356" i="3" s="1"/>
  <c r="N1356" i="3"/>
  <c r="P1356" i="3" s="1"/>
  <c r="M1357" i="3"/>
  <c r="O1357" i="3" s="1"/>
  <c r="N1357" i="3"/>
  <c r="P1357" i="3" s="1"/>
  <c r="M1358" i="3"/>
  <c r="O1358" i="3" s="1"/>
  <c r="N1358" i="3"/>
  <c r="P1358" i="3" s="1"/>
  <c r="M1359" i="3"/>
  <c r="O1359" i="3" s="1"/>
  <c r="N1359" i="3"/>
  <c r="P1359" i="3" s="1"/>
  <c r="M1360" i="3"/>
  <c r="O1360" i="3" s="1"/>
  <c r="N1360" i="3"/>
  <c r="P1360" i="3" s="1"/>
  <c r="M1361" i="3"/>
  <c r="O1361" i="3" s="1"/>
  <c r="N1361" i="3"/>
  <c r="P1361" i="3" s="1"/>
  <c r="M1362" i="3"/>
  <c r="O1362" i="3" s="1"/>
  <c r="N1362" i="3"/>
  <c r="P1362" i="3" s="1"/>
  <c r="M1363" i="3"/>
  <c r="O1363" i="3" s="1"/>
  <c r="N1363" i="3"/>
  <c r="P1363" i="3" s="1"/>
  <c r="M1364" i="3"/>
  <c r="O1364" i="3" s="1"/>
  <c r="N1364" i="3"/>
  <c r="P1364" i="3" s="1"/>
  <c r="M1365" i="3"/>
  <c r="O1365" i="3" s="1"/>
  <c r="N1365" i="3"/>
  <c r="P1365" i="3" s="1"/>
  <c r="M1366" i="3"/>
  <c r="O1366" i="3" s="1"/>
  <c r="N1366" i="3"/>
  <c r="P1366" i="3" s="1"/>
  <c r="M1367" i="3"/>
  <c r="O1367" i="3" s="1"/>
  <c r="N1367" i="3"/>
  <c r="P1367" i="3" s="1"/>
  <c r="M1368" i="3"/>
  <c r="O1368" i="3" s="1"/>
  <c r="N1368" i="3"/>
  <c r="P1368" i="3" s="1"/>
  <c r="M1369" i="3"/>
  <c r="O1369" i="3" s="1"/>
  <c r="N1369" i="3"/>
  <c r="P1369" i="3" s="1"/>
  <c r="M1370" i="3"/>
  <c r="O1370" i="3" s="1"/>
  <c r="N1370" i="3"/>
  <c r="P1370" i="3" s="1"/>
  <c r="M1371" i="3"/>
  <c r="O1371" i="3" s="1"/>
  <c r="N1371" i="3"/>
  <c r="P1371" i="3" s="1"/>
  <c r="M1372" i="3"/>
  <c r="O1372" i="3" s="1"/>
  <c r="N1372" i="3"/>
  <c r="P1372" i="3" s="1"/>
  <c r="M1373" i="3"/>
  <c r="O1373" i="3" s="1"/>
  <c r="N1373" i="3"/>
  <c r="P1373" i="3" s="1"/>
  <c r="M1374" i="3"/>
  <c r="O1374" i="3" s="1"/>
  <c r="N1374" i="3"/>
  <c r="P1374" i="3" s="1"/>
  <c r="M1375" i="3"/>
  <c r="O1375" i="3" s="1"/>
  <c r="N1375" i="3"/>
  <c r="P1375" i="3" s="1"/>
  <c r="M1376" i="3"/>
  <c r="O1376" i="3" s="1"/>
  <c r="N1376" i="3"/>
  <c r="P1376" i="3" s="1"/>
  <c r="M1377" i="3"/>
  <c r="O1377" i="3" s="1"/>
  <c r="N1377" i="3"/>
  <c r="P1377" i="3" s="1"/>
  <c r="M1378" i="3"/>
  <c r="O1378" i="3" s="1"/>
  <c r="N1378" i="3"/>
  <c r="P1378" i="3" s="1"/>
  <c r="M1379" i="3"/>
  <c r="O1379" i="3" s="1"/>
  <c r="N1379" i="3"/>
  <c r="P1379" i="3" s="1"/>
  <c r="M1380" i="3"/>
  <c r="O1380" i="3" s="1"/>
  <c r="N1380" i="3"/>
  <c r="P1380" i="3" s="1"/>
  <c r="M1381" i="3"/>
  <c r="O1381" i="3" s="1"/>
  <c r="N1381" i="3"/>
  <c r="P1381" i="3" s="1"/>
  <c r="M1382" i="3"/>
  <c r="O1382" i="3" s="1"/>
  <c r="N1382" i="3"/>
  <c r="P1382" i="3" s="1"/>
  <c r="M1383" i="3"/>
  <c r="O1383" i="3" s="1"/>
  <c r="N1383" i="3"/>
  <c r="P1383" i="3" s="1"/>
  <c r="M1384" i="3"/>
  <c r="O1384" i="3" s="1"/>
  <c r="N1384" i="3"/>
  <c r="P1384" i="3" s="1"/>
  <c r="M1385" i="3"/>
  <c r="O1385" i="3" s="1"/>
  <c r="N1385" i="3"/>
  <c r="P1385" i="3" s="1"/>
  <c r="M1386" i="3"/>
  <c r="O1386" i="3" s="1"/>
  <c r="N1386" i="3"/>
  <c r="P1386" i="3" s="1"/>
  <c r="M1387" i="3"/>
  <c r="O1387" i="3" s="1"/>
  <c r="N1387" i="3"/>
  <c r="P1387" i="3" s="1"/>
  <c r="M1388" i="3"/>
  <c r="O1388" i="3" s="1"/>
  <c r="N1388" i="3"/>
  <c r="P1388" i="3" s="1"/>
  <c r="M1389" i="3"/>
  <c r="O1389" i="3" s="1"/>
  <c r="N1389" i="3"/>
  <c r="P1389" i="3" s="1"/>
  <c r="M1390" i="3"/>
  <c r="O1390" i="3" s="1"/>
  <c r="N1390" i="3"/>
  <c r="P1390" i="3" s="1"/>
  <c r="M1391" i="3"/>
  <c r="O1391" i="3" s="1"/>
  <c r="N1391" i="3"/>
  <c r="P1391" i="3" s="1"/>
  <c r="M1392" i="3"/>
  <c r="O1392" i="3" s="1"/>
  <c r="N1392" i="3"/>
  <c r="P1392" i="3" s="1"/>
  <c r="M1393" i="3"/>
  <c r="O1393" i="3" s="1"/>
  <c r="N1393" i="3"/>
  <c r="P1393" i="3" s="1"/>
  <c r="M1394" i="3"/>
  <c r="O1394" i="3" s="1"/>
  <c r="N1394" i="3"/>
  <c r="P1394" i="3" s="1"/>
  <c r="M1395" i="3"/>
  <c r="O1395" i="3" s="1"/>
  <c r="N1395" i="3"/>
  <c r="P1395" i="3" s="1"/>
  <c r="M1396" i="3"/>
  <c r="O1396" i="3" s="1"/>
  <c r="N1396" i="3"/>
  <c r="P1396" i="3" s="1"/>
  <c r="M1397" i="3"/>
  <c r="O1397" i="3" s="1"/>
  <c r="N1397" i="3"/>
  <c r="P1397" i="3" s="1"/>
  <c r="M1398" i="3"/>
  <c r="O1398" i="3" s="1"/>
  <c r="N1398" i="3"/>
  <c r="P1398" i="3" s="1"/>
  <c r="M1399" i="3"/>
  <c r="O1399" i="3" s="1"/>
  <c r="N1399" i="3"/>
  <c r="P1399" i="3" s="1"/>
  <c r="M1400" i="3"/>
  <c r="O1400" i="3" s="1"/>
  <c r="N1400" i="3"/>
  <c r="P1400" i="3" s="1"/>
  <c r="M1401" i="3"/>
  <c r="O1401" i="3" s="1"/>
  <c r="N1401" i="3"/>
  <c r="P1401" i="3" s="1"/>
  <c r="M1402" i="3"/>
  <c r="O1402" i="3" s="1"/>
  <c r="N1402" i="3"/>
  <c r="P1402" i="3" s="1"/>
  <c r="M1403" i="3"/>
  <c r="O1403" i="3" s="1"/>
  <c r="N1403" i="3"/>
  <c r="P1403" i="3" s="1"/>
  <c r="M1404" i="3"/>
  <c r="O1404" i="3" s="1"/>
  <c r="N1404" i="3"/>
  <c r="P1404" i="3" s="1"/>
  <c r="M1405" i="3"/>
  <c r="O1405" i="3" s="1"/>
  <c r="N1405" i="3"/>
  <c r="P1405" i="3" s="1"/>
  <c r="M1406" i="3"/>
  <c r="O1406" i="3" s="1"/>
  <c r="N1406" i="3"/>
  <c r="P1406" i="3" s="1"/>
  <c r="M1407" i="3"/>
  <c r="O1407" i="3" s="1"/>
  <c r="N1407" i="3"/>
  <c r="P1407" i="3" s="1"/>
  <c r="M1408" i="3"/>
  <c r="O1408" i="3" s="1"/>
  <c r="N1408" i="3"/>
  <c r="P1408" i="3" s="1"/>
  <c r="M1409" i="3"/>
  <c r="O1409" i="3" s="1"/>
  <c r="N1409" i="3"/>
  <c r="P1409" i="3" s="1"/>
  <c r="M1410" i="3"/>
  <c r="O1410" i="3" s="1"/>
  <c r="N1410" i="3"/>
  <c r="P1410" i="3" s="1"/>
  <c r="M1411" i="3"/>
  <c r="O1411" i="3" s="1"/>
  <c r="N1411" i="3"/>
  <c r="P1411" i="3" s="1"/>
  <c r="M1412" i="3"/>
  <c r="O1412" i="3" s="1"/>
  <c r="N1412" i="3"/>
  <c r="P1412" i="3" s="1"/>
  <c r="M1413" i="3"/>
  <c r="O1413" i="3" s="1"/>
  <c r="N1413" i="3"/>
  <c r="P1413" i="3" s="1"/>
  <c r="M1414" i="3"/>
  <c r="O1414" i="3" s="1"/>
  <c r="N1414" i="3"/>
  <c r="P1414" i="3" s="1"/>
  <c r="M1415" i="3"/>
  <c r="O1415" i="3" s="1"/>
  <c r="N1415" i="3"/>
  <c r="P1415" i="3" s="1"/>
  <c r="M1416" i="3"/>
  <c r="O1416" i="3" s="1"/>
  <c r="N1416" i="3"/>
  <c r="P1416" i="3" s="1"/>
  <c r="M1417" i="3"/>
  <c r="O1417" i="3" s="1"/>
  <c r="N1417" i="3"/>
  <c r="P1417" i="3" s="1"/>
  <c r="M1418" i="3"/>
  <c r="O1418" i="3" s="1"/>
  <c r="N1418" i="3"/>
  <c r="P1418" i="3" s="1"/>
  <c r="M1419" i="3"/>
  <c r="O1419" i="3" s="1"/>
  <c r="N1419" i="3"/>
  <c r="P1419" i="3" s="1"/>
  <c r="M1420" i="3"/>
  <c r="O1420" i="3" s="1"/>
  <c r="N1420" i="3"/>
  <c r="P1420" i="3" s="1"/>
  <c r="M1421" i="3"/>
  <c r="O1421" i="3" s="1"/>
  <c r="N1421" i="3"/>
  <c r="P1421" i="3" s="1"/>
  <c r="M1422" i="3"/>
  <c r="O1422" i="3" s="1"/>
  <c r="N1422" i="3"/>
  <c r="P1422" i="3" s="1"/>
  <c r="M1423" i="3"/>
  <c r="O1423" i="3" s="1"/>
  <c r="N1423" i="3"/>
  <c r="P1423" i="3" s="1"/>
  <c r="M1424" i="3"/>
  <c r="O1424" i="3" s="1"/>
  <c r="N1424" i="3"/>
  <c r="P1424" i="3" s="1"/>
  <c r="M1425" i="3"/>
  <c r="O1425" i="3" s="1"/>
  <c r="N1425" i="3"/>
  <c r="P1425" i="3" s="1"/>
  <c r="M1426" i="3"/>
  <c r="O1426" i="3" s="1"/>
  <c r="N1426" i="3"/>
  <c r="P1426" i="3" s="1"/>
  <c r="M1427" i="3"/>
  <c r="O1427" i="3" s="1"/>
  <c r="N1427" i="3"/>
  <c r="P1427" i="3" s="1"/>
  <c r="M1428" i="3"/>
  <c r="O1428" i="3" s="1"/>
  <c r="N1428" i="3"/>
  <c r="P1428" i="3" s="1"/>
  <c r="M1429" i="3"/>
  <c r="O1429" i="3" s="1"/>
  <c r="N1429" i="3"/>
  <c r="P1429" i="3" s="1"/>
  <c r="M1430" i="3"/>
  <c r="O1430" i="3" s="1"/>
  <c r="N1430" i="3"/>
  <c r="P1430" i="3" s="1"/>
  <c r="M1431" i="3"/>
  <c r="O1431" i="3" s="1"/>
  <c r="N1431" i="3"/>
  <c r="P1431" i="3" s="1"/>
  <c r="M1432" i="3"/>
  <c r="O1432" i="3" s="1"/>
  <c r="N1432" i="3"/>
  <c r="P1432" i="3" s="1"/>
  <c r="M1433" i="3"/>
  <c r="O1433" i="3" s="1"/>
  <c r="N1433" i="3"/>
  <c r="P1433" i="3" s="1"/>
  <c r="M1434" i="3"/>
  <c r="O1434" i="3" s="1"/>
  <c r="N1434" i="3"/>
  <c r="P1434" i="3" s="1"/>
  <c r="M1435" i="3"/>
  <c r="O1435" i="3" s="1"/>
  <c r="N1435" i="3"/>
  <c r="P1435" i="3" s="1"/>
  <c r="M1436" i="3"/>
  <c r="O1436" i="3" s="1"/>
  <c r="N1436" i="3"/>
  <c r="P1436" i="3" s="1"/>
  <c r="M1437" i="3"/>
  <c r="O1437" i="3" s="1"/>
  <c r="N1437" i="3"/>
  <c r="P1437" i="3" s="1"/>
  <c r="M1438" i="3"/>
  <c r="O1438" i="3" s="1"/>
  <c r="N1438" i="3"/>
  <c r="P1438" i="3" s="1"/>
  <c r="M1439" i="3"/>
  <c r="O1439" i="3" s="1"/>
  <c r="N1439" i="3"/>
  <c r="P1439" i="3" s="1"/>
  <c r="M1440" i="3"/>
  <c r="O1440" i="3" s="1"/>
  <c r="N1440" i="3"/>
  <c r="P1440" i="3" s="1"/>
  <c r="M1441" i="3"/>
  <c r="O1441" i="3" s="1"/>
  <c r="N1441" i="3"/>
  <c r="P1441" i="3" s="1"/>
  <c r="M1442" i="3"/>
  <c r="O1442" i="3" s="1"/>
  <c r="N1442" i="3"/>
  <c r="P1442" i="3" s="1"/>
  <c r="M1443" i="3"/>
  <c r="O1443" i="3" s="1"/>
  <c r="N1443" i="3"/>
  <c r="P1443" i="3" s="1"/>
  <c r="M1444" i="3"/>
  <c r="O1444" i="3" s="1"/>
  <c r="N1444" i="3"/>
  <c r="P1444" i="3" s="1"/>
  <c r="M1445" i="3"/>
  <c r="O1445" i="3" s="1"/>
  <c r="N1445" i="3"/>
  <c r="P1445" i="3" s="1"/>
  <c r="M1446" i="3"/>
  <c r="O1446" i="3" s="1"/>
  <c r="N1446" i="3"/>
  <c r="P1446" i="3" s="1"/>
  <c r="M1447" i="3"/>
  <c r="O1447" i="3" s="1"/>
  <c r="N1447" i="3"/>
  <c r="P1447" i="3" s="1"/>
  <c r="M1448" i="3"/>
  <c r="O1448" i="3" s="1"/>
  <c r="N1448" i="3"/>
  <c r="P1448" i="3" s="1"/>
  <c r="M1449" i="3"/>
  <c r="O1449" i="3" s="1"/>
  <c r="N1449" i="3"/>
  <c r="P1449" i="3" s="1"/>
  <c r="M1450" i="3"/>
  <c r="O1450" i="3" s="1"/>
  <c r="N1450" i="3"/>
  <c r="P1450" i="3" s="1"/>
  <c r="M1451" i="3"/>
  <c r="O1451" i="3" s="1"/>
  <c r="N1451" i="3"/>
  <c r="P1451" i="3" s="1"/>
  <c r="M1452" i="3"/>
  <c r="O1452" i="3" s="1"/>
  <c r="N1452" i="3"/>
  <c r="P1452" i="3" s="1"/>
  <c r="M1453" i="3"/>
  <c r="O1453" i="3" s="1"/>
  <c r="N1453" i="3"/>
  <c r="P1453" i="3" s="1"/>
  <c r="M1454" i="3"/>
  <c r="O1454" i="3" s="1"/>
  <c r="N1454" i="3"/>
  <c r="P1454" i="3" s="1"/>
  <c r="M1455" i="3"/>
  <c r="O1455" i="3" s="1"/>
  <c r="N1455" i="3"/>
  <c r="P1455" i="3" s="1"/>
  <c r="M1456" i="3"/>
  <c r="O1456" i="3" s="1"/>
  <c r="N1456" i="3"/>
  <c r="P1456" i="3" s="1"/>
  <c r="M1457" i="3"/>
  <c r="O1457" i="3" s="1"/>
  <c r="N1457" i="3"/>
  <c r="P1457" i="3" s="1"/>
  <c r="M1458" i="3"/>
  <c r="O1458" i="3" s="1"/>
  <c r="N1458" i="3"/>
  <c r="P1458" i="3" s="1"/>
  <c r="M1459" i="3"/>
  <c r="O1459" i="3" s="1"/>
  <c r="N1459" i="3"/>
  <c r="P1459" i="3" s="1"/>
  <c r="M1460" i="3"/>
  <c r="O1460" i="3" s="1"/>
  <c r="N1460" i="3"/>
  <c r="P1460" i="3" s="1"/>
  <c r="M1461" i="3"/>
  <c r="O1461" i="3" s="1"/>
  <c r="N1461" i="3"/>
  <c r="P1461" i="3" s="1"/>
  <c r="M1462" i="3"/>
  <c r="O1462" i="3" s="1"/>
  <c r="N1462" i="3"/>
  <c r="P1462" i="3" s="1"/>
  <c r="M1463" i="3"/>
  <c r="O1463" i="3" s="1"/>
  <c r="N1463" i="3"/>
  <c r="P1463" i="3" s="1"/>
  <c r="M1464" i="3"/>
  <c r="O1464" i="3" s="1"/>
  <c r="N1464" i="3"/>
  <c r="P1464" i="3" s="1"/>
  <c r="M1465" i="3"/>
  <c r="O1465" i="3" s="1"/>
  <c r="N1465" i="3"/>
  <c r="P1465" i="3" s="1"/>
  <c r="M1466" i="3"/>
  <c r="O1466" i="3" s="1"/>
  <c r="N1466" i="3"/>
  <c r="P1466" i="3" s="1"/>
  <c r="M1467" i="3"/>
  <c r="O1467" i="3" s="1"/>
  <c r="N1467" i="3"/>
  <c r="P1467" i="3" s="1"/>
  <c r="M1468" i="3"/>
  <c r="O1468" i="3" s="1"/>
  <c r="N1468" i="3"/>
  <c r="P1468" i="3" s="1"/>
  <c r="M1469" i="3"/>
  <c r="O1469" i="3" s="1"/>
  <c r="N1469" i="3"/>
  <c r="P1469" i="3" s="1"/>
  <c r="M1470" i="3"/>
  <c r="O1470" i="3" s="1"/>
  <c r="N1470" i="3"/>
  <c r="P1470" i="3" s="1"/>
  <c r="M1471" i="3"/>
  <c r="O1471" i="3" s="1"/>
  <c r="N1471" i="3"/>
  <c r="P1471" i="3" s="1"/>
  <c r="M1472" i="3"/>
  <c r="O1472" i="3" s="1"/>
  <c r="N1472" i="3"/>
  <c r="P1472" i="3" s="1"/>
  <c r="M1473" i="3"/>
  <c r="O1473" i="3" s="1"/>
  <c r="N1473" i="3"/>
  <c r="P1473" i="3" s="1"/>
  <c r="M1474" i="3"/>
  <c r="O1474" i="3" s="1"/>
  <c r="N1474" i="3"/>
  <c r="P1474" i="3" s="1"/>
  <c r="M1475" i="3"/>
  <c r="O1475" i="3" s="1"/>
  <c r="N1475" i="3"/>
  <c r="P1475" i="3" s="1"/>
  <c r="M1476" i="3"/>
  <c r="O1476" i="3" s="1"/>
  <c r="N1476" i="3"/>
  <c r="P1476" i="3" s="1"/>
  <c r="M1477" i="3"/>
  <c r="O1477" i="3" s="1"/>
  <c r="N1477" i="3"/>
  <c r="P1477" i="3" s="1"/>
  <c r="M1478" i="3"/>
  <c r="O1478" i="3" s="1"/>
  <c r="N1478" i="3"/>
  <c r="P1478" i="3" s="1"/>
  <c r="M1479" i="3"/>
  <c r="O1479" i="3" s="1"/>
  <c r="N1479" i="3"/>
  <c r="P1479" i="3" s="1"/>
  <c r="M1480" i="3"/>
  <c r="O1480" i="3" s="1"/>
  <c r="N1480" i="3"/>
  <c r="P1480" i="3" s="1"/>
  <c r="M1481" i="3"/>
  <c r="O1481" i="3" s="1"/>
  <c r="N1481" i="3"/>
  <c r="P1481" i="3" s="1"/>
  <c r="M1482" i="3"/>
  <c r="O1482" i="3" s="1"/>
  <c r="N1482" i="3"/>
  <c r="P1482" i="3" s="1"/>
  <c r="M1483" i="3"/>
  <c r="O1483" i="3" s="1"/>
  <c r="N1483" i="3"/>
  <c r="P1483" i="3" s="1"/>
  <c r="M1484" i="3"/>
  <c r="O1484" i="3" s="1"/>
  <c r="N1484" i="3"/>
  <c r="P1484" i="3" s="1"/>
  <c r="M1485" i="3"/>
  <c r="O1485" i="3" s="1"/>
  <c r="N1485" i="3"/>
  <c r="P1485" i="3" s="1"/>
  <c r="M1486" i="3"/>
  <c r="O1486" i="3" s="1"/>
  <c r="N1486" i="3"/>
  <c r="P1486" i="3" s="1"/>
  <c r="M1487" i="3"/>
  <c r="O1487" i="3" s="1"/>
  <c r="N1487" i="3"/>
  <c r="P1487" i="3" s="1"/>
  <c r="M1488" i="3"/>
  <c r="O1488" i="3" s="1"/>
  <c r="N1488" i="3"/>
  <c r="P1488" i="3" s="1"/>
  <c r="M1489" i="3"/>
  <c r="O1489" i="3" s="1"/>
  <c r="N1489" i="3"/>
  <c r="P1489" i="3" s="1"/>
  <c r="M1490" i="3"/>
  <c r="O1490" i="3" s="1"/>
  <c r="N1490" i="3"/>
  <c r="P1490" i="3" s="1"/>
  <c r="M1491" i="3"/>
  <c r="O1491" i="3" s="1"/>
  <c r="N1491" i="3"/>
  <c r="P1491" i="3" s="1"/>
  <c r="M1492" i="3"/>
  <c r="O1492" i="3" s="1"/>
  <c r="N1492" i="3"/>
  <c r="P1492" i="3" s="1"/>
  <c r="M1493" i="3"/>
  <c r="O1493" i="3" s="1"/>
  <c r="N1493" i="3"/>
  <c r="P1493" i="3" s="1"/>
  <c r="M1494" i="3"/>
  <c r="O1494" i="3" s="1"/>
  <c r="N1494" i="3"/>
  <c r="P1494" i="3" s="1"/>
  <c r="M1495" i="3"/>
  <c r="O1495" i="3" s="1"/>
  <c r="N1495" i="3"/>
  <c r="P1495" i="3" s="1"/>
  <c r="M1496" i="3"/>
  <c r="O1496" i="3" s="1"/>
  <c r="N1496" i="3"/>
  <c r="P1496" i="3" s="1"/>
  <c r="M1497" i="3"/>
  <c r="O1497" i="3" s="1"/>
  <c r="N1497" i="3"/>
  <c r="P1497" i="3" s="1"/>
  <c r="M1498" i="3"/>
  <c r="O1498" i="3" s="1"/>
  <c r="N1498" i="3"/>
  <c r="P1498" i="3" s="1"/>
  <c r="M1499" i="3"/>
  <c r="O1499" i="3" s="1"/>
  <c r="N1499" i="3"/>
  <c r="P1499" i="3" s="1"/>
  <c r="M1500" i="3"/>
  <c r="O1500" i="3" s="1"/>
  <c r="N1500" i="3"/>
  <c r="P1500" i="3" s="1"/>
  <c r="M1501" i="3"/>
  <c r="O1501" i="3" s="1"/>
  <c r="N1501" i="3"/>
  <c r="P1501" i="3" s="1"/>
  <c r="M1502" i="3"/>
  <c r="O1502" i="3" s="1"/>
  <c r="N1502" i="3"/>
  <c r="P1502" i="3" s="1"/>
  <c r="M1503" i="3"/>
  <c r="O1503" i="3" s="1"/>
  <c r="N1503" i="3"/>
  <c r="P1503" i="3" s="1"/>
  <c r="M1504" i="3"/>
  <c r="O1504" i="3" s="1"/>
  <c r="N1504" i="3"/>
  <c r="P1504" i="3" s="1"/>
  <c r="M1505" i="3"/>
  <c r="O1505" i="3" s="1"/>
  <c r="N1505" i="3"/>
  <c r="P1505" i="3" s="1"/>
  <c r="M1506" i="3"/>
  <c r="O1506" i="3" s="1"/>
  <c r="N1506" i="3"/>
  <c r="P1506" i="3" s="1"/>
  <c r="M1507" i="3"/>
  <c r="O1507" i="3" s="1"/>
  <c r="N1507" i="3"/>
  <c r="P1507" i="3" s="1"/>
  <c r="M1508" i="3"/>
  <c r="O1508" i="3" s="1"/>
  <c r="N1508" i="3"/>
  <c r="P1508" i="3" s="1"/>
  <c r="M1509" i="3"/>
  <c r="O1509" i="3" s="1"/>
  <c r="N1509" i="3"/>
  <c r="P1509" i="3" s="1"/>
  <c r="M1510" i="3"/>
  <c r="O1510" i="3" s="1"/>
  <c r="N1510" i="3"/>
  <c r="P1510" i="3" s="1"/>
  <c r="M1511" i="3"/>
  <c r="O1511" i="3" s="1"/>
  <c r="N1511" i="3"/>
  <c r="P1511" i="3" s="1"/>
  <c r="M1512" i="3"/>
  <c r="O1512" i="3" s="1"/>
  <c r="N1512" i="3"/>
  <c r="P1512" i="3" s="1"/>
  <c r="M1513" i="3"/>
  <c r="O1513" i="3" s="1"/>
  <c r="N1513" i="3"/>
  <c r="P1513" i="3" s="1"/>
  <c r="M1514" i="3"/>
  <c r="O1514" i="3" s="1"/>
  <c r="N1514" i="3"/>
  <c r="P1514" i="3" s="1"/>
  <c r="M1515" i="3"/>
  <c r="O1515" i="3" s="1"/>
  <c r="N1515" i="3"/>
  <c r="P1515" i="3" s="1"/>
  <c r="M1516" i="3"/>
  <c r="O1516" i="3" s="1"/>
  <c r="N1516" i="3"/>
  <c r="P1516" i="3" s="1"/>
  <c r="M1517" i="3"/>
  <c r="O1517" i="3" s="1"/>
  <c r="N1517" i="3"/>
  <c r="P1517" i="3" s="1"/>
  <c r="M1518" i="3"/>
  <c r="O1518" i="3" s="1"/>
  <c r="N1518" i="3"/>
  <c r="P1518" i="3" s="1"/>
  <c r="M1519" i="3"/>
  <c r="O1519" i="3" s="1"/>
  <c r="N1519" i="3"/>
  <c r="P1519" i="3" s="1"/>
  <c r="M1520" i="3"/>
  <c r="O1520" i="3" s="1"/>
  <c r="N1520" i="3"/>
  <c r="P1520" i="3" s="1"/>
  <c r="M1521" i="3"/>
  <c r="O1521" i="3" s="1"/>
  <c r="N1521" i="3"/>
  <c r="P1521" i="3" s="1"/>
  <c r="M1522" i="3"/>
  <c r="O1522" i="3" s="1"/>
  <c r="N1522" i="3"/>
  <c r="P1522" i="3" s="1"/>
  <c r="M1523" i="3"/>
  <c r="O1523" i="3" s="1"/>
  <c r="N1523" i="3"/>
  <c r="P1523" i="3" s="1"/>
  <c r="M1524" i="3"/>
  <c r="O1524" i="3" s="1"/>
  <c r="N1524" i="3"/>
  <c r="P1524" i="3" s="1"/>
  <c r="M1525" i="3"/>
  <c r="O1525" i="3" s="1"/>
  <c r="N1525" i="3"/>
  <c r="P1525" i="3" s="1"/>
  <c r="M1526" i="3"/>
  <c r="O1526" i="3" s="1"/>
  <c r="N1526" i="3"/>
  <c r="P1526" i="3" s="1"/>
  <c r="M1527" i="3"/>
  <c r="O1527" i="3" s="1"/>
  <c r="N1527" i="3"/>
  <c r="P1527" i="3" s="1"/>
  <c r="M1528" i="3"/>
  <c r="O1528" i="3" s="1"/>
  <c r="N1528" i="3"/>
  <c r="P1528" i="3" s="1"/>
  <c r="M1529" i="3"/>
  <c r="O1529" i="3" s="1"/>
  <c r="N1529" i="3"/>
  <c r="P1529" i="3" s="1"/>
  <c r="M1530" i="3"/>
  <c r="O1530" i="3" s="1"/>
  <c r="N1530" i="3"/>
  <c r="P1530" i="3" s="1"/>
  <c r="M1531" i="3"/>
  <c r="O1531" i="3" s="1"/>
  <c r="N1531" i="3"/>
  <c r="P1531" i="3" s="1"/>
  <c r="M1532" i="3"/>
  <c r="O1532" i="3" s="1"/>
  <c r="N1532" i="3"/>
  <c r="P1532" i="3" s="1"/>
  <c r="M1533" i="3"/>
  <c r="O1533" i="3" s="1"/>
  <c r="N1533" i="3"/>
  <c r="P1533" i="3" s="1"/>
  <c r="M1534" i="3"/>
  <c r="O1534" i="3" s="1"/>
  <c r="N1534" i="3"/>
  <c r="P1534" i="3" s="1"/>
  <c r="M1535" i="3"/>
  <c r="O1535" i="3" s="1"/>
  <c r="N1535" i="3"/>
  <c r="P1535" i="3" s="1"/>
  <c r="M1536" i="3"/>
  <c r="O1536" i="3" s="1"/>
  <c r="N1536" i="3"/>
  <c r="P1536" i="3" s="1"/>
  <c r="M1537" i="3"/>
  <c r="O1537" i="3" s="1"/>
  <c r="N1537" i="3"/>
  <c r="P1537" i="3" s="1"/>
  <c r="M1538" i="3"/>
  <c r="O1538" i="3" s="1"/>
  <c r="N1538" i="3"/>
  <c r="P1538" i="3" s="1"/>
  <c r="M1539" i="3"/>
  <c r="O1539" i="3" s="1"/>
  <c r="N1539" i="3"/>
  <c r="P1539" i="3" s="1"/>
  <c r="M1540" i="3"/>
  <c r="O1540" i="3" s="1"/>
  <c r="N1540" i="3"/>
  <c r="P1540" i="3" s="1"/>
  <c r="M1541" i="3"/>
  <c r="O1541" i="3" s="1"/>
  <c r="N1541" i="3"/>
  <c r="P1541" i="3" s="1"/>
  <c r="M1542" i="3"/>
  <c r="O1542" i="3" s="1"/>
  <c r="N1542" i="3"/>
  <c r="P1542" i="3" s="1"/>
  <c r="M1543" i="3"/>
  <c r="O1543" i="3" s="1"/>
  <c r="N1543" i="3"/>
  <c r="P1543" i="3" s="1"/>
  <c r="M1544" i="3"/>
  <c r="O1544" i="3" s="1"/>
  <c r="N1544" i="3"/>
  <c r="P1544" i="3" s="1"/>
  <c r="M1545" i="3"/>
  <c r="O1545" i="3" s="1"/>
  <c r="N1545" i="3"/>
  <c r="P1545" i="3" s="1"/>
  <c r="M1546" i="3"/>
  <c r="O1546" i="3" s="1"/>
  <c r="N1546" i="3"/>
  <c r="P1546" i="3" s="1"/>
  <c r="M1547" i="3"/>
  <c r="O1547" i="3" s="1"/>
  <c r="N1547" i="3"/>
  <c r="P1547" i="3" s="1"/>
  <c r="M1548" i="3"/>
  <c r="O1548" i="3" s="1"/>
  <c r="N1548" i="3"/>
  <c r="P1548" i="3" s="1"/>
  <c r="M1549" i="3"/>
  <c r="O1549" i="3" s="1"/>
  <c r="N1549" i="3"/>
  <c r="P1549" i="3" s="1"/>
  <c r="M1550" i="3"/>
  <c r="O1550" i="3" s="1"/>
  <c r="N1550" i="3"/>
  <c r="P1550" i="3" s="1"/>
  <c r="M1551" i="3"/>
  <c r="O1551" i="3" s="1"/>
  <c r="N1551" i="3"/>
  <c r="P1551" i="3" s="1"/>
  <c r="M1552" i="3"/>
  <c r="O1552" i="3" s="1"/>
  <c r="N1552" i="3"/>
  <c r="P1552" i="3" s="1"/>
  <c r="M1553" i="3"/>
  <c r="O1553" i="3" s="1"/>
  <c r="N1553" i="3"/>
  <c r="P1553" i="3" s="1"/>
  <c r="M1554" i="3"/>
  <c r="O1554" i="3" s="1"/>
  <c r="N1554" i="3"/>
  <c r="P1554" i="3" s="1"/>
  <c r="M1555" i="3"/>
  <c r="O1555" i="3" s="1"/>
  <c r="N1555" i="3"/>
  <c r="P1555" i="3" s="1"/>
  <c r="M1556" i="3"/>
  <c r="O1556" i="3" s="1"/>
  <c r="N1556" i="3"/>
  <c r="P1556" i="3" s="1"/>
  <c r="M1557" i="3"/>
  <c r="O1557" i="3" s="1"/>
  <c r="N1557" i="3"/>
  <c r="P1557" i="3" s="1"/>
  <c r="M1558" i="3"/>
  <c r="O1558" i="3" s="1"/>
  <c r="N1558" i="3"/>
  <c r="P1558" i="3" s="1"/>
  <c r="M1559" i="3"/>
  <c r="O1559" i="3" s="1"/>
  <c r="N1559" i="3"/>
  <c r="P1559" i="3" s="1"/>
  <c r="M1560" i="3"/>
  <c r="O1560" i="3" s="1"/>
  <c r="N1560" i="3"/>
  <c r="P1560" i="3" s="1"/>
  <c r="M1561" i="3"/>
  <c r="O1561" i="3" s="1"/>
  <c r="N1561" i="3"/>
  <c r="P1561" i="3" s="1"/>
  <c r="M1562" i="3"/>
  <c r="O1562" i="3" s="1"/>
  <c r="N1562" i="3"/>
  <c r="P1562" i="3" s="1"/>
  <c r="M1563" i="3"/>
  <c r="O1563" i="3" s="1"/>
  <c r="N1563" i="3"/>
  <c r="P1563" i="3" s="1"/>
  <c r="M1564" i="3"/>
  <c r="O1564" i="3" s="1"/>
  <c r="N1564" i="3"/>
  <c r="P1564" i="3" s="1"/>
  <c r="M1565" i="3"/>
  <c r="O1565" i="3" s="1"/>
  <c r="N1565" i="3"/>
  <c r="P1565" i="3" s="1"/>
  <c r="M1566" i="3"/>
  <c r="O1566" i="3" s="1"/>
  <c r="N1566" i="3"/>
  <c r="P1566" i="3" s="1"/>
  <c r="M1567" i="3"/>
  <c r="O1567" i="3" s="1"/>
  <c r="N1567" i="3"/>
  <c r="P1567" i="3" s="1"/>
  <c r="M1568" i="3"/>
  <c r="O1568" i="3" s="1"/>
  <c r="N1568" i="3"/>
  <c r="P1568" i="3" s="1"/>
  <c r="M1569" i="3"/>
  <c r="O1569" i="3" s="1"/>
  <c r="N1569" i="3"/>
  <c r="P1569" i="3" s="1"/>
  <c r="M1570" i="3"/>
  <c r="O1570" i="3" s="1"/>
  <c r="N1570" i="3"/>
  <c r="P1570" i="3" s="1"/>
  <c r="M1571" i="3"/>
  <c r="O1571" i="3" s="1"/>
  <c r="N1571" i="3"/>
  <c r="P1571" i="3" s="1"/>
  <c r="M1572" i="3"/>
  <c r="O1572" i="3" s="1"/>
  <c r="N1572" i="3"/>
  <c r="P1572" i="3" s="1"/>
  <c r="M1573" i="3"/>
  <c r="O1573" i="3" s="1"/>
  <c r="N1573" i="3"/>
  <c r="P1573" i="3" s="1"/>
  <c r="M1574" i="3"/>
  <c r="O1574" i="3" s="1"/>
  <c r="N1574" i="3"/>
  <c r="P1574" i="3" s="1"/>
  <c r="M1575" i="3"/>
  <c r="O1575" i="3" s="1"/>
  <c r="N1575" i="3"/>
  <c r="P1575" i="3" s="1"/>
  <c r="M1576" i="3"/>
  <c r="O1576" i="3" s="1"/>
  <c r="N1576" i="3"/>
  <c r="P1576" i="3" s="1"/>
  <c r="M1577" i="3"/>
  <c r="O1577" i="3" s="1"/>
  <c r="N1577" i="3"/>
  <c r="P1577" i="3" s="1"/>
  <c r="M1578" i="3"/>
  <c r="O1578" i="3" s="1"/>
  <c r="N1578" i="3"/>
  <c r="P1578" i="3" s="1"/>
  <c r="M1579" i="3"/>
  <c r="O1579" i="3" s="1"/>
  <c r="N1579" i="3"/>
  <c r="P1579" i="3" s="1"/>
  <c r="M1580" i="3"/>
  <c r="O1580" i="3" s="1"/>
  <c r="N1580" i="3"/>
  <c r="P1580" i="3" s="1"/>
  <c r="M1581" i="3"/>
  <c r="O1581" i="3" s="1"/>
  <c r="N1581" i="3"/>
  <c r="P1581" i="3" s="1"/>
  <c r="M1582" i="3"/>
  <c r="O1582" i="3" s="1"/>
  <c r="N1582" i="3"/>
  <c r="P1582" i="3" s="1"/>
  <c r="M1583" i="3"/>
  <c r="O1583" i="3" s="1"/>
  <c r="N1583" i="3"/>
  <c r="P1583" i="3" s="1"/>
  <c r="M1584" i="3"/>
  <c r="O1584" i="3" s="1"/>
  <c r="N1584" i="3"/>
  <c r="P1584" i="3" s="1"/>
  <c r="M1585" i="3"/>
  <c r="O1585" i="3" s="1"/>
  <c r="N1585" i="3"/>
  <c r="P1585" i="3" s="1"/>
  <c r="M1586" i="3"/>
  <c r="O1586" i="3" s="1"/>
  <c r="N1586" i="3"/>
  <c r="P1586" i="3" s="1"/>
  <c r="M1587" i="3"/>
  <c r="O1587" i="3" s="1"/>
  <c r="N1587" i="3"/>
  <c r="P1587" i="3" s="1"/>
  <c r="M1588" i="3"/>
  <c r="O1588" i="3" s="1"/>
  <c r="N1588" i="3"/>
  <c r="P1588" i="3" s="1"/>
  <c r="M1589" i="3"/>
  <c r="O1589" i="3" s="1"/>
  <c r="N1589" i="3"/>
  <c r="P1589" i="3" s="1"/>
  <c r="M1590" i="3"/>
  <c r="O1590" i="3" s="1"/>
  <c r="N1590" i="3"/>
  <c r="P1590" i="3" s="1"/>
  <c r="M1591" i="3"/>
  <c r="O1591" i="3" s="1"/>
  <c r="N1591" i="3"/>
  <c r="P1591" i="3" s="1"/>
  <c r="M1592" i="3"/>
  <c r="O1592" i="3" s="1"/>
  <c r="N1592" i="3"/>
  <c r="P1592" i="3" s="1"/>
  <c r="M1593" i="3"/>
  <c r="O1593" i="3" s="1"/>
  <c r="N1593" i="3"/>
  <c r="P1593" i="3" s="1"/>
  <c r="M1594" i="3"/>
  <c r="O1594" i="3" s="1"/>
  <c r="N1594" i="3"/>
  <c r="P1594" i="3" s="1"/>
  <c r="M1595" i="3"/>
  <c r="O1595" i="3" s="1"/>
  <c r="N1595" i="3"/>
  <c r="P1595" i="3" s="1"/>
  <c r="M1596" i="3"/>
  <c r="O1596" i="3" s="1"/>
  <c r="N1596" i="3"/>
  <c r="P1596" i="3" s="1"/>
  <c r="M1597" i="3"/>
  <c r="O1597" i="3" s="1"/>
  <c r="N1597" i="3"/>
  <c r="P1597" i="3" s="1"/>
  <c r="M1598" i="3"/>
  <c r="O1598" i="3" s="1"/>
  <c r="N1598" i="3"/>
  <c r="P1598" i="3" s="1"/>
  <c r="M1599" i="3"/>
  <c r="O1599" i="3" s="1"/>
  <c r="N1599" i="3"/>
  <c r="P1599" i="3" s="1"/>
  <c r="M1600" i="3"/>
  <c r="O1600" i="3" s="1"/>
  <c r="N1600" i="3"/>
  <c r="P1600" i="3" s="1"/>
  <c r="M1601" i="3"/>
  <c r="O1601" i="3" s="1"/>
  <c r="N1601" i="3"/>
  <c r="P1601" i="3" s="1"/>
  <c r="M1602" i="3"/>
  <c r="O1602" i="3" s="1"/>
  <c r="N1602" i="3"/>
  <c r="P1602" i="3" s="1"/>
  <c r="M1603" i="3"/>
  <c r="O1603" i="3" s="1"/>
  <c r="N1603" i="3"/>
  <c r="P1603" i="3" s="1"/>
  <c r="M1604" i="3"/>
  <c r="O1604" i="3" s="1"/>
  <c r="N1604" i="3"/>
  <c r="P1604" i="3" s="1"/>
  <c r="M1605" i="3"/>
  <c r="O1605" i="3" s="1"/>
  <c r="N1605" i="3"/>
  <c r="P1605" i="3" s="1"/>
  <c r="M1606" i="3"/>
  <c r="O1606" i="3" s="1"/>
  <c r="N1606" i="3"/>
  <c r="P1606" i="3" s="1"/>
  <c r="M1607" i="3"/>
  <c r="O1607" i="3" s="1"/>
  <c r="N1607" i="3"/>
  <c r="P1607" i="3" s="1"/>
  <c r="M1608" i="3"/>
  <c r="O1608" i="3" s="1"/>
  <c r="N1608" i="3"/>
  <c r="P1608" i="3" s="1"/>
  <c r="M1609" i="3"/>
  <c r="O1609" i="3" s="1"/>
  <c r="N1609" i="3"/>
  <c r="P1609" i="3" s="1"/>
  <c r="M1610" i="3"/>
  <c r="O1610" i="3" s="1"/>
  <c r="N1610" i="3"/>
  <c r="P1610" i="3" s="1"/>
  <c r="M1611" i="3"/>
  <c r="O1611" i="3" s="1"/>
  <c r="N1611" i="3"/>
  <c r="P1611" i="3" s="1"/>
  <c r="M1612" i="3"/>
  <c r="O1612" i="3" s="1"/>
  <c r="N1612" i="3"/>
  <c r="P1612" i="3" s="1"/>
  <c r="M1613" i="3"/>
  <c r="O1613" i="3" s="1"/>
  <c r="N1613" i="3"/>
  <c r="P1613" i="3" s="1"/>
  <c r="M1614" i="3"/>
  <c r="O1614" i="3" s="1"/>
  <c r="N1614" i="3"/>
  <c r="P1614" i="3" s="1"/>
  <c r="M1615" i="3"/>
  <c r="O1615" i="3" s="1"/>
  <c r="N1615" i="3"/>
  <c r="P1615" i="3" s="1"/>
  <c r="M1616" i="3"/>
  <c r="O1616" i="3" s="1"/>
  <c r="N1616" i="3"/>
  <c r="P1616" i="3" s="1"/>
  <c r="M1617" i="3"/>
  <c r="O1617" i="3" s="1"/>
  <c r="N1617" i="3"/>
  <c r="P1617" i="3" s="1"/>
  <c r="M1618" i="3"/>
  <c r="O1618" i="3" s="1"/>
  <c r="N1618" i="3"/>
  <c r="P1618" i="3" s="1"/>
  <c r="M1619" i="3"/>
  <c r="O1619" i="3" s="1"/>
  <c r="N1619" i="3"/>
  <c r="P1619" i="3" s="1"/>
  <c r="M1620" i="3"/>
  <c r="O1620" i="3" s="1"/>
  <c r="N1620" i="3"/>
  <c r="P1620" i="3" s="1"/>
  <c r="M1621" i="3"/>
  <c r="O1621" i="3" s="1"/>
  <c r="N1621" i="3"/>
  <c r="P1621" i="3" s="1"/>
  <c r="M1622" i="3"/>
  <c r="O1622" i="3" s="1"/>
  <c r="N1622" i="3"/>
  <c r="P1622" i="3" s="1"/>
  <c r="M1623" i="3"/>
  <c r="O1623" i="3" s="1"/>
  <c r="N1623" i="3"/>
  <c r="P1623" i="3" s="1"/>
  <c r="M1624" i="3"/>
  <c r="O1624" i="3" s="1"/>
  <c r="N1624" i="3"/>
  <c r="P1624" i="3" s="1"/>
  <c r="M1625" i="3"/>
  <c r="O1625" i="3" s="1"/>
  <c r="N1625" i="3"/>
  <c r="P1625" i="3" s="1"/>
  <c r="M1626" i="3"/>
  <c r="O1626" i="3" s="1"/>
  <c r="N1626" i="3"/>
  <c r="P1626" i="3" s="1"/>
  <c r="M1627" i="3"/>
  <c r="O1627" i="3" s="1"/>
  <c r="N1627" i="3"/>
  <c r="P1627" i="3" s="1"/>
  <c r="M1628" i="3"/>
  <c r="O1628" i="3" s="1"/>
  <c r="N1628" i="3"/>
  <c r="P1628" i="3" s="1"/>
  <c r="M1629" i="3"/>
  <c r="O1629" i="3" s="1"/>
  <c r="N1629" i="3"/>
  <c r="P1629" i="3" s="1"/>
  <c r="M1630" i="3"/>
  <c r="O1630" i="3" s="1"/>
  <c r="N1630" i="3"/>
  <c r="P1630" i="3" s="1"/>
  <c r="M1631" i="3"/>
  <c r="O1631" i="3" s="1"/>
  <c r="N1631" i="3"/>
  <c r="P1631" i="3" s="1"/>
  <c r="M1632" i="3"/>
  <c r="O1632" i="3" s="1"/>
  <c r="N1632" i="3"/>
  <c r="P1632" i="3" s="1"/>
  <c r="M1633" i="3"/>
  <c r="O1633" i="3" s="1"/>
  <c r="N1633" i="3"/>
  <c r="P1633" i="3" s="1"/>
  <c r="M1634" i="3"/>
  <c r="O1634" i="3" s="1"/>
  <c r="N1634" i="3"/>
  <c r="P1634" i="3" s="1"/>
  <c r="M1635" i="3"/>
  <c r="O1635" i="3" s="1"/>
  <c r="N1635" i="3"/>
  <c r="P1635" i="3" s="1"/>
  <c r="M1636" i="3"/>
  <c r="O1636" i="3" s="1"/>
  <c r="N1636" i="3"/>
  <c r="P1636" i="3" s="1"/>
  <c r="M1637" i="3"/>
  <c r="O1637" i="3" s="1"/>
  <c r="N1637" i="3"/>
  <c r="P1637" i="3" s="1"/>
  <c r="M1638" i="3"/>
  <c r="O1638" i="3" s="1"/>
  <c r="N1638" i="3"/>
  <c r="P1638" i="3" s="1"/>
  <c r="M1639" i="3"/>
  <c r="O1639" i="3" s="1"/>
  <c r="N1639" i="3"/>
  <c r="P1639" i="3" s="1"/>
  <c r="M1640" i="3"/>
  <c r="O1640" i="3" s="1"/>
  <c r="N1640" i="3"/>
  <c r="P1640" i="3" s="1"/>
  <c r="M1641" i="3"/>
  <c r="O1641" i="3" s="1"/>
  <c r="N1641" i="3"/>
  <c r="P1641" i="3" s="1"/>
  <c r="M1642" i="3"/>
  <c r="O1642" i="3" s="1"/>
  <c r="N1642" i="3"/>
  <c r="P1642" i="3" s="1"/>
  <c r="M1643" i="3"/>
  <c r="O1643" i="3" s="1"/>
  <c r="N1643" i="3"/>
  <c r="P1643" i="3" s="1"/>
  <c r="M1644" i="3"/>
  <c r="O1644" i="3" s="1"/>
  <c r="N1644" i="3"/>
  <c r="P1644" i="3" s="1"/>
  <c r="M1645" i="3"/>
  <c r="O1645" i="3" s="1"/>
  <c r="N1645" i="3"/>
  <c r="P1645" i="3" s="1"/>
  <c r="M1646" i="3"/>
  <c r="O1646" i="3" s="1"/>
  <c r="N1646" i="3"/>
  <c r="P1646" i="3" s="1"/>
  <c r="M1647" i="3"/>
  <c r="O1647" i="3" s="1"/>
  <c r="N1647" i="3"/>
  <c r="P1647" i="3" s="1"/>
  <c r="M1648" i="3"/>
  <c r="O1648" i="3" s="1"/>
  <c r="N1648" i="3"/>
  <c r="P1648" i="3" s="1"/>
  <c r="M1649" i="3"/>
  <c r="O1649" i="3" s="1"/>
  <c r="N1649" i="3"/>
  <c r="P1649" i="3" s="1"/>
  <c r="M1650" i="3"/>
  <c r="O1650" i="3" s="1"/>
  <c r="N1650" i="3"/>
  <c r="P1650" i="3" s="1"/>
  <c r="M1651" i="3"/>
  <c r="O1651" i="3" s="1"/>
  <c r="N1651" i="3"/>
  <c r="P1651" i="3" s="1"/>
  <c r="M1652" i="3"/>
  <c r="O1652" i="3" s="1"/>
  <c r="N1652" i="3"/>
  <c r="P1652" i="3" s="1"/>
  <c r="M1653" i="3"/>
  <c r="O1653" i="3" s="1"/>
  <c r="N1653" i="3"/>
  <c r="P1653" i="3" s="1"/>
  <c r="M1654" i="3"/>
  <c r="O1654" i="3" s="1"/>
  <c r="N1654" i="3"/>
  <c r="P1654" i="3" s="1"/>
  <c r="M1655" i="3"/>
  <c r="O1655" i="3" s="1"/>
  <c r="N1655" i="3"/>
  <c r="P1655" i="3" s="1"/>
  <c r="M1656" i="3"/>
  <c r="O1656" i="3" s="1"/>
  <c r="N1656" i="3"/>
  <c r="P1656" i="3" s="1"/>
  <c r="M1657" i="3"/>
  <c r="O1657" i="3" s="1"/>
  <c r="N1657" i="3"/>
  <c r="P1657" i="3" s="1"/>
  <c r="M1658" i="3"/>
  <c r="O1658" i="3" s="1"/>
  <c r="N1658" i="3"/>
  <c r="P1658" i="3" s="1"/>
  <c r="M1659" i="3"/>
  <c r="O1659" i="3" s="1"/>
  <c r="N1659" i="3"/>
  <c r="P1659" i="3" s="1"/>
  <c r="M1660" i="3"/>
  <c r="O1660" i="3" s="1"/>
  <c r="N1660" i="3"/>
  <c r="P1660" i="3" s="1"/>
  <c r="M1661" i="3"/>
  <c r="O1661" i="3" s="1"/>
  <c r="N1661" i="3"/>
  <c r="P1661" i="3" s="1"/>
  <c r="M1662" i="3"/>
  <c r="O1662" i="3" s="1"/>
  <c r="N1662" i="3"/>
  <c r="P1662" i="3" s="1"/>
  <c r="M1663" i="3"/>
  <c r="O1663" i="3" s="1"/>
  <c r="N1663" i="3"/>
  <c r="P1663" i="3" s="1"/>
  <c r="M1664" i="3"/>
  <c r="O1664" i="3" s="1"/>
  <c r="N1664" i="3"/>
  <c r="P1664" i="3" s="1"/>
  <c r="M1665" i="3"/>
  <c r="O1665" i="3" s="1"/>
  <c r="N1665" i="3"/>
  <c r="P1665" i="3" s="1"/>
  <c r="M1666" i="3"/>
  <c r="O1666" i="3" s="1"/>
  <c r="N1666" i="3"/>
  <c r="P1666" i="3" s="1"/>
  <c r="M1667" i="3"/>
  <c r="O1667" i="3" s="1"/>
  <c r="N1667" i="3"/>
  <c r="P1667" i="3" s="1"/>
  <c r="M1668" i="3"/>
  <c r="O1668" i="3" s="1"/>
  <c r="N1668" i="3"/>
  <c r="P1668" i="3" s="1"/>
  <c r="M1669" i="3"/>
  <c r="O1669" i="3" s="1"/>
  <c r="N1669" i="3"/>
  <c r="P1669" i="3" s="1"/>
  <c r="M1670" i="3"/>
  <c r="O1670" i="3" s="1"/>
  <c r="N1670" i="3"/>
  <c r="P1670" i="3" s="1"/>
  <c r="M1671" i="3"/>
  <c r="O1671" i="3" s="1"/>
  <c r="N1671" i="3"/>
  <c r="P1671" i="3" s="1"/>
  <c r="M1672" i="3"/>
  <c r="O1672" i="3" s="1"/>
  <c r="N1672" i="3"/>
  <c r="P1672" i="3" s="1"/>
  <c r="M1673" i="3"/>
  <c r="O1673" i="3" s="1"/>
  <c r="N1673" i="3"/>
  <c r="P1673" i="3" s="1"/>
  <c r="M1674" i="3"/>
  <c r="O1674" i="3" s="1"/>
  <c r="N1674" i="3"/>
  <c r="P1674" i="3" s="1"/>
  <c r="M1675" i="3"/>
  <c r="O1675" i="3" s="1"/>
  <c r="N1675" i="3"/>
  <c r="P1675" i="3" s="1"/>
  <c r="M1676" i="3"/>
  <c r="O1676" i="3" s="1"/>
  <c r="N1676" i="3"/>
  <c r="P1676" i="3" s="1"/>
  <c r="M1677" i="3"/>
  <c r="O1677" i="3" s="1"/>
  <c r="N1677" i="3"/>
  <c r="P1677" i="3" s="1"/>
  <c r="M1678" i="3"/>
  <c r="O1678" i="3" s="1"/>
  <c r="N1678" i="3"/>
  <c r="P1678" i="3" s="1"/>
  <c r="M1679" i="3"/>
  <c r="O1679" i="3" s="1"/>
  <c r="N1679" i="3"/>
  <c r="P1679" i="3" s="1"/>
  <c r="M1680" i="3"/>
  <c r="O1680" i="3" s="1"/>
  <c r="N1680" i="3"/>
  <c r="P1680" i="3" s="1"/>
  <c r="M1681" i="3"/>
  <c r="O1681" i="3" s="1"/>
  <c r="N1681" i="3"/>
  <c r="P1681" i="3" s="1"/>
  <c r="M1682" i="3"/>
  <c r="O1682" i="3" s="1"/>
  <c r="N1682" i="3"/>
  <c r="P1682" i="3" s="1"/>
  <c r="M1683" i="3"/>
  <c r="O1683" i="3" s="1"/>
  <c r="N1683" i="3"/>
  <c r="P1683" i="3" s="1"/>
  <c r="M1684" i="3"/>
  <c r="O1684" i="3" s="1"/>
  <c r="N1684" i="3"/>
  <c r="P1684" i="3" s="1"/>
  <c r="M1685" i="3"/>
  <c r="O1685" i="3" s="1"/>
  <c r="N1685" i="3"/>
  <c r="P1685" i="3" s="1"/>
  <c r="M1686" i="3"/>
  <c r="O1686" i="3" s="1"/>
  <c r="N1686" i="3"/>
  <c r="P1686" i="3" s="1"/>
  <c r="M1687" i="3"/>
  <c r="O1687" i="3" s="1"/>
  <c r="N1687" i="3"/>
  <c r="P1687" i="3" s="1"/>
  <c r="M1688" i="3"/>
  <c r="O1688" i="3" s="1"/>
  <c r="N1688" i="3"/>
  <c r="P1688" i="3" s="1"/>
  <c r="M1689" i="3"/>
  <c r="O1689" i="3" s="1"/>
  <c r="N1689" i="3"/>
  <c r="P1689" i="3" s="1"/>
  <c r="M1690" i="3"/>
  <c r="O1690" i="3" s="1"/>
  <c r="N1690" i="3"/>
  <c r="P1690" i="3" s="1"/>
  <c r="M1691" i="3"/>
  <c r="O1691" i="3" s="1"/>
  <c r="N1691" i="3"/>
  <c r="P1691" i="3" s="1"/>
  <c r="M1692" i="3"/>
  <c r="O1692" i="3" s="1"/>
  <c r="N1692" i="3"/>
  <c r="P1692" i="3" s="1"/>
  <c r="M1693" i="3"/>
  <c r="O1693" i="3" s="1"/>
  <c r="N1693" i="3"/>
  <c r="P1693" i="3" s="1"/>
  <c r="M3" i="3"/>
  <c r="O3" i="3" s="1"/>
  <c r="N3" i="3"/>
  <c r="P3" i="3" s="1"/>
  <c r="N2" i="3"/>
  <c r="P2" i="3" s="1"/>
  <c r="I5" i="3" l="1"/>
  <c r="Q5" i="3" s="1"/>
  <c r="I3" i="3"/>
  <c r="Q3" i="3" s="1"/>
  <c r="I4" i="3"/>
  <c r="Q4" i="3" s="1"/>
  <c r="I6" i="3"/>
  <c r="Q6" i="3" s="1"/>
  <c r="I7" i="3"/>
  <c r="Q7" i="3" s="1"/>
  <c r="I8" i="3"/>
  <c r="Q8" i="3" s="1"/>
  <c r="I9" i="3"/>
  <c r="Q9" i="3" s="1"/>
  <c r="I10" i="3"/>
  <c r="Q10" i="3" s="1"/>
  <c r="I11" i="3"/>
  <c r="Q11" i="3" s="1"/>
  <c r="I12" i="3"/>
  <c r="Q12" i="3" s="1"/>
  <c r="I13" i="3"/>
  <c r="Q13" i="3" s="1"/>
  <c r="I14" i="3"/>
  <c r="Q14" i="3" s="1"/>
  <c r="I15" i="3"/>
  <c r="Q15" i="3" s="1"/>
  <c r="I16" i="3"/>
  <c r="Q16" i="3" s="1"/>
  <c r="I17" i="3"/>
  <c r="Q17" i="3" s="1"/>
  <c r="I18" i="3"/>
  <c r="Q18" i="3" s="1"/>
  <c r="I19" i="3"/>
  <c r="Q19" i="3" s="1"/>
  <c r="I20" i="3"/>
  <c r="Q20" i="3" s="1"/>
  <c r="I21" i="3"/>
  <c r="Q21" i="3" s="1"/>
  <c r="I22" i="3"/>
  <c r="Q22" i="3" s="1"/>
  <c r="I23" i="3"/>
  <c r="Q23" i="3" s="1"/>
  <c r="I24" i="3"/>
  <c r="Q24" i="3" s="1"/>
  <c r="I25" i="3"/>
  <c r="Q25" i="3" s="1"/>
  <c r="I26" i="3"/>
  <c r="Q26" i="3" s="1"/>
  <c r="I27" i="3"/>
  <c r="Q27" i="3" s="1"/>
  <c r="I28" i="3"/>
  <c r="Q28" i="3" s="1"/>
  <c r="I29" i="3"/>
  <c r="Q29" i="3" s="1"/>
  <c r="I30" i="3"/>
  <c r="Q30" i="3" s="1"/>
  <c r="I31" i="3"/>
  <c r="Q31" i="3" s="1"/>
  <c r="I32" i="3"/>
  <c r="Q32" i="3" s="1"/>
  <c r="I33" i="3"/>
  <c r="Q33" i="3" s="1"/>
  <c r="I34" i="3"/>
  <c r="Q34" i="3" s="1"/>
  <c r="I35" i="3"/>
  <c r="Q35" i="3" s="1"/>
  <c r="I36" i="3"/>
  <c r="Q36" i="3" s="1"/>
  <c r="I37" i="3"/>
  <c r="Q37" i="3" s="1"/>
  <c r="I38" i="3"/>
  <c r="Q38" i="3" s="1"/>
  <c r="I39" i="3"/>
  <c r="Q39" i="3" s="1"/>
  <c r="I40" i="3"/>
  <c r="Q40" i="3" s="1"/>
  <c r="I41" i="3"/>
  <c r="Q41" i="3" s="1"/>
  <c r="I42" i="3"/>
  <c r="Q42" i="3" s="1"/>
  <c r="I43" i="3"/>
  <c r="Q43" i="3" s="1"/>
  <c r="I44" i="3"/>
  <c r="Q44" i="3" s="1"/>
  <c r="I45" i="3"/>
  <c r="Q45" i="3" s="1"/>
  <c r="I46" i="3"/>
  <c r="Q46" i="3" s="1"/>
  <c r="I47" i="3"/>
  <c r="Q47" i="3" s="1"/>
  <c r="I48" i="3"/>
  <c r="Q48" i="3" s="1"/>
  <c r="I49" i="3"/>
  <c r="Q49" i="3" s="1"/>
  <c r="I50" i="3"/>
  <c r="Q50" i="3" s="1"/>
  <c r="I51" i="3"/>
  <c r="Q51" i="3" s="1"/>
  <c r="I52" i="3"/>
  <c r="Q52" i="3" s="1"/>
  <c r="I53" i="3"/>
  <c r="Q53" i="3" s="1"/>
  <c r="I54" i="3"/>
  <c r="Q54" i="3" s="1"/>
  <c r="I55" i="3"/>
  <c r="Q55" i="3" s="1"/>
  <c r="I56" i="3"/>
  <c r="Q56" i="3" s="1"/>
  <c r="I57" i="3"/>
  <c r="Q57" i="3" s="1"/>
  <c r="I58" i="3"/>
  <c r="Q58" i="3" s="1"/>
  <c r="I59" i="3"/>
  <c r="Q59" i="3" s="1"/>
  <c r="I60" i="3"/>
  <c r="Q60" i="3" s="1"/>
  <c r="I61" i="3"/>
  <c r="Q61" i="3" s="1"/>
  <c r="I62" i="3"/>
  <c r="Q62" i="3" s="1"/>
  <c r="I63" i="3"/>
  <c r="Q63" i="3" s="1"/>
  <c r="I64" i="3"/>
  <c r="Q64" i="3" s="1"/>
  <c r="I65" i="3"/>
  <c r="Q65" i="3" s="1"/>
  <c r="I66" i="3"/>
  <c r="Q66" i="3" s="1"/>
  <c r="I67" i="3"/>
  <c r="Q67" i="3" s="1"/>
  <c r="I68" i="3"/>
  <c r="Q68" i="3" s="1"/>
  <c r="I69" i="3"/>
  <c r="Q69" i="3" s="1"/>
  <c r="I70" i="3"/>
  <c r="Q70" i="3" s="1"/>
  <c r="I71" i="3"/>
  <c r="Q71" i="3" s="1"/>
  <c r="I72" i="3"/>
  <c r="Q72" i="3" s="1"/>
  <c r="I73" i="3"/>
  <c r="Q73" i="3" s="1"/>
  <c r="I74" i="3"/>
  <c r="Q74" i="3" s="1"/>
  <c r="I75" i="3"/>
  <c r="Q75" i="3" s="1"/>
  <c r="I76" i="3"/>
  <c r="Q76" i="3" s="1"/>
  <c r="I77" i="3"/>
  <c r="Q77" i="3" s="1"/>
  <c r="I78" i="3"/>
  <c r="Q78" i="3" s="1"/>
  <c r="I79" i="3"/>
  <c r="Q79" i="3" s="1"/>
  <c r="I80" i="3"/>
  <c r="Q80" i="3" s="1"/>
  <c r="I81" i="3"/>
  <c r="Q81" i="3" s="1"/>
  <c r="I82" i="3"/>
  <c r="Q82" i="3" s="1"/>
  <c r="I83" i="3"/>
  <c r="Q83" i="3" s="1"/>
  <c r="I84" i="3"/>
  <c r="Q84" i="3" s="1"/>
  <c r="I85" i="3"/>
  <c r="Q85" i="3" s="1"/>
  <c r="I86" i="3"/>
  <c r="Q86" i="3" s="1"/>
  <c r="I87" i="3"/>
  <c r="Q87" i="3" s="1"/>
  <c r="I88" i="3"/>
  <c r="Q88" i="3" s="1"/>
  <c r="I89" i="3"/>
  <c r="Q89" i="3" s="1"/>
  <c r="I90" i="3"/>
  <c r="Q90" i="3" s="1"/>
  <c r="I91" i="3"/>
  <c r="Q91" i="3" s="1"/>
  <c r="I92" i="3"/>
  <c r="Q92" i="3" s="1"/>
  <c r="I93" i="3"/>
  <c r="Q93" i="3" s="1"/>
  <c r="I94" i="3"/>
  <c r="Q94" i="3" s="1"/>
  <c r="I95" i="3"/>
  <c r="Q95" i="3" s="1"/>
  <c r="I96" i="3"/>
  <c r="Q96" i="3" s="1"/>
  <c r="I97" i="3"/>
  <c r="Q97" i="3" s="1"/>
  <c r="I98" i="3"/>
  <c r="Q98" i="3" s="1"/>
  <c r="I99" i="3"/>
  <c r="Q99" i="3" s="1"/>
  <c r="I100" i="3"/>
  <c r="Q100" i="3" s="1"/>
  <c r="I101" i="3"/>
  <c r="Q101" i="3" s="1"/>
  <c r="I102" i="3"/>
  <c r="Q102" i="3" s="1"/>
  <c r="I103" i="3"/>
  <c r="Q103" i="3" s="1"/>
  <c r="I104" i="3"/>
  <c r="Q104" i="3" s="1"/>
  <c r="I105" i="3"/>
  <c r="Q105" i="3" s="1"/>
  <c r="I106" i="3"/>
  <c r="Q106" i="3" s="1"/>
  <c r="I107" i="3"/>
  <c r="Q107" i="3" s="1"/>
  <c r="I108" i="3"/>
  <c r="Q108" i="3" s="1"/>
  <c r="I109" i="3"/>
  <c r="Q109" i="3" s="1"/>
  <c r="I110" i="3"/>
  <c r="Q110" i="3" s="1"/>
  <c r="I111" i="3"/>
  <c r="Q111" i="3" s="1"/>
  <c r="I112" i="3"/>
  <c r="Q112" i="3" s="1"/>
  <c r="I113" i="3"/>
  <c r="Q113" i="3" s="1"/>
  <c r="I114" i="3"/>
  <c r="Q114" i="3" s="1"/>
  <c r="I115" i="3"/>
  <c r="Q115" i="3" s="1"/>
  <c r="I116" i="3"/>
  <c r="Q116" i="3" s="1"/>
  <c r="I117" i="3"/>
  <c r="Q117" i="3" s="1"/>
  <c r="I118" i="3"/>
  <c r="Q118" i="3" s="1"/>
  <c r="I119" i="3"/>
  <c r="Q119" i="3" s="1"/>
  <c r="I120" i="3"/>
  <c r="Q120" i="3" s="1"/>
  <c r="I121" i="3"/>
  <c r="Q121" i="3" s="1"/>
  <c r="I122" i="3"/>
  <c r="Q122" i="3" s="1"/>
  <c r="I123" i="3"/>
  <c r="Q123" i="3" s="1"/>
  <c r="I124" i="3"/>
  <c r="Q124" i="3" s="1"/>
  <c r="I125" i="3"/>
  <c r="Q125" i="3" s="1"/>
  <c r="I126" i="3"/>
  <c r="Q126" i="3" s="1"/>
  <c r="I127" i="3"/>
  <c r="Q127" i="3" s="1"/>
  <c r="I128" i="3"/>
  <c r="Q128" i="3" s="1"/>
  <c r="I129" i="3"/>
  <c r="Q129" i="3" s="1"/>
  <c r="I130" i="3"/>
  <c r="Q130" i="3" s="1"/>
  <c r="I131" i="3"/>
  <c r="Q131" i="3" s="1"/>
  <c r="I132" i="3"/>
  <c r="Q132" i="3" s="1"/>
  <c r="I133" i="3"/>
  <c r="Q133" i="3" s="1"/>
  <c r="I134" i="3"/>
  <c r="Q134" i="3" s="1"/>
  <c r="I135" i="3"/>
  <c r="Q135" i="3" s="1"/>
  <c r="I136" i="3"/>
  <c r="Q136" i="3" s="1"/>
  <c r="I137" i="3"/>
  <c r="Q137" i="3" s="1"/>
  <c r="I138" i="3"/>
  <c r="Q138" i="3" s="1"/>
  <c r="I139" i="3"/>
  <c r="Q139" i="3" s="1"/>
  <c r="I140" i="3"/>
  <c r="Q140" i="3" s="1"/>
  <c r="I141" i="3"/>
  <c r="Q141" i="3" s="1"/>
  <c r="I142" i="3"/>
  <c r="Q142" i="3" s="1"/>
  <c r="I143" i="3"/>
  <c r="Q143" i="3" s="1"/>
  <c r="I144" i="3"/>
  <c r="Q144" i="3" s="1"/>
  <c r="I145" i="3"/>
  <c r="Q145" i="3" s="1"/>
  <c r="I146" i="3"/>
  <c r="Q146" i="3" s="1"/>
  <c r="I147" i="3"/>
  <c r="Q147" i="3" s="1"/>
  <c r="I148" i="3"/>
  <c r="Q148" i="3" s="1"/>
  <c r="I149" i="3"/>
  <c r="Q149" i="3" s="1"/>
  <c r="I150" i="3"/>
  <c r="Q150" i="3" s="1"/>
  <c r="I151" i="3"/>
  <c r="Q151" i="3" s="1"/>
  <c r="I152" i="3"/>
  <c r="Q152" i="3" s="1"/>
  <c r="I153" i="3"/>
  <c r="Q153" i="3" s="1"/>
  <c r="I154" i="3"/>
  <c r="Q154" i="3" s="1"/>
  <c r="I155" i="3"/>
  <c r="Q155" i="3" s="1"/>
  <c r="I156" i="3"/>
  <c r="Q156" i="3" s="1"/>
  <c r="I157" i="3"/>
  <c r="Q157" i="3" s="1"/>
  <c r="I158" i="3"/>
  <c r="Q158" i="3" s="1"/>
  <c r="I159" i="3"/>
  <c r="Q159" i="3" s="1"/>
  <c r="I160" i="3"/>
  <c r="Q160" i="3" s="1"/>
  <c r="I161" i="3"/>
  <c r="Q161" i="3" s="1"/>
  <c r="I162" i="3"/>
  <c r="Q162" i="3" s="1"/>
  <c r="I163" i="3"/>
  <c r="Q163" i="3" s="1"/>
  <c r="I164" i="3"/>
  <c r="Q164" i="3" s="1"/>
  <c r="I165" i="3"/>
  <c r="Q165" i="3" s="1"/>
  <c r="I166" i="3"/>
  <c r="Q166" i="3" s="1"/>
  <c r="I167" i="3"/>
  <c r="Q167" i="3" s="1"/>
  <c r="I168" i="3"/>
  <c r="Q168" i="3" s="1"/>
  <c r="I169" i="3"/>
  <c r="Q169" i="3" s="1"/>
  <c r="I170" i="3"/>
  <c r="Q170" i="3" s="1"/>
  <c r="I171" i="3"/>
  <c r="Q171" i="3" s="1"/>
  <c r="I172" i="3"/>
  <c r="Q172" i="3" s="1"/>
  <c r="I173" i="3"/>
  <c r="Q173" i="3" s="1"/>
  <c r="I174" i="3"/>
  <c r="Q174" i="3" s="1"/>
  <c r="I175" i="3"/>
  <c r="Q175" i="3" s="1"/>
  <c r="I176" i="3"/>
  <c r="Q176" i="3" s="1"/>
  <c r="I177" i="3"/>
  <c r="Q177" i="3" s="1"/>
  <c r="I178" i="3"/>
  <c r="Q178" i="3" s="1"/>
  <c r="I179" i="3"/>
  <c r="Q179" i="3" s="1"/>
  <c r="I180" i="3"/>
  <c r="Q180" i="3" s="1"/>
  <c r="I181" i="3"/>
  <c r="Q181" i="3" s="1"/>
  <c r="I182" i="3"/>
  <c r="Q182" i="3" s="1"/>
  <c r="I183" i="3"/>
  <c r="Q183" i="3" s="1"/>
  <c r="I184" i="3"/>
  <c r="Q184" i="3" s="1"/>
  <c r="I185" i="3"/>
  <c r="Q185" i="3" s="1"/>
  <c r="I186" i="3"/>
  <c r="Q186" i="3" s="1"/>
  <c r="I187" i="3"/>
  <c r="Q187" i="3" s="1"/>
  <c r="I188" i="3"/>
  <c r="Q188" i="3" s="1"/>
  <c r="I189" i="3"/>
  <c r="Q189" i="3" s="1"/>
  <c r="I190" i="3"/>
  <c r="Q190" i="3" s="1"/>
  <c r="I191" i="3"/>
  <c r="Q191" i="3" s="1"/>
  <c r="I192" i="3"/>
  <c r="Q192" i="3" s="1"/>
  <c r="I193" i="3"/>
  <c r="Q193" i="3" s="1"/>
  <c r="I194" i="3"/>
  <c r="Q194" i="3" s="1"/>
  <c r="I195" i="3"/>
  <c r="Q195" i="3" s="1"/>
  <c r="I196" i="3"/>
  <c r="Q196" i="3" s="1"/>
  <c r="I197" i="3"/>
  <c r="Q197" i="3" s="1"/>
  <c r="I198" i="3"/>
  <c r="Q198" i="3" s="1"/>
  <c r="I199" i="3"/>
  <c r="Q199" i="3" s="1"/>
  <c r="I200" i="3"/>
  <c r="Q200" i="3" s="1"/>
  <c r="I201" i="3"/>
  <c r="Q201" i="3" s="1"/>
  <c r="I202" i="3"/>
  <c r="Q202" i="3" s="1"/>
  <c r="I203" i="3"/>
  <c r="Q203" i="3" s="1"/>
  <c r="I204" i="3"/>
  <c r="Q204" i="3" s="1"/>
  <c r="I205" i="3"/>
  <c r="Q205" i="3" s="1"/>
  <c r="I206" i="3"/>
  <c r="Q206" i="3" s="1"/>
  <c r="I207" i="3"/>
  <c r="Q207" i="3" s="1"/>
  <c r="I208" i="3"/>
  <c r="Q208" i="3" s="1"/>
  <c r="I209" i="3"/>
  <c r="Q209" i="3" s="1"/>
  <c r="I210" i="3"/>
  <c r="Q210" i="3" s="1"/>
  <c r="I211" i="3"/>
  <c r="Q211" i="3" s="1"/>
  <c r="I212" i="3"/>
  <c r="Q212" i="3" s="1"/>
  <c r="I213" i="3"/>
  <c r="Q213" i="3" s="1"/>
  <c r="I214" i="3"/>
  <c r="Q214" i="3" s="1"/>
  <c r="I215" i="3"/>
  <c r="Q215" i="3" s="1"/>
  <c r="I216" i="3"/>
  <c r="Q216" i="3" s="1"/>
  <c r="I217" i="3"/>
  <c r="Q217" i="3" s="1"/>
  <c r="I218" i="3"/>
  <c r="Q218" i="3" s="1"/>
  <c r="I219" i="3"/>
  <c r="Q219" i="3" s="1"/>
  <c r="I220" i="3"/>
  <c r="Q220" i="3" s="1"/>
  <c r="I221" i="3"/>
  <c r="Q221" i="3" s="1"/>
  <c r="I222" i="3"/>
  <c r="Q222" i="3" s="1"/>
  <c r="I223" i="3"/>
  <c r="Q223" i="3" s="1"/>
  <c r="I224" i="3"/>
  <c r="Q224" i="3" s="1"/>
  <c r="I225" i="3"/>
  <c r="Q225" i="3" s="1"/>
  <c r="I226" i="3"/>
  <c r="Q226" i="3" s="1"/>
  <c r="I227" i="3"/>
  <c r="Q227" i="3" s="1"/>
  <c r="I228" i="3"/>
  <c r="Q228" i="3" s="1"/>
  <c r="I229" i="3"/>
  <c r="Q229" i="3" s="1"/>
  <c r="I230" i="3"/>
  <c r="Q230" i="3" s="1"/>
  <c r="I231" i="3"/>
  <c r="Q231" i="3" s="1"/>
  <c r="I232" i="3"/>
  <c r="Q232" i="3" s="1"/>
  <c r="I233" i="3"/>
  <c r="Q233" i="3" s="1"/>
  <c r="I234" i="3"/>
  <c r="Q234" i="3" s="1"/>
  <c r="I235" i="3"/>
  <c r="Q235" i="3" s="1"/>
  <c r="I236" i="3"/>
  <c r="Q236" i="3" s="1"/>
  <c r="I237" i="3"/>
  <c r="Q237" i="3" s="1"/>
  <c r="I238" i="3"/>
  <c r="Q238" i="3" s="1"/>
  <c r="I239" i="3"/>
  <c r="Q239" i="3" s="1"/>
  <c r="I240" i="3"/>
  <c r="Q240" i="3" s="1"/>
  <c r="I241" i="3"/>
  <c r="Q241" i="3" s="1"/>
  <c r="I242" i="3"/>
  <c r="Q242" i="3" s="1"/>
  <c r="I243" i="3"/>
  <c r="Q243" i="3" s="1"/>
  <c r="I244" i="3"/>
  <c r="Q244" i="3" s="1"/>
  <c r="I245" i="3"/>
  <c r="Q245" i="3" s="1"/>
  <c r="I246" i="3"/>
  <c r="Q246" i="3" s="1"/>
  <c r="I247" i="3"/>
  <c r="Q247" i="3" s="1"/>
  <c r="I248" i="3"/>
  <c r="Q248" i="3" s="1"/>
  <c r="I249" i="3"/>
  <c r="Q249" i="3" s="1"/>
  <c r="I250" i="3"/>
  <c r="Q250" i="3" s="1"/>
  <c r="I251" i="3"/>
  <c r="Q251" i="3" s="1"/>
  <c r="I252" i="3"/>
  <c r="Q252" i="3" s="1"/>
  <c r="I253" i="3"/>
  <c r="Q253" i="3" s="1"/>
  <c r="I254" i="3"/>
  <c r="Q254" i="3" s="1"/>
  <c r="I255" i="3"/>
  <c r="Q255" i="3" s="1"/>
  <c r="I256" i="3"/>
  <c r="Q256" i="3" s="1"/>
  <c r="I257" i="3"/>
  <c r="Q257" i="3" s="1"/>
  <c r="I258" i="3"/>
  <c r="Q258" i="3" s="1"/>
  <c r="I259" i="3"/>
  <c r="Q259" i="3" s="1"/>
  <c r="I260" i="3"/>
  <c r="Q260" i="3" s="1"/>
  <c r="I261" i="3"/>
  <c r="Q261" i="3" s="1"/>
  <c r="I262" i="3"/>
  <c r="Q262" i="3" s="1"/>
  <c r="I263" i="3"/>
  <c r="Q263" i="3" s="1"/>
  <c r="I264" i="3"/>
  <c r="Q264" i="3" s="1"/>
  <c r="I265" i="3"/>
  <c r="Q265" i="3" s="1"/>
  <c r="I266" i="3"/>
  <c r="Q266" i="3" s="1"/>
  <c r="I267" i="3"/>
  <c r="Q267" i="3" s="1"/>
  <c r="I268" i="3"/>
  <c r="Q268" i="3" s="1"/>
  <c r="I269" i="3"/>
  <c r="Q269" i="3" s="1"/>
  <c r="I270" i="3"/>
  <c r="Q270" i="3" s="1"/>
  <c r="I271" i="3"/>
  <c r="Q271" i="3" s="1"/>
  <c r="I272" i="3"/>
  <c r="Q272" i="3" s="1"/>
  <c r="I273" i="3"/>
  <c r="Q273" i="3" s="1"/>
  <c r="I274" i="3"/>
  <c r="Q274" i="3" s="1"/>
  <c r="I275" i="3"/>
  <c r="Q275" i="3" s="1"/>
  <c r="I276" i="3"/>
  <c r="Q276" i="3" s="1"/>
  <c r="I277" i="3"/>
  <c r="Q277" i="3" s="1"/>
  <c r="I278" i="3"/>
  <c r="Q278" i="3" s="1"/>
  <c r="I279" i="3"/>
  <c r="Q279" i="3" s="1"/>
  <c r="I280" i="3"/>
  <c r="Q280" i="3" s="1"/>
  <c r="I281" i="3"/>
  <c r="Q281" i="3" s="1"/>
  <c r="I282" i="3"/>
  <c r="Q282" i="3" s="1"/>
  <c r="I283" i="3"/>
  <c r="Q283" i="3" s="1"/>
  <c r="I284" i="3"/>
  <c r="Q284" i="3" s="1"/>
  <c r="I285" i="3"/>
  <c r="Q285" i="3" s="1"/>
  <c r="I286" i="3"/>
  <c r="Q286" i="3" s="1"/>
  <c r="I287" i="3"/>
  <c r="Q287" i="3" s="1"/>
  <c r="I288" i="3"/>
  <c r="Q288" i="3" s="1"/>
  <c r="I289" i="3"/>
  <c r="Q289" i="3" s="1"/>
  <c r="I290" i="3"/>
  <c r="Q290" i="3" s="1"/>
  <c r="I291" i="3"/>
  <c r="Q291" i="3" s="1"/>
  <c r="I292" i="3"/>
  <c r="Q292" i="3" s="1"/>
  <c r="I293" i="3"/>
  <c r="Q293" i="3" s="1"/>
  <c r="I294" i="3"/>
  <c r="Q294" i="3" s="1"/>
  <c r="I295" i="3"/>
  <c r="Q295" i="3" s="1"/>
  <c r="I296" i="3"/>
  <c r="Q296" i="3" s="1"/>
  <c r="I297" i="3"/>
  <c r="Q297" i="3" s="1"/>
  <c r="I298" i="3"/>
  <c r="Q298" i="3" s="1"/>
  <c r="I299" i="3"/>
  <c r="Q299" i="3" s="1"/>
  <c r="I300" i="3"/>
  <c r="Q300" i="3" s="1"/>
  <c r="I301" i="3"/>
  <c r="Q301" i="3" s="1"/>
  <c r="I302" i="3"/>
  <c r="Q302" i="3" s="1"/>
  <c r="I303" i="3"/>
  <c r="Q303" i="3" s="1"/>
  <c r="I304" i="3"/>
  <c r="Q304" i="3" s="1"/>
  <c r="I305" i="3"/>
  <c r="Q305" i="3" s="1"/>
  <c r="I306" i="3"/>
  <c r="Q306" i="3" s="1"/>
  <c r="I307" i="3"/>
  <c r="Q307" i="3" s="1"/>
  <c r="I308" i="3"/>
  <c r="Q308" i="3" s="1"/>
  <c r="I309" i="3"/>
  <c r="Q309" i="3" s="1"/>
  <c r="I310" i="3"/>
  <c r="Q310" i="3" s="1"/>
  <c r="I311" i="3"/>
  <c r="Q311" i="3" s="1"/>
  <c r="I312" i="3"/>
  <c r="Q312" i="3" s="1"/>
  <c r="I313" i="3"/>
  <c r="Q313" i="3" s="1"/>
  <c r="I314" i="3"/>
  <c r="Q314" i="3" s="1"/>
  <c r="I315" i="3"/>
  <c r="Q315" i="3" s="1"/>
  <c r="I316" i="3"/>
  <c r="Q316" i="3" s="1"/>
  <c r="I317" i="3"/>
  <c r="Q317" i="3" s="1"/>
  <c r="I318" i="3"/>
  <c r="Q318" i="3" s="1"/>
  <c r="I319" i="3"/>
  <c r="Q319" i="3" s="1"/>
  <c r="I320" i="3"/>
  <c r="Q320" i="3" s="1"/>
  <c r="I321" i="3"/>
  <c r="Q321" i="3" s="1"/>
  <c r="I322" i="3"/>
  <c r="Q322" i="3" s="1"/>
  <c r="I323" i="3"/>
  <c r="Q323" i="3" s="1"/>
  <c r="I324" i="3"/>
  <c r="Q324" i="3" s="1"/>
  <c r="I325" i="3"/>
  <c r="Q325" i="3" s="1"/>
  <c r="I326" i="3"/>
  <c r="Q326" i="3" s="1"/>
  <c r="I327" i="3"/>
  <c r="Q327" i="3" s="1"/>
  <c r="I328" i="3"/>
  <c r="Q328" i="3" s="1"/>
  <c r="I329" i="3"/>
  <c r="Q329" i="3" s="1"/>
  <c r="I330" i="3"/>
  <c r="Q330" i="3" s="1"/>
  <c r="I331" i="3"/>
  <c r="Q331" i="3" s="1"/>
  <c r="I332" i="3"/>
  <c r="Q332" i="3" s="1"/>
  <c r="I333" i="3"/>
  <c r="Q333" i="3" s="1"/>
  <c r="I334" i="3"/>
  <c r="Q334" i="3" s="1"/>
  <c r="I335" i="3"/>
  <c r="Q335" i="3" s="1"/>
  <c r="I336" i="3"/>
  <c r="Q336" i="3" s="1"/>
  <c r="I337" i="3"/>
  <c r="Q337" i="3" s="1"/>
  <c r="I338" i="3"/>
  <c r="Q338" i="3" s="1"/>
  <c r="I339" i="3"/>
  <c r="Q339" i="3" s="1"/>
  <c r="I340" i="3"/>
  <c r="Q340" i="3" s="1"/>
  <c r="I341" i="3"/>
  <c r="Q341" i="3" s="1"/>
  <c r="I342" i="3"/>
  <c r="Q342" i="3" s="1"/>
  <c r="I343" i="3"/>
  <c r="Q343" i="3" s="1"/>
  <c r="I344" i="3"/>
  <c r="Q344" i="3" s="1"/>
  <c r="I345" i="3"/>
  <c r="Q345" i="3" s="1"/>
  <c r="I346" i="3"/>
  <c r="Q346" i="3" s="1"/>
  <c r="I347" i="3"/>
  <c r="Q347" i="3" s="1"/>
  <c r="I348" i="3"/>
  <c r="Q348" i="3" s="1"/>
  <c r="I349" i="3"/>
  <c r="Q349" i="3" s="1"/>
  <c r="I350" i="3"/>
  <c r="Q350" i="3" s="1"/>
  <c r="I351" i="3"/>
  <c r="Q351" i="3" s="1"/>
  <c r="I352" i="3"/>
  <c r="Q352" i="3" s="1"/>
  <c r="I353" i="3"/>
  <c r="Q353" i="3" s="1"/>
  <c r="I354" i="3"/>
  <c r="Q354" i="3" s="1"/>
  <c r="I355" i="3"/>
  <c r="Q355" i="3" s="1"/>
  <c r="I356" i="3"/>
  <c r="Q356" i="3" s="1"/>
  <c r="I357" i="3"/>
  <c r="Q357" i="3" s="1"/>
  <c r="I358" i="3"/>
  <c r="Q358" i="3" s="1"/>
  <c r="I359" i="3"/>
  <c r="Q359" i="3" s="1"/>
  <c r="I360" i="3"/>
  <c r="Q360" i="3" s="1"/>
  <c r="I361" i="3"/>
  <c r="Q361" i="3" s="1"/>
  <c r="I362" i="3"/>
  <c r="Q362" i="3" s="1"/>
  <c r="I363" i="3"/>
  <c r="Q363" i="3" s="1"/>
  <c r="I364" i="3"/>
  <c r="Q364" i="3" s="1"/>
  <c r="I365" i="3"/>
  <c r="Q365" i="3" s="1"/>
  <c r="I366" i="3"/>
  <c r="Q366" i="3" s="1"/>
  <c r="I367" i="3"/>
  <c r="Q367" i="3" s="1"/>
  <c r="I368" i="3"/>
  <c r="Q368" i="3" s="1"/>
  <c r="I369" i="3"/>
  <c r="Q369" i="3" s="1"/>
  <c r="I370" i="3"/>
  <c r="Q370" i="3" s="1"/>
  <c r="I371" i="3"/>
  <c r="Q371" i="3" s="1"/>
  <c r="I372" i="3"/>
  <c r="Q372" i="3" s="1"/>
  <c r="I373" i="3"/>
  <c r="Q373" i="3" s="1"/>
  <c r="I374" i="3"/>
  <c r="Q374" i="3" s="1"/>
  <c r="I375" i="3"/>
  <c r="Q375" i="3" s="1"/>
  <c r="I376" i="3"/>
  <c r="Q376" i="3" s="1"/>
  <c r="I377" i="3"/>
  <c r="Q377" i="3" s="1"/>
  <c r="I378" i="3"/>
  <c r="Q378" i="3" s="1"/>
  <c r="I379" i="3"/>
  <c r="Q379" i="3" s="1"/>
  <c r="I380" i="3"/>
  <c r="Q380" i="3" s="1"/>
  <c r="I381" i="3"/>
  <c r="Q381" i="3" s="1"/>
  <c r="I382" i="3"/>
  <c r="Q382" i="3" s="1"/>
  <c r="I383" i="3"/>
  <c r="Q383" i="3" s="1"/>
  <c r="I384" i="3"/>
  <c r="Q384" i="3" s="1"/>
  <c r="I385" i="3"/>
  <c r="Q385" i="3" s="1"/>
  <c r="I386" i="3"/>
  <c r="Q386" i="3" s="1"/>
  <c r="I387" i="3"/>
  <c r="Q387" i="3" s="1"/>
  <c r="I388" i="3"/>
  <c r="Q388" i="3" s="1"/>
  <c r="I389" i="3"/>
  <c r="Q389" i="3" s="1"/>
  <c r="I390" i="3"/>
  <c r="Q390" i="3" s="1"/>
  <c r="I391" i="3"/>
  <c r="Q391" i="3" s="1"/>
  <c r="I392" i="3"/>
  <c r="Q392" i="3" s="1"/>
  <c r="I393" i="3"/>
  <c r="Q393" i="3" s="1"/>
  <c r="I394" i="3"/>
  <c r="Q394" i="3" s="1"/>
  <c r="I395" i="3"/>
  <c r="Q395" i="3" s="1"/>
  <c r="I396" i="3"/>
  <c r="Q396" i="3" s="1"/>
  <c r="I397" i="3"/>
  <c r="Q397" i="3" s="1"/>
  <c r="I398" i="3"/>
  <c r="Q398" i="3" s="1"/>
  <c r="I399" i="3"/>
  <c r="Q399" i="3" s="1"/>
  <c r="I400" i="3"/>
  <c r="Q400" i="3" s="1"/>
  <c r="I401" i="3"/>
  <c r="Q401" i="3" s="1"/>
  <c r="I402" i="3"/>
  <c r="Q402" i="3" s="1"/>
  <c r="I403" i="3"/>
  <c r="Q403" i="3" s="1"/>
  <c r="I404" i="3"/>
  <c r="Q404" i="3" s="1"/>
  <c r="I405" i="3"/>
  <c r="Q405" i="3" s="1"/>
  <c r="I406" i="3"/>
  <c r="Q406" i="3" s="1"/>
  <c r="I407" i="3"/>
  <c r="Q407" i="3" s="1"/>
  <c r="I408" i="3"/>
  <c r="Q408" i="3" s="1"/>
  <c r="I409" i="3"/>
  <c r="Q409" i="3" s="1"/>
  <c r="I410" i="3"/>
  <c r="Q410" i="3" s="1"/>
  <c r="I411" i="3"/>
  <c r="Q411" i="3" s="1"/>
  <c r="I412" i="3"/>
  <c r="Q412" i="3" s="1"/>
  <c r="I413" i="3"/>
  <c r="Q413" i="3" s="1"/>
  <c r="I414" i="3"/>
  <c r="Q414" i="3" s="1"/>
  <c r="I415" i="3"/>
  <c r="Q415" i="3" s="1"/>
  <c r="I416" i="3"/>
  <c r="Q416" i="3" s="1"/>
  <c r="I417" i="3"/>
  <c r="Q417" i="3" s="1"/>
  <c r="I418" i="3"/>
  <c r="Q418" i="3" s="1"/>
  <c r="I419" i="3"/>
  <c r="Q419" i="3" s="1"/>
  <c r="I420" i="3"/>
  <c r="Q420" i="3" s="1"/>
  <c r="I421" i="3"/>
  <c r="Q421" i="3" s="1"/>
  <c r="I422" i="3"/>
  <c r="Q422" i="3" s="1"/>
  <c r="I423" i="3"/>
  <c r="Q423" i="3" s="1"/>
  <c r="I424" i="3"/>
  <c r="Q424" i="3" s="1"/>
  <c r="I425" i="3"/>
  <c r="Q425" i="3" s="1"/>
  <c r="I426" i="3"/>
  <c r="Q426" i="3" s="1"/>
  <c r="I427" i="3"/>
  <c r="Q427" i="3" s="1"/>
  <c r="I428" i="3"/>
  <c r="Q428" i="3" s="1"/>
  <c r="I429" i="3"/>
  <c r="Q429" i="3" s="1"/>
  <c r="I430" i="3"/>
  <c r="Q430" i="3" s="1"/>
  <c r="I431" i="3"/>
  <c r="Q431" i="3" s="1"/>
  <c r="I432" i="3"/>
  <c r="Q432" i="3" s="1"/>
  <c r="I433" i="3"/>
  <c r="Q433" i="3" s="1"/>
  <c r="I434" i="3"/>
  <c r="Q434" i="3" s="1"/>
  <c r="I435" i="3"/>
  <c r="Q435" i="3" s="1"/>
  <c r="I436" i="3"/>
  <c r="Q436" i="3" s="1"/>
  <c r="I437" i="3"/>
  <c r="Q437" i="3" s="1"/>
  <c r="I438" i="3"/>
  <c r="Q438" i="3" s="1"/>
  <c r="I439" i="3"/>
  <c r="Q439" i="3" s="1"/>
  <c r="I440" i="3"/>
  <c r="Q440" i="3" s="1"/>
  <c r="I441" i="3"/>
  <c r="Q441" i="3" s="1"/>
  <c r="I442" i="3"/>
  <c r="Q442" i="3" s="1"/>
  <c r="I443" i="3"/>
  <c r="Q443" i="3" s="1"/>
  <c r="I444" i="3"/>
  <c r="Q444" i="3" s="1"/>
  <c r="I445" i="3"/>
  <c r="Q445" i="3" s="1"/>
  <c r="I446" i="3"/>
  <c r="Q446" i="3" s="1"/>
  <c r="I447" i="3"/>
  <c r="Q447" i="3" s="1"/>
  <c r="I448" i="3"/>
  <c r="Q448" i="3" s="1"/>
  <c r="I449" i="3"/>
  <c r="Q449" i="3" s="1"/>
  <c r="I450" i="3"/>
  <c r="Q450" i="3" s="1"/>
  <c r="I451" i="3"/>
  <c r="Q451" i="3" s="1"/>
  <c r="I452" i="3"/>
  <c r="Q452" i="3" s="1"/>
  <c r="I453" i="3"/>
  <c r="Q453" i="3" s="1"/>
  <c r="I454" i="3"/>
  <c r="Q454" i="3" s="1"/>
  <c r="I455" i="3"/>
  <c r="Q455" i="3" s="1"/>
  <c r="I456" i="3"/>
  <c r="Q456" i="3" s="1"/>
  <c r="I457" i="3"/>
  <c r="Q457" i="3" s="1"/>
  <c r="I458" i="3"/>
  <c r="Q458" i="3" s="1"/>
  <c r="I459" i="3"/>
  <c r="Q459" i="3" s="1"/>
  <c r="I460" i="3"/>
  <c r="Q460" i="3" s="1"/>
  <c r="I461" i="3"/>
  <c r="Q461" i="3" s="1"/>
  <c r="I462" i="3"/>
  <c r="Q462" i="3" s="1"/>
  <c r="I463" i="3"/>
  <c r="Q463" i="3" s="1"/>
  <c r="I464" i="3"/>
  <c r="Q464" i="3" s="1"/>
  <c r="I465" i="3"/>
  <c r="Q465" i="3" s="1"/>
  <c r="I466" i="3"/>
  <c r="Q466" i="3" s="1"/>
  <c r="I467" i="3"/>
  <c r="Q467" i="3" s="1"/>
  <c r="I468" i="3"/>
  <c r="Q468" i="3" s="1"/>
  <c r="I469" i="3"/>
  <c r="Q469" i="3" s="1"/>
  <c r="I470" i="3"/>
  <c r="Q470" i="3" s="1"/>
  <c r="I471" i="3"/>
  <c r="Q471" i="3" s="1"/>
  <c r="I472" i="3"/>
  <c r="Q472" i="3" s="1"/>
  <c r="I473" i="3"/>
  <c r="Q473" i="3" s="1"/>
  <c r="I474" i="3"/>
  <c r="Q474" i="3" s="1"/>
  <c r="I475" i="3"/>
  <c r="Q475" i="3" s="1"/>
  <c r="I476" i="3"/>
  <c r="Q476" i="3" s="1"/>
  <c r="I477" i="3"/>
  <c r="Q477" i="3" s="1"/>
  <c r="I478" i="3"/>
  <c r="Q478" i="3" s="1"/>
  <c r="I479" i="3"/>
  <c r="Q479" i="3" s="1"/>
  <c r="I480" i="3"/>
  <c r="Q480" i="3" s="1"/>
  <c r="I481" i="3"/>
  <c r="Q481" i="3" s="1"/>
  <c r="I482" i="3"/>
  <c r="Q482" i="3" s="1"/>
  <c r="I483" i="3"/>
  <c r="Q483" i="3" s="1"/>
  <c r="I484" i="3"/>
  <c r="Q484" i="3" s="1"/>
  <c r="I485" i="3"/>
  <c r="Q485" i="3" s="1"/>
  <c r="I486" i="3"/>
  <c r="Q486" i="3" s="1"/>
  <c r="I487" i="3"/>
  <c r="Q487" i="3" s="1"/>
  <c r="I488" i="3"/>
  <c r="Q488" i="3" s="1"/>
  <c r="I489" i="3"/>
  <c r="Q489" i="3" s="1"/>
  <c r="I490" i="3"/>
  <c r="Q490" i="3" s="1"/>
  <c r="I491" i="3"/>
  <c r="Q491" i="3" s="1"/>
  <c r="I492" i="3"/>
  <c r="Q492" i="3" s="1"/>
  <c r="I493" i="3"/>
  <c r="Q493" i="3" s="1"/>
  <c r="I494" i="3"/>
  <c r="Q494" i="3" s="1"/>
  <c r="I495" i="3"/>
  <c r="Q495" i="3" s="1"/>
  <c r="I496" i="3"/>
  <c r="Q496" i="3" s="1"/>
  <c r="I497" i="3"/>
  <c r="Q497" i="3" s="1"/>
  <c r="I498" i="3"/>
  <c r="Q498" i="3" s="1"/>
  <c r="I499" i="3"/>
  <c r="Q499" i="3" s="1"/>
  <c r="I500" i="3"/>
  <c r="Q500" i="3" s="1"/>
  <c r="I501" i="3"/>
  <c r="Q501" i="3" s="1"/>
  <c r="I502" i="3"/>
  <c r="Q502" i="3" s="1"/>
  <c r="I503" i="3"/>
  <c r="Q503" i="3" s="1"/>
  <c r="I504" i="3"/>
  <c r="Q504" i="3" s="1"/>
  <c r="I505" i="3"/>
  <c r="Q505" i="3" s="1"/>
  <c r="I506" i="3"/>
  <c r="Q506" i="3" s="1"/>
  <c r="I507" i="3"/>
  <c r="Q507" i="3" s="1"/>
  <c r="I508" i="3"/>
  <c r="Q508" i="3" s="1"/>
  <c r="I509" i="3"/>
  <c r="Q509" i="3" s="1"/>
  <c r="I510" i="3"/>
  <c r="Q510" i="3" s="1"/>
  <c r="I511" i="3"/>
  <c r="Q511" i="3" s="1"/>
  <c r="I512" i="3"/>
  <c r="Q512" i="3" s="1"/>
  <c r="I513" i="3"/>
  <c r="Q513" i="3" s="1"/>
  <c r="I514" i="3"/>
  <c r="Q514" i="3" s="1"/>
  <c r="I515" i="3"/>
  <c r="Q515" i="3" s="1"/>
  <c r="I516" i="3"/>
  <c r="Q516" i="3" s="1"/>
  <c r="I517" i="3"/>
  <c r="Q517" i="3" s="1"/>
  <c r="I518" i="3"/>
  <c r="Q518" i="3" s="1"/>
  <c r="I519" i="3"/>
  <c r="Q519" i="3" s="1"/>
  <c r="I520" i="3"/>
  <c r="Q520" i="3" s="1"/>
  <c r="I521" i="3"/>
  <c r="Q521" i="3" s="1"/>
  <c r="I522" i="3"/>
  <c r="Q522" i="3" s="1"/>
  <c r="I523" i="3"/>
  <c r="Q523" i="3" s="1"/>
  <c r="I524" i="3"/>
  <c r="Q524" i="3" s="1"/>
  <c r="I525" i="3"/>
  <c r="Q525" i="3" s="1"/>
  <c r="I526" i="3"/>
  <c r="Q526" i="3" s="1"/>
  <c r="I527" i="3"/>
  <c r="Q527" i="3" s="1"/>
  <c r="I528" i="3"/>
  <c r="Q528" i="3" s="1"/>
  <c r="I529" i="3"/>
  <c r="Q529" i="3" s="1"/>
  <c r="I530" i="3"/>
  <c r="Q530" i="3" s="1"/>
  <c r="I531" i="3"/>
  <c r="Q531" i="3" s="1"/>
  <c r="I532" i="3"/>
  <c r="Q532" i="3" s="1"/>
  <c r="I533" i="3"/>
  <c r="Q533" i="3" s="1"/>
  <c r="I534" i="3"/>
  <c r="Q534" i="3" s="1"/>
  <c r="I535" i="3"/>
  <c r="Q535" i="3" s="1"/>
  <c r="I536" i="3"/>
  <c r="Q536" i="3" s="1"/>
  <c r="I537" i="3"/>
  <c r="Q537" i="3" s="1"/>
  <c r="I538" i="3"/>
  <c r="Q538" i="3" s="1"/>
  <c r="I539" i="3"/>
  <c r="Q539" i="3" s="1"/>
  <c r="I540" i="3"/>
  <c r="Q540" i="3" s="1"/>
  <c r="I541" i="3"/>
  <c r="Q541" i="3" s="1"/>
  <c r="I542" i="3"/>
  <c r="Q542" i="3" s="1"/>
  <c r="I543" i="3"/>
  <c r="Q543" i="3" s="1"/>
  <c r="I544" i="3"/>
  <c r="Q544" i="3" s="1"/>
  <c r="I545" i="3"/>
  <c r="Q545" i="3" s="1"/>
  <c r="I546" i="3"/>
  <c r="Q546" i="3" s="1"/>
  <c r="I547" i="3"/>
  <c r="Q547" i="3" s="1"/>
  <c r="I548" i="3"/>
  <c r="Q548" i="3" s="1"/>
  <c r="I549" i="3"/>
  <c r="Q549" i="3" s="1"/>
  <c r="I550" i="3"/>
  <c r="Q550" i="3" s="1"/>
  <c r="I551" i="3"/>
  <c r="Q551" i="3" s="1"/>
  <c r="I552" i="3"/>
  <c r="Q552" i="3" s="1"/>
  <c r="I553" i="3"/>
  <c r="Q553" i="3" s="1"/>
  <c r="I554" i="3"/>
  <c r="Q554" i="3" s="1"/>
  <c r="I555" i="3"/>
  <c r="Q555" i="3" s="1"/>
  <c r="I556" i="3"/>
  <c r="Q556" i="3" s="1"/>
  <c r="I557" i="3"/>
  <c r="Q557" i="3" s="1"/>
  <c r="I558" i="3"/>
  <c r="Q558" i="3" s="1"/>
  <c r="I559" i="3"/>
  <c r="Q559" i="3" s="1"/>
  <c r="I560" i="3"/>
  <c r="Q560" i="3" s="1"/>
  <c r="I561" i="3"/>
  <c r="Q561" i="3" s="1"/>
  <c r="I562" i="3"/>
  <c r="Q562" i="3" s="1"/>
  <c r="I563" i="3"/>
  <c r="Q563" i="3" s="1"/>
  <c r="I564" i="3"/>
  <c r="Q564" i="3" s="1"/>
  <c r="I565" i="3"/>
  <c r="Q565" i="3" s="1"/>
  <c r="I566" i="3"/>
  <c r="Q566" i="3" s="1"/>
  <c r="I567" i="3"/>
  <c r="Q567" i="3" s="1"/>
  <c r="I568" i="3"/>
  <c r="Q568" i="3" s="1"/>
  <c r="I569" i="3"/>
  <c r="Q569" i="3" s="1"/>
  <c r="I570" i="3"/>
  <c r="Q570" i="3" s="1"/>
  <c r="I571" i="3"/>
  <c r="Q571" i="3" s="1"/>
  <c r="I572" i="3"/>
  <c r="Q572" i="3" s="1"/>
  <c r="I573" i="3"/>
  <c r="Q573" i="3" s="1"/>
  <c r="I574" i="3"/>
  <c r="Q574" i="3" s="1"/>
  <c r="I575" i="3"/>
  <c r="Q575" i="3" s="1"/>
  <c r="I576" i="3"/>
  <c r="Q576" i="3" s="1"/>
  <c r="I577" i="3"/>
  <c r="Q577" i="3" s="1"/>
  <c r="I578" i="3"/>
  <c r="Q578" i="3" s="1"/>
  <c r="I579" i="3"/>
  <c r="Q579" i="3" s="1"/>
  <c r="I580" i="3"/>
  <c r="Q580" i="3" s="1"/>
  <c r="I581" i="3"/>
  <c r="Q581" i="3" s="1"/>
  <c r="I582" i="3"/>
  <c r="Q582" i="3" s="1"/>
  <c r="I583" i="3"/>
  <c r="Q583" i="3" s="1"/>
  <c r="I584" i="3"/>
  <c r="Q584" i="3" s="1"/>
  <c r="I585" i="3"/>
  <c r="Q585" i="3" s="1"/>
  <c r="I586" i="3"/>
  <c r="Q586" i="3" s="1"/>
  <c r="I587" i="3"/>
  <c r="Q587" i="3" s="1"/>
  <c r="I588" i="3"/>
  <c r="Q588" i="3" s="1"/>
  <c r="I589" i="3"/>
  <c r="Q589" i="3" s="1"/>
  <c r="I590" i="3"/>
  <c r="Q590" i="3" s="1"/>
  <c r="I591" i="3"/>
  <c r="Q591" i="3" s="1"/>
  <c r="I592" i="3"/>
  <c r="Q592" i="3" s="1"/>
  <c r="I593" i="3"/>
  <c r="Q593" i="3" s="1"/>
  <c r="I594" i="3"/>
  <c r="Q594" i="3" s="1"/>
  <c r="I595" i="3"/>
  <c r="Q595" i="3" s="1"/>
  <c r="I596" i="3"/>
  <c r="Q596" i="3" s="1"/>
  <c r="I597" i="3"/>
  <c r="Q597" i="3" s="1"/>
  <c r="I598" i="3"/>
  <c r="Q598" i="3" s="1"/>
  <c r="I599" i="3"/>
  <c r="Q599" i="3" s="1"/>
  <c r="I600" i="3"/>
  <c r="Q600" i="3" s="1"/>
  <c r="I601" i="3"/>
  <c r="Q601" i="3" s="1"/>
  <c r="I602" i="3"/>
  <c r="Q602" i="3" s="1"/>
  <c r="I603" i="3"/>
  <c r="Q603" i="3" s="1"/>
  <c r="I604" i="3"/>
  <c r="Q604" i="3" s="1"/>
  <c r="I605" i="3"/>
  <c r="Q605" i="3" s="1"/>
  <c r="I606" i="3"/>
  <c r="Q606" i="3" s="1"/>
  <c r="I607" i="3"/>
  <c r="Q607" i="3" s="1"/>
  <c r="I608" i="3"/>
  <c r="Q608" i="3" s="1"/>
  <c r="I609" i="3"/>
  <c r="Q609" i="3" s="1"/>
  <c r="I610" i="3"/>
  <c r="Q610" i="3" s="1"/>
  <c r="I611" i="3"/>
  <c r="Q611" i="3" s="1"/>
  <c r="I612" i="3"/>
  <c r="Q612" i="3" s="1"/>
  <c r="I613" i="3"/>
  <c r="Q613" i="3" s="1"/>
  <c r="I614" i="3"/>
  <c r="Q614" i="3" s="1"/>
  <c r="I615" i="3"/>
  <c r="Q615" i="3" s="1"/>
  <c r="I616" i="3"/>
  <c r="Q616" i="3" s="1"/>
  <c r="I617" i="3"/>
  <c r="Q617" i="3" s="1"/>
  <c r="I618" i="3"/>
  <c r="Q618" i="3" s="1"/>
  <c r="I619" i="3"/>
  <c r="Q619" i="3" s="1"/>
  <c r="I620" i="3"/>
  <c r="Q620" i="3" s="1"/>
  <c r="I621" i="3"/>
  <c r="Q621" i="3" s="1"/>
  <c r="I622" i="3"/>
  <c r="Q622" i="3" s="1"/>
  <c r="I623" i="3"/>
  <c r="Q623" i="3" s="1"/>
  <c r="I624" i="3"/>
  <c r="Q624" i="3" s="1"/>
  <c r="I625" i="3"/>
  <c r="Q625" i="3" s="1"/>
  <c r="I626" i="3"/>
  <c r="Q626" i="3" s="1"/>
  <c r="I627" i="3"/>
  <c r="Q627" i="3" s="1"/>
  <c r="I628" i="3"/>
  <c r="Q628" i="3" s="1"/>
  <c r="I629" i="3"/>
  <c r="Q629" i="3" s="1"/>
  <c r="I630" i="3"/>
  <c r="Q630" i="3" s="1"/>
  <c r="I631" i="3"/>
  <c r="Q631" i="3" s="1"/>
  <c r="I632" i="3"/>
  <c r="Q632" i="3" s="1"/>
  <c r="I633" i="3"/>
  <c r="Q633" i="3" s="1"/>
  <c r="I634" i="3"/>
  <c r="Q634" i="3" s="1"/>
  <c r="I635" i="3"/>
  <c r="Q635" i="3" s="1"/>
  <c r="I636" i="3"/>
  <c r="Q636" i="3" s="1"/>
  <c r="I637" i="3"/>
  <c r="Q637" i="3" s="1"/>
  <c r="I638" i="3"/>
  <c r="Q638" i="3" s="1"/>
  <c r="I639" i="3"/>
  <c r="Q639" i="3" s="1"/>
  <c r="I640" i="3"/>
  <c r="Q640" i="3" s="1"/>
  <c r="I641" i="3"/>
  <c r="Q641" i="3" s="1"/>
  <c r="I642" i="3"/>
  <c r="Q642" i="3" s="1"/>
  <c r="I643" i="3"/>
  <c r="Q643" i="3" s="1"/>
  <c r="I644" i="3"/>
  <c r="Q644" i="3" s="1"/>
  <c r="I645" i="3"/>
  <c r="Q645" i="3" s="1"/>
  <c r="I646" i="3"/>
  <c r="Q646" i="3" s="1"/>
  <c r="I647" i="3"/>
  <c r="Q647" i="3" s="1"/>
  <c r="I648" i="3"/>
  <c r="Q648" i="3" s="1"/>
  <c r="I649" i="3"/>
  <c r="Q649" i="3" s="1"/>
  <c r="I650" i="3"/>
  <c r="Q650" i="3" s="1"/>
  <c r="I651" i="3"/>
  <c r="Q651" i="3" s="1"/>
  <c r="I652" i="3"/>
  <c r="Q652" i="3" s="1"/>
  <c r="I653" i="3"/>
  <c r="Q653" i="3" s="1"/>
  <c r="I654" i="3"/>
  <c r="Q654" i="3" s="1"/>
  <c r="I655" i="3"/>
  <c r="Q655" i="3" s="1"/>
  <c r="I656" i="3"/>
  <c r="Q656" i="3" s="1"/>
  <c r="I657" i="3"/>
  <c r="Q657" i="3" s="1"/>
  <c r="I658" i="3"/>
  <c r="Q658" i="3" s="1"/>
  <c r="I659" i="3"/>
  <c r="Q659" i="3" s="1"/>
  <c r="I660" i="3"/>
  <c r="Q660" i="3" s="1"/>
  <c r="I661" i="3"/>
  <c r="Q661" i="3" s="1"/>
  <c r="I662" i="3"/>
  <c r="Q662" i="3" s="1"/>
  <c r="I663" i="3"/>
  <c r="Q663" i="3" s="1"/>
  <c r="I664" i="3"/>
  <c r="Q664" i="3" s="1"/>
  <c r="I665" i="3"/>
  <c r="Q665" i="3" s="1"/>
  <c r="I666" i="3"/>
  <c r="Q666" i="3" s="1"/>
  <c r="I667" i="3"/>
  <c r="Q667" i="3" s="1"/>
  <c r="I668" i="3"/>
  <c r="Q668" i="3" s="1"/>
  <c r="I669" i="3"/>
  <c r="Q669" i="3" s="1"/>
  <c r="I670" i="3"/>
  <c r="Q670" i="3" s="1"/>
  <c r="I671" i="3"/>
  <c r="Q671" i="3" s="1"/>
  <c r="I672" i="3"/>
  <c r="Q672" i="3" s="1"/>
  <c r="I673" i="3"/>
  <c r="Q673" i="3" s="1"/>
  <c r="I674" i="3"/>
  <c r="Q674" i="3" s="1"/>
  <c r="I675" i="3"/>
  <c r="Q675" i="3" s="1"/>
  <c r="I676" i="3"/>
  <c r="Q676" i="3" s="1"/>
  <c r="I677" i="3"/>
  <c r="Q677" i="3" s="1"/>
  <c r="I678" i="3"/>
  <c r="Q678" i="3" s="1"/>
  <c r="I679" i="3"/>
  <c r="Q679" i="3" s="1"/>
  <c r="I680" i="3"/>
  <c r="Q680" i="3" s="1"/>
  <c r="I681" i="3"/>
  <c r="Q681" i="3" s="1"/>
  <c r="I682" i="3"/>
  <c r="Q682" i="3" s="1"/>
  <c r="I683" i="3"/>
  <c r="Q683" i="3" s="1"/>
  <c r="I684" i="3"/>
  <c r="Q684" i="3" s="1"/>
  <c r="I685" i="3"/>
  <c r="Q685" i="3" s="1"/>
  <c r="I686" i="3"/>
  <c r="Q686" i="3" s="1"/>
  <c r="I687" i="3"/>
  <c r="Q687" i="3" s="1"/>
  <c r="I688" i="3"/>
  <c r="Q688" i="3" s="1"/>
  <c r="I689" i="3"/>
  <c r="Q689" i="3" s="1"/>
  <c r="I690" i="3"/>
  <c r="Q690" i="3" s="1"/>
  <c r="I691" i="3"/>
  <c r="Q691" i="3" s="1"/>
  <c r="I692" i="3"/>
  <c r="Q692" i="3" s="1"/>
  <c r="I693" i="3"/>
  <c r="Q693" i="3" s="1"/>
  <c r="I694" i="3"/>
  <c r="Q694" i="3" s="1"/>
  <c r="I695" i="3"/>
  <c r="Q695" i="3" s="1"/>
  <c r="I696" i="3"/>
  <c r="Q696" i="3" s="1"/>
  <c r="I697" i="3"/>
  <c r="Q697" i="3" s="1"/>
  <c r="I698" i="3"/>
  <c r="Q698" i="3" s="1"/>
  <c r="I699" i="3"/>
  <c r="Q699" i="3" s="1"/>
  <c r="I700" i="3"/>
  <c r="Q700" i="3" s="1"/>
  <c r="I701" i="3"/>
  <c r="Q701" i="3" s="1"/>
  <c r="I702" i="3"/>
  <c r="Q702" i="3" s="1"/>
  <c r="I703" i="3"/>
  <c r="Q703" i="3" s="1"/>
  <c r="I704" i="3"/>
  <c r="Q704" i="3" s="1"/>
  <c r="I705" i="3"/>
  <c r="Q705" i="3" s="1"/>
  <c r="I706" i="3"/>
  <c r="Q706" i="3" s="1"/>
  <c r="I707" i="3"/>
  <c r="Q707" i="3" s="1"/>
  <c r="I708" i="3"/>
  <c r="Q708" i="3" s="1"/>
  <c r="I709" i="3"/>
  <c r="Q709" i="3" s="1"/>
  <c r="I710" i="3"/>
  <c r="Q710" i="3" s="1"/>
  <c r="I711" i="3"/>
  <c r="Q711" i="3" s="1"/>
  <c r="I712" i="3"/>
  <c r="Q712" i="3" s="1"/>
  <c r="I713" i="3"/>
  <c r="Q713" i="3" s="1"/>
  <c r="I714" i="3"/>
  <c r="Q714" i="3" s="1"/>
  <c r="I715" i="3"/>
  <c r="Q715" i="3" s="1"/>
  <c r="I716" i="3"/>
  <c r="Q716" i="3" s="1"/>
  <c r="I717" i="3"/>
  <c r="Q717" i="3" s="1"/>
  <c r="I718" i="3"/>
  <c r="Q718" i="3" s="1"/>
  <c r="I719" i="3"/>
  <c r="Q719" i="3" s="1"/>
  <c r="I720" i="3"/>
  <c r="Q720" i="3" s="1"/>
  <c r="I721" i="3"/>
  <c r="Q721" i="3" s="1"/>
  <c r="I722" i="3"/>
  <c r="Q722" i="3" s="1"/>
  <c r="I723" i="3"/>
  <c r="Q723" i="3" s="1"/>
  <c r="I724" i="3"/>
  <c r="Q724" i="3" s="1"/>
  <c r="I725" i="3"/>
  <c r="Q725" i="3" s="1"/>
  <c r="I726" i="3"/>
  <c r="Q726" i="3" s="1"/>
  <c r="I727" i="3"/>
  <c r="Q727" i="3" s="1"/>
  <c r="I728" i="3"/>
  <c r="Q728" i="3" s="1"/>
  <c r="I729" i="3"/>
  <c r="Q729" i="3" s="1"/>
  <c r="I730" i="3"/>
  <c r="Q730" i="3" s="1"/>
  <c r="I731" i="3"/>
  <c r="Q731" i="3" s="1"/>
  <c r="I732" i="3"/>
  <c r="Q732" i="3" s="1"/>
  <c r="I733" i="3"/>
  <c r="Q733" i="3" s="1"/>
  <c r="I734" i="3"/>
  <c r="Q734" i="3" s="1"/>
  <c r="I735" i="3"/>
  <c r="Q735" i="3" s="1"/>
  <c r="I736" i="3"/>
  <c r="Q736" i="3" s="1"/>
  <c r="I737" i="3"/>
  <c r="Q737" i="3" s="1"/>
  <c r="I738" i="3"/>
  <c r="Q738" i="3" s="1"/>
  <c r="I739" i="3"/>
  <c r="Q739" i="3" s="1"/>
  <c r="I740" i="3"/>
  <c r="Q740" i="3" s="1"/>
  <c r="I741" i="3"/>
  <c r="Q741" i="3" s="1"/>
  <c r="I742" i="3"/>
  <c r="Q742" i="3" s="1"/>
  <c r="I743" i="3"/>
  <c r="Q743" i="3" s="1"/>
  <c r="I744" i="3"/>
  <c r="Q744" i="3" s="1"/>
  <c r="I745" i="3"/>
  <c r="Q745" i="3" s="1"/>
  <c r="I746" i="3"/>
  <c r="Q746" i="3" s="1"/>
  <c r="I747" i="3"/>
  <c r="Q747" i="3" s="1"/>
  <c r="I748" i="3"/>
  <c r="Q748" i="3" s="1"/>
  <c r="I749" i="3"/>
  <c r="Q749" i="3" s="1"/>
  <c r="I750" i="3"/>
  <c r="Q750" i="3" s="1"/>
  <c r="I751" i="3"/>
  <c r="Q751" i="3" s="1"/>
  <c r="I752" i="3"/>
  <c r="Q752" i="3" s="1"/>
  <c r="I753" i="3"/>
  <c r="Q753" i="3" s="1"/>
  <c r="I754" i="3"/>
  <c r="Q754" i="3" s="1"/>
  <c r="I755" i="3"/>
  <c r="Q755" i="3" s="1"/>
  <c r="I756" i="3"/>
  <c r="Q756" i="3" s="1"/>
  <c r="I757" i="3"/>
  <c r="Q757" i="3" s="1"/>
  <c r="I758" i="3"/>
  <c r="Q758" i="3" s="1"/>
  <c r="I759" i="3"/>
  <c r="Q759" i="3" s="1"/>
  <c r="I760" i="3"/>
  <c r="Q760" i="3" s="1"/>
  <c r="I761" i="3"/>
  <c r="Q761" i="3" s="1"/>
  <c r="I762" i="3"/>
  <c r="Q762" i="3" s="1"/>
  <c r="I763" i="3"/>
  <c r="Q763" i="3" s="1"/>
  <c r="I764" i="3"/>
  <c r="Q764" i="3" s="1"/>
  <c r="I765" i="3"/>
  <c r="Q765" i="3" s="1"/>
  <c r="I766" i="3"/>
  <c r="Q766" i="3" s="1"/>
  <c r="I767" i="3"/>
  <c r="Q767" i="3" s="1"/>
  <c r="I768" i="3"/>
  <c r="Q768" i="3" s="1"/>
  <c r="I769" i="3"/>
  <c r="Q769" i="3" s="1"/>
  <c r="I770" i="3"/>
  <c r="Q770" i="3" s="1"/>
  <c r="I771" i="3"/>
  <c r="Q771" i="3" s="1"/>
  <c r="I772" i="3"/>
  <c r="Q772" i="3" s="1"/>
  <c r="I773" i="3"/>
  <c r="Q773" i="3" s="1"/>
  <c r="I774" i="3"/>
  <c r="Q774" i="3" s="1"/>
  <c r="I775" i="3"/>
  <c r="Q775" i="3" s="1"/>
  <c r="I776" i="3"/>
  <c r="Q776" i="3" s="1"/>
  <c r="I777" i="3"/>
  <c r="Q777" i="3" s="1"/>
  <c r="I778" i="3"/>
  <c r="Q778" i="3" s="1"/>
  <c r="I779" i="3"/>
  <c r="Q779" i="3" s="1"/>
  <c r="I780" i="3"/>
  <c r="Q780" i="3" s="1"/>
  <c r="I781" i="3"/>
  <c r="Q781" i="3" s="1"/>
  <c r="I782" i="3"/>
  <c r="Q782" i="3" s="1"/>
  <c r="I783" i="3"/>
  <c r="Q783" i="3" s="1"/>
  <c r="I784" i="3"/>
  <c r="Q784" i="3" s="1"/>
  <c r="I785" i="3"/>
  <c r="Q785" i="3" s="1"/>
  <c r="I786" i="3"/>
  <c r="Q786" i="3" s="1"/>
  <c r="I787" i="3"/>
  <c r="Q787" i="3" s="1"/>
  <c r="I788" i="3"/>
  <c r="Q788" i="3" s="1"/>
  <c r="I789" i="3"/>
  <c r="Q789" i="3" s="1"/>
  <c r="I790" i="3"/>
  <c r="Q790" i="3" s="1"/>
  <c r="I791" i="3"/>
  <c r="Q791" i="3" s="1"/>
  <c r="I792" i="3"/>
  <c r="Q792" i="3" s="1"/>
  <c r="I793" i="3"/>
  <c r="Q793" i="3" s="1"/>
  <c r="I794" i="3"/>
  <c r="Q794" i="3" s="1"/>
  <c r="I795" i="3"/>
  <c r="Q795" i="3" s="1"/>
  <c r="I796" i="3"/>
  <c r="Q796" i="3" s="1"/>
  <c r="I797" i="3"/>
  <c r="Q797" i="3" s="1"/>
  <c r="I798" i="3"/>
  <c r="Q798" i="3" s="1"/>
  <c r="I799" i="3"/>
  <c r="Q799" i="3" s="1"/>
  <c r="I800" i="3"/>
  <c r="Q800" i="3" s="1"/>
  <c r="I801" i="3"/>
  <c r="Q801" i="3" s="1"/>
  <c r="I802" i="3"/>
  <c r="Q802" i="3" s="1"/>
  <c r="I803" i="3"/>
  <c r="Q803" i="3" s="1"/>
  <c r="I804" i="3"/>
  <c r="Q804" i="3" s="1"/>
  <c r="I805" i="3"/>
  <c r="Q805" i="3" s="1"/>
  <c r="I806" i="3"/>
  <c r="Q806" i="3" s="1"/>
  <c r="I807" i="3"/>
  <c r="Q807" i="3" s="1"/>
  <c r="I808" i="3"/>
  <c r="Q808" i="3" s="1"/>
  <c r="I809" i="3"/>
  <c r="Q809" i="3" s="1"/>
  <c r="I810" i="3"/>
  <c r="Q810" i="3" s="1"/>
  <c r="I811" i="3"/>
  <c r="Q811" i="3" s="1"/>
  <c r="I812" i="3"/>
  <c r="Q812" i="3" s="1"/>
  <c r="I813" i="3"/>
  <c r="Q813" i="3" s="1"/>
  <c r="I814" i="3"/>
  <c r="Q814" i="3" s="1"/>
  <c r="I815" i="3"/>
  <c r="Q815" i="3" s="1"/>
  <c r="I816" i="3"/>
  <c r="Q816" i="3" s="1"/>
  <c r="I817" i="3"/>
  <c r="Q817" i="3" s="1"/>
  <c r="I818" i="3"/>
  <c r="Q818" i="3" s="1"/>
  <c r="I819" i="3"/>
  <c r="Q819" i="3" s="1"/>
  <c r="I820" i="3"/>
  <c r="Q820" i="3" s="1"/>
  <c r="I821" i="3"/>
  <c r="Q821" i="3" s="1"/>
  <c r="I822" i="3"/>
  <c r="Q822" i="3" s="1"/>
  <c r="I823" i="3"/>
  <c r="Q823" i="3" s="1"/>
  <c r="I824" i="3"/>
  <c r="Q824" i="3" s="1"/>
  <c r="I825" i="3"/>
  <c r="Q825" i="3" s="1"/>
  <c r="I826" i="3"/>
  <c r="Q826" i="3" s="1"/>
  <c r="I827" i="3"/>
  <c r="Q827" i="3" s="1"/>
  <c r="I828" i="3"/>
  <c r="Q828" i="3" s="1"/>
  <c r="I829" i="3"/>
  <c r="Q829" i="3" s="1"/>
  <c r="I830" i="3"/>
  <c r="Q830" i="3" s="1"/>
  <c r="I831" i="3"/>
  <c r="Q831" i="3" s="1"/>
  <c r="I832" i="3"/>
  <c r="Q832" i="3" s="1"/>
  <c r="I833" i="3"/>
  <c r="Q833" i="3" s="1"/>
  <c r="I834" i="3"/>
  <c r="Q834" i="3" s="1"/>
  <c r="I835" i="3"/>
  <c r="Q835" i="3" s="1"/>
  <c r="I836" i="3"/>
  <c r="Q836" i="3" s="1"/>
  <c r="I837" i="3"/>
  <c r="Q837" i="3" s="1"/>
  <c r="I838" i="3"/>
  <c r="Q838" i="3" s="1"/>
  <c r="I839" i="3"/>
  <c r="Q839" i="3" s="1"/>
  <c r="I840" i="3"/>
  <c r="Q840" i="3" s="1"/>
  <c r="I841" i="3"/>
  <c r="Q841" i="3" s="1"/>
  <c r="I842" i="3"/>
  <c r="Q842" i="3" s="1"/>
  <c r="I843" i="3"/>
  <c r="Q843" i="3" s="1"/>
  <c r="I844" i="3"/>
  <c r="Q844" i="3" s="1"/>
  <c r="I845" i="3"/>
  <c r="Q845" i="3" s="1"/>
  <c r="I846" i="3"/>
  <c r="Q846" i="3" s="1"/>
  <c r="I847" i="3"/>
  <c r="Q847" i="3" s="1"/>
  <c r="I848" i="3"/>
  <c r="Q848" i="3" s="1"/>
  <c r="I849" i="3"/>
  <c r="Q849" i="3" s="1"/>
  <c r="I850" i="3"/>
  <c r="Q850" i="3" s="1"/>
  <c r="I851" i="3"/>
  <c r="Q851" i="3" s="1"/>
  <c r="I852" i="3"/>
  <c r="Q852" i="3" s="1"/>
  <c r="I853" i="3"/>
  <c r="Q853" i="3" s="1"/>
  <c r="I854" i="3"/>
  <c r="Q854" i="3" s="1"/>
  <c r="I855" i="3"/>
  <c r="Q855" i="3" s="1"/>
  <c r="I856" i="3"/>
  <c r="Q856" i="3" s="1"/>
  <c r="I857" i="3"/>
  <c r="Q857" i="3" s="1"/>
  <c r="I858" i="3"/>
  <c r="Q858" i="3" s="1"/>
  <c r="I859" i="3"/>
  <c r="Q859" i="3" s="1"/>
  <c r="I860" i="3"/>
  <c r="Q860" i="3" s="1"/>
  <c r="I861" i="3"/>
  <c r="Q861" i="3" s="1"/>
  <c r="I862" i="3"/>
  <c r="Q862" i="3" s="1"/>
  <c r="I863" i="3"/>
  <c r="Q863" i="3" s="1"/>
  <c r="I864" i="3"/>
  <c r="Q864" i="3" s="1"/>
  <c r="I865" i="3"/>
  <c r="Q865" i="3" s="1"/>
  <c r="I866" i="3"/>
  <c r="Q866" i="3" s="1"/>
  <c r="I867" i="3"/>
  <c r="Q867" i="3" s="1"/>
  <c r="I868" i="3"/>
  <c r="Q868" i="3" s="1"/>
  <c r="I869" i="3"/>
  <c r="Q869" i="3" s="1"/>
  <c r="I870" i="3"/>
  <c r="Q870" i="3" s="1"/>
  <c r="I871" i="3"/>
  <c r="Q871" i="3" s="1"/>
  <c r="I872" i="3"/>
  <c r="Q872" i="3" s="1"/>
  <c r="I873" i="3"/>
  <c r="Q873" i="3" s="1"/>
  <c r="I874" i="3"/>
  <c r="Q874" i="3" s="1"/>
  <c r="I875" i="3"/>
  <c r="Q875" i="3" s="1"/>
  <c r="I876" i="3"/>
  <c r="Q876" i="3" s="1"/>
  <c r="I877" i="3"/>
  <c r="Q877" i="3" s="1"/>
  <c r="I878" i="3"/>
  <c r="Q878" i="3" s="1"/>
  <c r="I879" i="3"/>
  <c r="Q879" i="3" s="1"/>
  <c r="I880" i="3"/>
  <c r="Q880" i="3" s="1"/>
  <c r="I881" i="3"/>
  <c r="Q881" i="3" s="1"/>
  <c r="I882" i="3"/>
  <c r="Q882" i="3" s="1"/>
  <c r="I883" i="3"/>
  <c r="Q883" i="3" s="1"/>
  <c r="I884" i="3"/>
  <c r="Q884" i="3" s="1"/>
  <c r="I885" i="3"/>
  <c r="Q885" i="3" s="1"/>
  <c r="I886" i="3"/>
  <c r="Q886" i="3" s="1"/>
  <c r="I887" i="3"/>
  <c r="Q887" i="3" s="1"/>
  <c r="I888" i="3"/>
  <c r="Q888" i="3" s="1"/>
  <c r="I889" i="3"/>
  <c r="Q889" i="3" s="1"/>
  <c r="I890" i="3"/>
  <c r="Q890" i="3" s="1"/>
  <c r="I891" i="3"/>
  <c r="Q891" i="3" s="1"/>
  <c r="I892" i="3"/>
  <c r="Q892" i="3" s="1"/>
  <c r="I893" i="3"/>
  <c r="Q893" i="3" s="1"/>
  <c r="I894" i="3"/>
  <c r="Q894" i="3" s="1"/>
  <c r="I895" i="3"/>
  <c r="Q895" i="3" s="1"/>
  <c r="I896" i="3"/>
  <c r="Q896" i="3" s="1"/>
  <c r="I897" i="3"/>
  <c r="Q897" i="3" s="1"/>
  <c r="I898" i="3"/>
  <c r="Q898" i="3" s="1"/>
  <c r="I899" i="3"/>
  <c r="Q899" i="3" s="1"/>
  <c r="I900" i="3"/>
  <c r="Q900" i="3" s="1"/>
  <c r="I901" i="3"/>
  <c r="Q901" i="3" s="1"/>
  <c r="I902" i="3"/>
  <c r="Q902" i="3" s="1"/>
  <c r="I903" i="3"/>
  <c r="Q903" i="3" s="1"/>
  <c r="I904" i="3"/>
  <c r="Q904" i="3" s="1"/>
  <c r="I905" i="3"/>
  <c r="Q905" i="3" s="1"/>
  <c r="I906" i="3"/>
  <c r="Q906" i="3" s="1"/>
  <c r="I907" i="3"/>
  <c r="Q907" i="3" s="1"/>
  <c r="I908" i="3"/>
  <c r="Q908" i="3" s="1"/>
  <c r="I909" i="3"/>
  <c r="Q909" i="3" s="1"/>
  <c r="I910" i="3"/>
  <c r="Q910" i="3" s="1"/>
  <c r="I911" i="3"/>
  <c r="Q911" i="3" s="1"/>
  <c r="I912" i="3"/>
  <c r="Q912" i="3" s="1"/>
  <c r="I913" i="3"/>
  <c r="Q913" i="3" s="1"/>
  <c r="I914" i="3"/>
  <c r="Q914" i="3" s="1"/>
  <c r="I915" i="3"/>
  <c r="Q915" i="3" s="1"/>
  <c r="I916" i="3"/>
  <c r="Q916" i="3" s="1"/>
  <c r="I917" i="3"/>
  <c r="Q917" i="3" s="1"/>
  <c r="I918" i="3"/>
  <c r="Q918" i="3" s="1"/>
  <c r="I919" i="3"/>
  <c r="Q919" i="3" s="1"/>
  <c r="I920" i="3"/>
  <c r="Q920" i="3" s="1"/>
  <c r="I921" i="3"/>
  <c r="Q921" i="3" s="1"/>
  <c r="I922" i="3"/>
  <c r="Q922" i="3" s="1"/>
  <c r="I923" i="3"/>
  <c r="Q923" i="3" s="1"/>
  <c r="I924" i="3"/>
  <c r="Q924" i="3" s="1"/>
  <c r="I925" i="3"/>
  <c r="Q925" i="3" s="1"/>
  <c r="I926" i="3"/>
  <c r="Q926" i="3" s="1"/>
  <c r="I927" i="3"/>
  <c r="Q927" i="3" s="1"/>
  <c r="I928" i="3"/>
  <c r="Q928" i="3" s="1"/>
  <c r="I929" i="3"/>
  <c r="Q929" i="3" s="1"/>
  <c r="I930" i="3"/>
  <c r="Q930" i="3" s="1"/>
  <c r="I931" i="3"/>
  <c r="Q931" i="3" s="1"/>
  <c r="I932" i="3"/>
  <c r="Q932" i="3" s="1"/>
  <c r="I933" i="3"/>
  <c r="Q933" i="3" s="1"/>
  <c r="I934" i="3"/>
  <c r="Q934" i="3" s="1"/>
  <c r="I935" i="3"/>
  <c r="Q935" i="3" s="1"/>
  <c r="I936" i="3"/>
  <c r="Q936" i="3" s="1"/>
  <c r="I937" i="3"/>
  <c r="Q937" i="3" s="1"/>
  <c r="I938" i="3"/>
  <c r="Q938" i="3" s="1"/>
  <c r="I939" i="3"/>
  <c r="Q939" i="3" s="1"/>
  <c r="I940" i="3"/>
  <c r="Q940" i="3" s="1"/>
  <c r="I941" i="3"/>
  <c r="Q941" i="3" s="1"/>
  <c r="I942" i="3"/>
  <c r="Q942" i="3" s="1"/>
  <c r="I943" i="3"/>
  <c r="Q943" i="3" s="1"/>
  <c r="I944" i="3"/>
  <c r="Q944" i="3" s="1"/>
  <c r="I945" i="3"/>
  <c r="Q945" i="3" s="1"/>
  <c r="I946" i="3"/>
  <c r="Q946" i="3" s="1"/>
  <c r="I947" i="3"/>
  <c r="Q947" i="3" s="1"/>
  <c r="I948" i="3"/>
  <c r="Q948" i="3" s="1"/>
  <c r="I949" i="3"/>
  <c r="Q949" i="3" s="1"/>
  <c r="I950" i="3"/>
  <c r="Q950" i="3" s="1"/>
  <c r="I951" i="3"/>
  <c r="Q951" i="3" s="1"/>
  <c r="I952" i="3"/>
  <c r="Q952" i="3" s="1"/>
  <c r="I953" i="3"/>
  <c r="Q953" i="3" s="1"/>
  <c r="I954" i="3"/>
  <c r="Q954" i="3" s="1"/>
  <c r="I955" i="3"/>
  <c r="Q955" i="3" s="1"/>
  <c r="I956" i="3"/>
  <c r="Q956" i="3" s="1"/>
  <c r="I957" i="3"/>
  <c r="Q957" i="3" s="1"/>
  <c r="I958" i="3"/>
  <c r="Q958" i="3" s="1"/>
  <c r="I959" i="3"/>
  <c r="Q959" i="3" s="1"/>
  <c r="I960" i="3"/>
  <c r="Q960" i="3" s="1"/>
  <c r="I961" i="3"/>
  <c r="Q961" i="3" s="1"/>
  <c r="I962" i="3"/>
  <c r="Q962" i="3" s="1"/>
  <c r="I963" i="3"/>
  <c r="Q963" i="3" s="1"/>
  <c r="I964" i="3"/>
  <c r="Q964" i="3" s="1"/>
  <c r="I965" i="3"/>
  <c r="Q965" i="3" s="1"/>
  <c r="I966" i="3"/>
  <c r="Q966" i="3" s="1"/>
  <c r="I967" i="3"/>
  <c r="Q967" i="3" s="1"/>
  <c r="I968" i="3"/>
  <c r="Q968" i="3" s="1"/>
  <c r="I969" i="3"/>
  <c r="Q969" i="3" s="1"/>
  <c r="I970" i="3"/>
  <c r="Q970" i="3" s="1"/>
  <c r="I971" i="3"/>
  <c r="Q971" i="3" s="1"/>
  <c r="I972" i="3"/>
  <c r="Q972" i="3" s="1"/>
  <c r="I973" i="3"/>
  <c r="Q973" i="3" s="1"/>
  <c r="I974" i="3"/>
  <c r="Q974" i="3" s="1"/>
  <c r="I975" i="3"/>
  <c r="Q975" i="3" s="1"/>
  <c r="I976" i="3"/>
  <c r="Q976" i="3" s="1"/>
  <c r="I977" i="3"/>
  <c r="Q977" i="3" s="1"/>
  <c r="I978" i="3"/>
  <c r="Q978" i="3" s="1"/>
  <c r="I979" i="3"/>
  <c r="Q979" i="3" s="1"/>
  <c r="I980" i="3"/>
  <c r="Q980" i="3" s="1"/>
  <c r="I981" i="3"/>
  <c r="Q981" i="3" s="1"/>
  <c r="I982" i="3"/>
  <c r="Q982" i="3" s="1"/>
  <c r="I983" i="3"/>
  <c r="Q983" i="3" s="1"/>
  <c r="I984" i="3"/>
  <c r="Q984" i="3" s="1"/>
  <c r="I985" i="3"/>
  <c r="Q985" i="3" s="1"/>
  <c r="I986" i="3"/>
  <c r="Q986" i="3" s="1"/>
  <c r="I987" i="3"/>
  <c r="Q987" i="3" s="1"/>
  <c r="I988" i="3"/>
  <c r="Q988" i="3" s="1"/>
  <c r="I989" i="3"/>
  <c r="Q989" i="3" s="1"/>
  <c r="I990" i="3"/>
  <c r="Q990" i="3" s="1"/>
  <c r="I991" i="3"/>
  <c r="Q991" i="3" s="1"/>
  <c r="I992" i="3"/>
  <c r="Q992" i="3" s="1"/>
  <c r="I993" i="3"/>
  <c r="Q993" i="3" s="1"/>
  <c r="I994" i="3"/>
  <c r="Q994" i="3" s="1"/>
  <c r="I995" i="3"/>
  <c r="Q995" i="3" s="1"/>
  <c r="I996" i="3"/>
  <c r="Q996" i="3" s="1"/>
  <c r="I997" i="3"/>
  <c r="Q997" i="3" s="1"/>
  <c r="I998" i="3"/>
  <c r="Q998" i="3" s="1"/>
  <c r="I999" i="3"/>
  <c r="Q999" i="3" s="1"/>
  <c r="I1000" i="3"/>
  <c r="Q1000" i="3" s="1"/>
  <c r="I1001" i="3"/>
  <c r="Q1001" i="3" s="1"/>
  <c r="I1002" i="3"/>
  <c r="Q1002" i="3" s="1"/>
  <c r="I1003" i="3"/>
  <c r="Q1003" i="3" s="1"/>
  <c r="I1004" i="3"/>
  <c r="Q1004" i="3" s="1"/>
  <c r="I1005" i="3"/>
  <c r="Q1005" i="3" s="1"/>
  <c r="I1006" i="3"/>
  <c r="Q1006" i="3" s="1"/>
  <c r="I1007" i="3"/>
  <c r="Q1007" i="3" s="1"/>
  <c r="I1008" i="3"/>
  <c r="Q1008" i="3" s="1"/>
  <c r="I1009" i="3"/>
  <c r="Q1009" i="3" s="1"/>
  <c r="I1010" i="3"/>
  <c r="Q1010" i="3" s="1"/>
  <c r="I1011" i="3"/>
  <c r="Q1011" i="3" s="1"/>
  <c r="I1012" i="3"/>
  <c r="Q1012" i="3" s="1"/>
  <c r="I1013" i="3"/>
  <c r="Q1013" i="3" s="1"/>
  <c r="I1014" i="3"/>
  <c r="Q1014" i="3" s="1"/>
  <c r="I1015" i="3"/>
  <c r="Q1015" i="3" s="1"/>
  <c r="I1016" i="3"/>
  <c r="Q1016" i="3" s="1"/>
  <c r="I1017" i="3"/>
  <c r="Q1017" i="3" s="1"/>
  <c r="I1018" i="3"/>
  <c r="Q1018" i="3" s="1"/>
  <c r="I1019" i="3"/>
  <c r="Q1019" i="3" s="1"/>
  <c r="I1020" i="3"/>
  <c r="Q1020" i="3" s="1"/>
  <c r="I1021" i="3"/>
  <c r="Q1021" i="3" s="1"/>
  <c r="I1022" i="3"/>
  <c r="Q1022" i="3" s="1"/>
  <c r="I1023" i="3"/>
  <c r="Q1023" i="3" s="1"/>
  <c r="I1024" i="3"/>
  <c r="Q1024" i="3" s="1"/>
  <c r="I1025" i="3"/>
  <c r="Q1025" i="3" s="1"/>
  <c r="I1026" i="3"/>
  <c r="Q1026" i="3" s="1"/>
  <c r="I1027" i="3"/>
  <c r="Q1027" i="3" s="1"/>
  <c r="I1028" i="3"/>
  <c r="Q1028" i="3" s="1"/>
  <c r="I1029" i="3"/>
  <c r="Q1029" i="3" s="1"/>
  <c r="I1030" i="3"/>
  <c r="Q1030" i="3" s="1"/>
  <c r="I1031" i="3"/>
  <c r="Q1031" i="3" s="1"/>
  <c r="I1032" i="3"/>
  <c r="Q1032" i="3" s="1"/>
  <c r="I1033" i="3"/>
  <c r="Q1033" i="3" s="1"/>
  <c r="I1034" i="3"/>
  <c r="Q1034" i="3" s="1"/>
  <c r="I1035" i="3"/>
  <c r="Q1035" i="3" s="1"/>
  <c r="I1036" i="3"/>
  <c r="Q1036" i="3" s="1"/>
  <c r="I1037" i="3"/>
  <c r="Q1037" i="3" s="1"/>
  <c r="I1038" i="3"/>
  <c r="Q1038" i="3" s="1"/>
  <c r="I1039" i="3"/>
  <c r="Q1039" i="3" s="1"/>
  <c r="I1040" i="3"/>
  <c r="Q1040" i="3" s="1"/>
  <c r="I1041" i="3"/>
  <c r="Q1041" i="3" s="1"/>
  <c r="I1042" i="3"/>
  <c r="Q1042" i="3" s="1"/>
  <c r="I1043" i="3"/>
  <c r="Q1043" i="3" s="1"/>
  <c r="I1044" i="3"/>
  <c r="Q1044" i="3" s="1"/>
  <c r="I1045" i="3"/>
  <c r="Q1045" i="3" s="1"/>
  <c r="I1046" i="3"/>
  <c r="Q1046" i="3" s="1"/>
  <c r="I1047" i="3"/>
  <c r="Q1047" i="3" s="1"/>
  <c r="I1048" i="3"/>
  <c r="Q1048" i="3" s="1"/>
  <c r="I1049" i="3"/>
  <c r="Q1049" i="3" s="1"/>
  <c r="I1050" i="3"/>
  <c r="Q1050" i="3" s="1"/>
  <c r="I1051" i="3"/>
  <c r="Q1051" i="3" s="1"/>
  <c r="I1052" i="3"/>
  <c r="Q1052" i="3" s="1"/>
  <c r="I1053" i="3"/>
  <c r="Q1053" i="3" s="1"/>
  <c r="I1054" i="3"/>
  <c r="Q1054" i="3" s="1"/>
  <c r="I1055" i="3"/>
  <c r="Q1055" i="3" s="1"/>
  <c r="I1056" i="3"/>
  <c r="Q1056" i="3" s="1"/>
  <c r="I1057" i="3"/>
  <c r="Q1057" i="3" s="1"/>
  <c r="I1058" i="3"/>
  <c r="Q1058" i="3" s="1"/>
  <c r="I1059" i="3"/>
  <c r="Q1059" i="3" s="1"/>
  <c r="I1060" i="3"/>
  <c r="Q1060" i="3" s="1"/>
  <c r="I1061" i="3"/>
  <c r="Q1061" i="3" s="1"/>
  <c r="I1062" i="3"/>
  <c r="Q1062" i="3" s="1"/>
  <c r="I1063" i="3"/>
  <c r="Q1063" i="3" s="1"/>
  <c r="I1064" i="3"/>
  <c r="Q1064" i="3" s="1"/>
  <c r="I1065" i="3"/>
  <c r="Q1065" i="3" s="1"/>
  <c r="I1066" i="3"/>
  <c r="Q1066" i="3" s="1"/>
  <c r="I1067" i="3"/>
  <c r="Q1067" i="3" s="1"/>
  <c r="I1068" i="3"/>
  <c r="Q1068" i="3" s="1"/>
  <c r="I1069" i="3"/>
  <c r="Q1069" i="3" s="1"/>
  <c r="I1070" i="3"/>
  <c r="Q1070" i="3" s="1"/>
  <c r="I1071" i="3"/>
  <c r="Q1071" i="3" s="1"/>
  <c r="I1072" i="3"/>
  <c r="Q1072" i="3" s="1"/>
  <c r="I1073" i="3"/>
  <c r="Q1073" i="3" s="1"/>
  <c r="I1074" i="3"/>
  <c r="Q1074" i="3" s="1"/>
  <c r="I1075" i="3"/>
  <c r="Q1075" i="3" s="1"/>
  <c r="I1076" i="3"/>
  <c r="Q1076" i="3" s="1"/>
  <c r="I1077" i="3"/>
  <c r="Q1077" i="3" s="1"/>
  <c r="I1078" i="3"/>
  <c r="Q1078" i="3" s="1"/>
  <c r="I1079" i="3"/>
  <c r="Q1079" i="3" s="1"/>
  <c r="I1080" i="3"/>
  <c r="Q1080" i="3" s="1"/>
  <c r="I1081" i="3"/>
  <c r="Q1081" i="3" s="1"/>
  <c r="I1082" i="3"/>
  <c r="Q1082" i="3" s="1"/>
  <c r="I1083" i="3"/>
  <c r="Q1083" i="3" s="1"/>
  <c r="I1084" i="3"/>
  <c r="Q1084" i="3" s="1"/>
  <c r="I1085" i="3"/>
  <c r="Q1085" i="3" s="1"/>
  <c r="I1086" i="3"/>
  <c r="Q1086" i="3" s="1"/>
  <c r="I1087" i="3"/>
  <c r="Q1087" i="3" s="1"/>
  <c r="I1088" i="3"/>
  <c r="Q1088" i="3" s="1"/>
  <c r="I1089" i="3"/>
  <c r="Q1089" i="3" s="1"/>
  <c r="I1090" i="3"/>
  <c r="Q1090" i="3" s="1"/>
  <c r="I1091" i="3"/>
  <c r="Q1091" i="3" s="1"/>
  <c r="I1092" i="3"/>
  <c r="Q1092" i="3" s="1"/>
  <c r="I1093" i="3"/>
  <c r="Q1093" i="3" s="1"/>
  <c r="I1094" i="3"/>
  <c r="Q1094" i="3" s="1"/>
  <c r="I1095" i="3"/>
  <c r="Q1095" i="3" s="1"/>
  <c r="I1096" i="3"/>
  <c r="Q1096" i="3" s="1"/>
  <c r="I1097" i="3"/>
  <c r="Q1097" i="3" s="1"/>
  <c r="I1098" i="3"/>
  <c r="Q1098" i="3" s="1"/>
  <c r="I1099" i="3"/>
  <c r="Q1099" i="3" s="1"/>
  <c r="I1100" i="3"/>
  <c r="Q1100" i="3" s="1"/>
  <c r="I1101" i="3"/>
  <c r="Q1101" i="3" s="1"/>
  <c r="I1102" i="3"/>
  <c r="Q1102" i="3" s="1"/>
  <c r="I1103" i="3"/>
  <c r="Q1103" i="3" s="1"/>
  <c r="I1104" i="3"/>
  <c r="Q1104" i="3" s="1"/>
  <c r="I1105" i="3"/>
  <c r="Q1105" i="3" s="1"/>
  <c r="I1106" i="3"/>
  <c r="Q1106" i="3" s="1"/>
  <c r="I1107" i="3"/>
  <c r="Q1107" i="3" s="1"/>
  <c r="I1108" i="3"/>
  <c r="Q1108" i="3" s="1"/>
  <c r="I1109" i="3"/>
  <c r="Q1109" i="3" s="1"/>
  <c r="I1110" i="3"/>
  <c r="Q1110" i="3" s="1"/>
  <c r="I1111" i="3"/>
  <c r="Q1111" i="3" s="1"/>
  <c r="I1112" i="3"/>
  <c r="Q1112" i="3" s="1"/>
  <c r="I1113" i="3"/>
  <c r="Q1113" i="3" s="1"/>
  <c r="I1114" i="3"/>
  <c r="Q1114" i="3" s="1"/>
  <c r="I1115" i="3"/>
  <c r="Q1115" i="3" s="1"/>
  <c r="I1116" i="3"/>
  <c r="Q1116" i="3" s="1"/>
  <c r="I1117" i="3"/>
  <c r="Q1117" i="3" s="1"/>
  <c r="I1118" i="3"/>
  <c r="Q1118" i="3" s="1"/>
  <c r="I1119" i="3"/>
  <c r="Q1119" i="3" s="1"/>
  <c r="I1120" i="3"/>
  <c r="Q1120" i="3" s="1"/>
  <c r="I1121" i="3"/>
  <c r="Q1121" i="3" s="1"/>
  <c r="I1122" i="3"/>
  <c r="Q1122" i="3" s="1"/>
  <c r="I1123" i="3"/>
  <c r="Q1123" i="3" s="1"/>
  <c r="I1124" i="3"/>
  <c r="Q1124" i="3" s="1"/>
  <c r="I1125" i="3"/>
  <c r="Q1125" i="3" s="1"/>
  <c r="I1126" i="3"/>
  <c r="Q1126" i="3" s="1"/>
  <c r="I1127" i="3"/>
  <c r="Q1127" i="3" s="1"/>
  <c r="I1128" i="3"/>
  <c r="Q1128" i="3" s="1"/>
  <c r="I1129" i="3"/>
  <c r="Q1129" i="3" s="1"/>
  <c r="I1130" i="3"/>
  <c r="Q1130" i="3" s="1"/>
  <c r="I1131" i="3"/>
  <c r="Q1131" i="3" s="1"/>
  <c r="I1132" i="3"/>
  <c r="Q1132" i="3" s="1"/>
  <c r="I1133" i="3"/>
  <c r="Q1133" i="3" s="1"/>
  <c r="I1134" i="3"/>
  <c r="Q1134" i="3" s="1"/>
  <c r="I1135" i="3"/>
  <c r="Q1135" i="3" s="1"/>
  <c r="I1136" i="3"/>
  <c r="Q1136" i="3" s="1"/>
  <c r="I1137" i="3"/>
  <c r="Q1137" i="3" s="1"/>
  <c r="I1138" i="3"/>
  <c r="Q1138" i="3" s="1"/>
  <c r="I1139" i="3"/>
  <c r="Q1139" i="3" s="1"/>
  <c r="I1140" i="3"/>
  <c r="Q1140" i="3" s="1"/>
  <c r="I1141" i="3"/>
  <c r="Q1141" i="3" s="1"/>
  <c r="I1142" i="3"/>
  <c r="Q1142" i="3" s="1"/>
  <c r="I1143" i="3"/>
  <c r="Q1143" i="3" s="1"/>
  <c r="I1144" i="3"/>
  <c r="Q1144" i="3" s="1"/>
  <c r="I1145" i="3"/>
  <c r="Q1145" i="3" s="1"/>
  <c r="I1146" i="3"/>
  <c r="Q1146" i="3" s="1"/>
  <c r="I1147" i="3"/>
  <c r="Q1147" i="3" s="1"/>
  <c r="I1148" i="3"/>
  <c r="Q1148" i="3" s="1"/>
  <c r="I1149" i="3"/>
  <c r="Q1149" i="3" s="1"/>
  <c r="I1150" i="3"/>
  <c r="Q1150" i="3" s="1"/>
  <c r="I1151" i="3"/>
  <c r="Q1151" i="3" s="1"/>
  <c r="I1152" i="3"/>
  <c r="Q1152" i="3" s="1"/>
  <c r="I1153" i="3"/>
  <c r="Q1153" i="3" s="1"/>
  <c r="I1154" i="3"/>
  <c r="Q1154" i="3" s="1"/>
  <c r="I1155" i="3"/>
  <c r="Q1155" i="3" s="1"/>
  <c r="I1156" i="3"/>
  <c r="Q1156" i="3" s="1"/>
  <c r="I1157" i="3"/>
  <c r="Q1157" i="3" s="1"/>
  <c r="I1158" i="3"/>
  <c r="Q1158" i="3" s="1"/>
  <c r="I1159" i="3"/>
  <c r="Q1159" i="3" s="1"/>
  <c r="I1160" i="3"/>
  <c r="Q1160" i="3" s="1"/>
  <c r="I1161" i="3"/>
  <c r="Q1161" i="3" s="1"/>
  <c r="I1162" i="3"/>
  <c r="Q1162" i="3" s="1"/>
  <c r="I1163" i="3"/>
  <c r="Q1163" i="3" s="1"/>
  <c r="I1164" i="3"/>
  <c r="Q1164" i="3" s="1"/>
  <c r="I1165" i="3"/>
  <c r="Q1165" i="3" s="1"/>
  <c r="I1166" i="3"/>
  <c r="Q1166" i="3" s="1"/>
  <c r="I1167" i="3"/>
  <c r="Q1167" i="3" s="1"/>
  <c r="I1168" i="3"/>
  <c r="Q1168" i="3" s="1"/>
  <c r="I1169" i="3"/>
  <c r="Q1169" i="3" s="1"/>
  <c r="I1170" i="3"/>
  <c r="Q1170" i="3" s="1"/>
  <c r="I1171" i="3"/>
  <c r="Q1171" i="3" s="1"/>
  <c r="I1172" i="3"/>
  <c r="Q1172" i="3" s="1"/>
  <c r="I1173" i="3"/>
  <c r="Q1173" i="3" s="1"/>
  <c r="I1174" i="3"/>
  <c r="Q1174" i="3" s="1"/>
  <c r="I1175" i="3"/>
  <c r="Q1175" i="3" s="1"/>
  <c r="I1176" i="3"/>
  <c r="Q1176" i="3" s="1"/>
  <c r="I1177" i="3"/>
  <c r="Q1177" i="3" s="1"/>
  <c r="I1178" i="3"/>
  <c r="Q1178" i="3" s="1"/>
  <c r="I1179" i="3"/>
  <c r="Q1179" i="3" s="1"/>
  <c r="I1180" i="3"/>
  <c r="Q1180" i="3" s="1"/>
  <c r="I1181" i="3"/>
  <c r="Q1181" i="3" s="1"/>
  <c r="I1182" i="3"/>
  <c r="Q1182" i="3" s="1"/>
  <c r="I1183" i="3"/>
  <c r="Q1183" i="3" s="1"/>
  <c r="I1184" i="3"/>
  <c r="Q1184" i="3" s="1"/>
  <c r="I1185" i="3"/>
  <c r="Q1185" i="3" s="1"/>
  <c r="I1186" i="3"/>
  <c r="Q1186" i="3" s="1"/>
  <c r="I1187" i="3"/>
  <c r="Q1187" i="3" s="1"/>
  <c r="I1188" i="3"/>
  <c r="Q1188" i="3" s="1"/>
  <c r="I1189" i="3"/>
  <c r="Q1189" i="3" s="1"/>
  <c r="I1190" i="3"/>
  <c r="Q1190" i="3" s="1"/>
  <c r="I1191" i="3"/>
  <c r="Q1191" i="3" s="1"/>
  <c r="I1192" i="3"/>
  <c r="Q1192" i="3" s="1"/>
  <c r="I1193" i="3"/>
  <c r="Q1193" i="3" s="1"/>
  <c r="I1194" i="3"/>
  <c r="Q1194" i="3" s="1"/>
  <c r="I1195" i="3"/>
  <c r="Q1195" i="3" s="1"/>
  <c r="I1196" i="3"/>
  <c r="Q1196" i="3" s="1"/>
  <c r="I1197" i="3"/>
  <c r="Q1197" i="3" s="1"/>
  <c r="I1198" i="3"/>
  <c r="Q1198" i="3" s="1"/>
  <c r="I1199" i="3"/>
  <c r="Q1199" i="3" s="1"/>
  <c r="I1200" i="3"/>
  <c r="Q1200" i="3" s="1"/>
  <c r="I1201" i="3"/>
  <c r="Q1201" i="3" s="1"/>
  <c r="I1202" i="3"/>
  <c r="Q1202" i="3" s="1"/>
  <c r="I1203" i="3"/>
  <c r="Q1203" i="3" s="1"/>
  <c r="I1204" i="3"/>
  <c r="Q1204" i="3" s="1"/>
  <c r="I1205" i="3"/>
  <c r="Q1205" i="3" s="1"/>
  <c r="I1206" i="3"/>
  <c r="Q1206" i="3" s="1"/>
  <c r="I1207" i="3"/>
  <c r="Q1207" i="3" s="1"/>
  <c r="I1208" i="3"/>
  <c r="Q1208" i="3" s="1"/>
  <c r="I1209" i="3"/>
  <c r="Q1209" i="3" s="1"/>
  <c r="I1210" i="3"/>
  <c r="Q1210" i="3" s="1"/>
  <c r="I1211" i="3"/>
  <c r="Q1211" i="3" s="1"/>
  <c r="I1212" i="3"/>
  <c r="Q1212" i="3" s="1"/>
  <c r="I1213" i="3"/>
  <c r="Q1213" i="3" s="1"/>
  <c r="I1214" i="3"/>
  <c r="Q1214" i="3" s="1"/>
  <c r="I1215" i="3"/>
  <c r="Q1215" i="3" s="1"/>
  <c r="I1216" i="3"/>
  <c r="Q1216" i="3" s="1"/>
  <c r="I1217" i="3"/>
  <c r="Q1217" i="3" s="1"/>
  <c r="I1218" i="3"/>
  <c r="Q1218" i="3" s="1"/>
  <c r="I1219" i="3"/>
  <c r="Q1219" i="3" s="1"/>
  <c r="I1220" i="3"/>
  <c r="Q1220" i="3" s="1"/>
  <c r="I1221" i="3"/>
  <c r="Q1221" i="3" s="1"/>
  <c r="I1222" i="3"/>
  <c r="Q1222" i="3" s="1"/>
  <c r="I1223" i="3"/>
  <c r="Q1223" i="3" s="1"/>
  <c r="I1224" i="3"/>
  <c r="Q1224" i="3" s="1"/>
  <c r="I1225" i="3"/>
  <c r="Q1225" i="3" s="1"/>
  <c r="I1226" i="3"/>
  <c r="Q1226" i="3" s="1"/>
  <c r="I1227" i="3"/>
  <c r="Q1227" i="3" s="1"/>
  <c r="I1228" i="3"/>
  <c r="Q1228" i="3" s="1"/>
  <c r="I1229" i="3"/>
  <c r="Q1229" i="3" s="1"/>
  <c r="I1230" i="3"/>
  <c r="Q1230" i="3" s="1"/>
  <c r="I1231" i="3"/>
  <c r="Q1231" i="3" s="1"/>
  <c r="I1232" i="3"/>
  <c r="Q1232" i="3" s="1"/>
  <c r="I1233" i="3"/>
  <c r="Q1233" i="3" s="1"/>
  <c r="I1234" i="3"/>
  <c r="Q1234" i="3" s="1"/>
  <c r="I1235" i="3"/>
  <c r="Q1235" i="3" s="1"/>
  <c r="I1236" i="3"/>
  <c r="Q1236" i="3" s="1"/>
  <c r="I1237" i="3"/>
  <c r="Q1237" i="3" s="1"/>
  <c r="I1238" i="3"/>
  <c r="Q1238" i="3" s="1"/>
  <c r="I1239" i="3"/>
  <c r="Q1239" i="3" s="1"/>
  <c r="I1240" i="3"/>
  <c r="Q1240" i="3" s="1"/>
  <c r="I1241" i="3"/>
  <c r="Q1241" i="3" s="1"/>
  <c r="I1242" i="3"/>
  <c r="Q1242" i="3" s="1"/>
  <c r="I1243" i="3"/>
  <c r="Q1243" i="3" s="1"/>
  <c r="I1244" i="3"/>
  <c r="Q1244" i="3" s="1"/>
  <c r="I1245" i="3"/>
  <c r="Q1245" i="3" s="1"/>
  <c r="I1246" i="3"/>
  <c r="Q1246" i="3" s="1"/>
  <c r="I1247" i="3"/>
  <c r="Q1247" i="3" s="1"/>
  <c r="I1248" i="3"/>
  <c r="Q1248" i="3" s="1"/>
  <c r="I1249" i="3"/>
  <c r="Q1249" i="3" s="1"/>
  <c r="I1250" i="3"/>
  <c r="Q1250" i="3" s="1"/>
  <c r="I1251" i="3"/>
  <c r="Q1251" i="3" s="1"/>
  <c r="I1252" i="3"/>
  <c r="Q1252" i="3" s="1"/>
  <c r="I1253" i="3"/>
  <c r="Q1253" i="3" s="1"/>
  <c r="I1254" i="3"/>
  <c r="Q1254" i="3" s="1"/>
  <c r="I1255" i="3"/>
  <c r="Q1255" i="3" s="1"/>
  <c r="I1256" i="3"/>
  <c r="Q1256" i="3" s="1"/>
  <c r="I1257" i="3"/>
  <c r="Q1257" i="3" s="1"/>
  <c r="I1258" i="3"/>
  <c r="Q1258" i="3" s="1"/>
  <c r="I1259" i="3"/>
  <c r="Q1259" i="3" s="1"/>
  <c r="I1260" i="3"/>
  <c r="Q1260" i="3" s="1"/>
  <c r="I1261" i="3"/>
  <c r="Q1261" i="3" s="1"/>
  <c r="I1262" i="3"/>
  <c r="Q1262" i="3" s="1"/>
  <c r="I1263" i="3"/>
  <c r="Q1263" i="3" s="1"/>
  <c r="I1264" i="3"/>
  <c r="Q1264" i="3" s="1"/>
  <c r="I1265" i="3"/>
  <c r="Q1265" i="3" s="1"/>
  <c r="I1266" i="3"/>
  <c r="Q1266" i="3" s="1"/>
  <c r="I1267" i="3"/>
  <c r="Q1267" i="3" s="1"/>
  <c r="I1268" i="3"/>
  <c r="Q1268" i="3" s="1"/>
  <c r="I1269" i="3"/>
  <c r="Q1269" i="3" s="1"/>
  <c r="I1270" i="3"/>
  <c r="Q1270" i="3" s="1"/>
  <c r="I1271" i="3"/>
  <c r="Q1271" i="3" s="1"/>
  <c r="I1272" i="3"/>
  <c r="Q1272" i="3" s="1"/>
  <c r="I1273" i="3"/>
  <c r="Q1273" i="3" s="1"/>
  <c r="I1274" i="3"/>
  <c r="Q1274" i="3" s="1"/>
  <c r="I1275" i="3"/>
  <c r="Q1275" i="3" s="1"/>
  <c r="I1276" i="3"/>
  <c r="Q1276" i="3" s="1"/>
  <c r="I1277" i="3"/>
  <c r="Q1277" i="3" s="1"/>
  <c r="I1278" i="3"/>
  <c r="Q1278" i="3" s="1"/>
  <c r="I1279" i="3"/>
  <c r="Q1279" i="3" s="1"/>
  <c r="I1280" i="3"/>
  <c r="Q1280" i="3" s="1"/>
  <c r="I1281" i="3"/>
  <c r="Q1281" i="3" s="1"/>
  <c r="I1282" i="3"/>
  <c r="Q1282" i="3" s="1"/>
  <c r="I1283" i="3"/>
  <c r="Q1283" i="3" s="1"/>
  <c r="I1284" i="3"/>
  <c r="Q1284" i="3" s="1"/>
  <c r="I1285" i="3"/>
  <c r="Q1285" i="3" s="1"/>
  <c r="I1286" i="3"/>
  <c r="Q1286" i="3" s="1"/>
  <c r="I1287" i="3"/>
  <c r="Q1287" i="3" s="1"/>
  <c r="I1288" i="3"/>
  <c r="Q1288" i="3" s="1"/>
  <c r="I1289" i="3"/>
  <c r="Q1289" i="3" s="1"/>
  <c r="I1290" i="3"/>
  <c r="Q1290" i="3" s="1"/>
  <c r="I1291" i="3"/>
  <c r="Q1291" i="3" s="1"/>
  <c r="I1292" i="3"/>
  <c r="Q1292" i="3" s="1"/>
  <c r="I1293" i="3"/>
  <c r="Q1293" i="3" s="1"/>
  <c r="I1294" i="3"/>
  <c r="Q1294" i="3" s="1"/>
  <c r="I1295" i="3"/>
  <c r="Q1295" i="3" s="1"/>
  <c r="I1296" i="3"/>
  <c r="Q1296" i="3" s="1"/>
  <c r="I1297" i="3"/>
  <c r="Q1297" i="3" s="1"/>
  <c r="I1298" i="3"/>
  <c r="Q1298" i="3" s="1"/>
  <c r="I1299" i="3"/>
  <c r="Q1299" i="3" s="1"/>
  <c r="I1300" i="3"/>
  <c r="Q1300" i="3" s="1"/>
  <c r="I1301" i="3"/>
  <c r="Q1301" i="3" s="1"/>
  <c r="I1302" i="3"/>
  <c r="Q1302" i="3" s="1"/>
  <c r="I1303" i="3"/>
  <c r="Q1303" i="3" s="1"/>
  <c r="I1304" i="3"/>
  <c r="Q1304" i="3" s="1"/>
  <c r="I1305" i="3"/>
  <c r="Q1305" i="3" s="1"/>
  <c r="I1306" i="3"/>
  <c r="Q1306" i="3" s="1"/>
  <c r="I1307" i="3"/>
  <c r="Q1307" i="3" s="1"/>
  <c r="I1308" i="3"/>
  <c r="Q1308" i="3" s="1"/>
  <c r="I1309" i="3"/>
  <c r="Q1309" i="3" s="1"/>
  <c r="I1310" i="3"/>
  <c r="Q1310" i="3" s="1"/>
  <c r="I1311" i="3"/>
  <c r="Q1311" i="3" s="1"/>
  <c r="I1312" i="3"/>
  <c r="Q1312" i="3" s="1"/>
  <c r="I1313" i="3"/>
  <c r="Q1313" i="3" s="1"/>
  <c r="I1314" i="3"/>
  <c r="Q1314" i="3" s="1"/>
  <c r="I1315" i="3"/>
  <c r="Q1315" i="3" s="1"/>
  <c r="I1316" i="3"/>
  <c r="Q1316" i="3" s="1"/>
  <c r="I1317" i="3"/>
  <c r="Q1317" i="3" s="1"/>
  <c r="I1318" i="3"/>
  <c r="Q1318" i="3" s="1"/>
  <c r="I1319" i="3"/>
  <c r="Q1319" i="3" s="1"/>
  <c r="I1320" i="3"/>
  <c r="Q1320" i="3" s="1"/>
  <c r="I1321" i="3"/>
  <c r="Q1321" i="3" s="1"/>
  <c r="I1322" i="3"/>
  <c r="Q1322" i="3" s="1"/>
  <c r="I1323" i="3"/>
  <c r="Q1323" i="3" s="1"/>
  <c r="I1324" i="3"/>
  <c r="Q1324" i="3" s="1"/>
  <c r="I1325" i="3"/>
  <c r="Q1325" i="3" s="1"/>
  <c r="I1326" i="3"/>
  <c r="Q1326" i="3" s="1"/>
  <c r="I1327" i="3"/>
  <c r="Q1327" i="3" s="1"/>
  <c r="I1328" i="3"/>
  <c r="Q1328" i="3" s="1"/>
  <c r="I1329" i="3"/>
  <c r="Q1329" i="3" s="1"/>
  <c r="I1330" i="3"/>
  <c r="Q1330" i="3" s="1"/>
  <c r="I1331" i="3"/>
  <c r="Q1331" i="3" s="1"/>
  <c r="I1332" i="3"/>
  <c r="Q1332" i="3" s="1"/>
  <c r="I1333" i="3"/>
  <c r="Q1333" i="3" s="1"/>
  <c r="I1334" i="3"/>
  <c r="Q1334" i="3" s="1"/>
  <c r="I1335" i="3"/>
  <c r="Q1335" i="3" s="1"/>
  <c r="I1336" i="3"/>
  <c r="Q1336" i="3" s="1"/>
  <c r="I1337" i="3"/>
  <c r="Q1337" i="3" s="1"/>
  <c r="I1338" i="3"/>
  <c r="Q1338" i="3" s="1"/>
  <c r="I1339" i="3"/>
  <c r="Q1339" i="3" s="1"/>
  <c r="I1340" i="3"/>
  <c r="Q1340" i="3" s="1"/>
  <c r="I1341" i="3"/>
  <c r="Q1341" i="3" s="1"/>
  <c r="I1342" i="3"/>
  <c r="Q1342" i="3" s="1"/>
  <c r="I1343" i="3"/>
  <c r="Q1343" i="3" s="1"/>
  <c r="I1344" i="3"/>
  <c r="Q1344" i="3" s="1"/>
  <c r="I1345" i="3"/>
  <c r="Q1345" i="3" s="1"/>
  <c r="I1346" i="3"/>
  <c r="Q1346" i="3" s="1"/>
  <c r="I1347" i="3"/>
  <c r="Q1347" i="3" s="1"/>
  <c r="I1348" i="3"/>
  <c r="Q1348" i="3" s="1"/>
  <c r="I1349" i="3"/>
  <c r="Q1349" i="3" s="1"/>
  <c r="I1350" i="3"/>
  <c r="Q1350" i="3" s="1"/>
  <c r="I1351" i="3"/>
  <c r="Q1351" i="3" s="1"/>
  <c r="I1352" i="3"/>
  <c r="Q1352" i="3" s="1"/>
  <c r="I1353" i="3"/>
  <c r="Q1353" i="3" s="1"/>
  <c r="I1354" i="3"/>
  <c r="Q1354" i="3" s="1"/>
  <c r="I1355" i="3"/>
  <c r="Q1355" i="3" s="1"/>
  <c r="I1356" i="3"/>
  <c r="Q1356" i="3" s="1"/>
  <c r="I1357" i="3"/>
  <c r="Q1357" i="3" s="1"/>
  <c r="I1358" i="3"/>
  <c r="Q1358" i="3" s="1"/>
  <c r="I1359" i="3"/>
  <c r="Q1359" i="3" s="1"/>
  <c r="I1360" i="3"/>
  <c r="Q1360" i="3" s="1"/>
  <c r="I1361" i="3"/>
  <c r="Q1361" i="3" s="1"/>
  <c r="I1362" i="3"/>
  <c r="Q1362" i="3" s="1"/>
  <c r="I1363" i="3"/>
  <c r="Q1363" i="3" s="1"/>
  <c r="I1364" i="3"/>
  <c r="Q1364" i="3" s="1"/>
  <c r="I1365" i="3"/>
  <c r="Q1365" i="3" s="1"/>
  <c r="I1366" i="3"/>
  <c r="Q1366" i="3" s="1"/>
  <c r="I1367" i="3"/>
  <c r="Q1367" i="3" s="1"/>
  <c r="I1368" i="3"/>
  <c r="Q1368" i="3" s="1"/>
  <c r="I1369" i="3"/>
  <c r="Q1369" i="3" s="1"/>
  <c r="I1370" i="3"/>
  <c r="Q1370" i="3" s="1"/>
  <c r="I1371" i="3"/>
  <c r="Q1371" i="3" s="1"/>
  <c r="I1372" i="3"/>
  <c r="Q1372" i="3" s="1"/>
  <c r="I1373" i="3"/>
  <c r="Q1373" i="3" s="1"/>
  <c r="I1374" i="3"/>
  <c r="Q1374" i="3" s="1"/>
  <c r="I1375" i="3"/>
  <c r="Q1375" i="3" s="1"/>
  <c r="I1376" i="3"/>
  <c r="Q1376" i="3" s="1"/>
  <c r="I1377" i="3"/>
  <c r="Q1377" i="3" s="1"/>
  <c r="I1378" i="3"/>
  <c r="Q1378" i="3" s="1"/>
  <c r="I1379" i="3"/>
  <c r="Q1379" i="3" s="1"/>
  <c r="I1380" i="3"/>
  <c r="Q1380" i="3" s="1"/>
  <c r="I1381" i="3"/>
  <c r="Q1381" i="3" s="1"/>
  <c r="I1382" i="3"/>
  <c r="Q1382" i="3" s="1"/>
  <c r="I1383" i="3"/>
  <c r="Q1383" i="3" s="1"/>
  <c r="I1384" i="3"/>
  <c r="Q1384" i="3" s="1"/>
  <c r="I1385" i="3"/>
  <c r="Q1385" i="3" s="1"/>
  <c r="I1386" i="3"/>
  <c r="Q1386" i="3" s="1"/>
  <c r="I1387" i="3"/>
  <c r="Q1387" i="3" s="1"/>
  <c r="I1388" i="3"/>
  <c r="Q1388" i="3" s="1"/>
  <c r="I1389" i="3"/>
  <c r="Q1389" i="3" s="1"/>
  <c r="I1390" i="3"/>
  <c r="Q1390" i="3" s="1"/>
  <c r="I1391" i="3"/>
  <c r="Q1391" i="3" s="1"/>
  <c r="I1392" i="3"/>
  <c r="Q1392" i="3" s="1"/>
  <c r="I1393" i="3"/>
  <c r="Q1393" i="3" s="1"/>
  <c r="I1394" i="3"/>
  <c r="Q1394" i="3" s="1"/>
  <c r="I1395" i="3"/>
  <c r="Q1395" i="3" s="1"/>
  <c r="I1396" i="3"/>
  <c r="Q1396" i="3" s="1"/>
  <c r="I1397" i="3"/>
  <c r="Q1397" i="3" s="1"/>
  <c r="I1398" i="3"/>
  <c r="Q1398" i="3" s="1"/>
  <c r="I1399" i="3"/>
  <c r="Q1399" i="3" s="1"/>
  <c r="I1400" i="3"/>
  <c r="Q1400" i="3" s="1"/>
  <c r="I1401" i="3"/>
  <c r="Q1401" i="3" s="1"/>
  <c r="I1402" i="3"/>
  <c r="Q1402" i="3" s="1"/>
  <c r="I1403" i="3"/>
  <c r="Q1403" i="3" s="1"/>
  <c r="I1404" i="3"/>
  <c r="Q1404" i="3" s="1"/>
  <c r="I1405" i="3"/>
  <c r="Q1405" i="3" s="1"/>
  <c r="I1406" i="3"/>
  <c r="Q1406" i="3" s="1"/>
  <c r="I1407" i="3"/>
  <c r="Q1407" i="3" s="1"/>
  <c r="I1408" i="3"/>
  <c r="Q1408" i="3" s="1"/>
  <c r="I1409" i="3"/>
  <c r="Q1409" i="3" s="1"/>
  <c r="I1410" i="3"/>
  <c r="Q1410" i="3" s="1"/>
  <c r="I1411" i="3"/>
  <c r="Q1411" i="3" s="1"/>
  <c r="I1412" i="3"/>
  <c r="Q1412" i="3" s="1"/>
  <c r="I1413" i="3"/>
  <c r="Q1413" i="3" s="1"/>
  <c r="I1414" i="3"/>
  <c r="Q1414" i="3" s="1"/>
  <c r="I1415" i="3"/>
  <c r="Q1415" i="3" s="1"/>
  <c r="I1416" i="3"/>
  <c r="Q1416" i="3" s="1"/>
  <c r="I1417" i="3"/>
  <c r="Q1417" i="3" s="1"/>
  <c r="I1418" i="3"/>
  <c r="Q1418" i="3" s="1"/>
  <c r="I1419" i="3"/>
  <c r="Q1419" i="3" s="1"/>
  <c r="I1420" i="3"/>
  <c r="Q1420" i="3" s="1"/>
  <c r="I1421" i="3"/>
  <c r="Q1421" i="3" s="1"/>
  <c r="I1422" i="3"/>
  <c r="Q1422" i="3" s="1"/>
  <c r="I1423" i="3"/>
  <c r="Q1423" i="3" s="1"/>
  <c r="I1424" i="3"/>
  <c r="Q1424" i="3" s="1"/>
  <c r="I1425" i="3"/>
  <c r="Q1425" i="3" s="1"/>
  <c r="I1426" i="3"/>
  <c r="Q1426" i="3" s="1"/>
  <c r="I1427" i="3"/>
  <c r="Q1427" i="3" s="1"/>
  <c r="I1428" i="3"/>
  <c r="Q1428" i="3" s="1"/>
  <c r="I1429" i="3"/>
  <c r="Q1429" i="3" s="1"/>
  <c r="I1430" i="3"/>
  <c r="Q1430" i="3" s="1"/>
  <c r="I1431" i="3"/>
  <c r="Q1431" i="3" s="1"/>
  <c r="I1432" i="3"/>
  <c r="Q1432" i="3" s="1"/>
  <c r="I1433" i="3"/>
  <c r="Q1433" i="3" s="1"/>
  <c r="I1434" i="3"/>
  <c r="Q1434" i="3" s="1"/>
  <c r="I1435" i="3"/>
  <c r="Q1435" i="3" s="1"/>
  <c r="I1436" i="3"/>
  <c r="Q1436" i="3" s="1"/>
  <c r="I1437" i="3"/>
  <c r="Q1437" i="3" s="1"/>
  <c r="I1438" i="3"/>
  <c r="Q1438" i="3" s="1"/>
  <c r="I1439" i="3"/>
  <c r="Q1439" i="3" s="1"/>
  <c r="I1440" i="3"/>
  <c r="Q1440" i="3" s="1"/>
  <c r="I1441" i="3"/>
  <c r="Q1441" i="3" s="1"/>
  <c r="I1442" i="3"/>
  <c r="Q1442" i="3" s="1"/>
  <c r="I1443" i="3"/>
  <c r="Q1443" i="3" s="1"/>
  <c r="I1444" i="3"/>
  <c r="Q1444" i="3" s="1"/>
  <c r="I1445" i="3"/>
  <c r="Q1445" i="3" s="1"/>
  <c r="I1446" i="3"/>
  <c r="Q1446" i="3" s="1"/>
  <c r="I1447" i="3"/>
  <c r="Q1447" i="3" s="1"/>
  <c r="I1448" i="3"/>
  <c r="Q1448" i="3" s="1"/>
  <c r="I1449" i="3"/>
  <c r="Q1449" i="3" s="1"/>
  <c r="I1450" i="3"/>
  <c r="Q1450" i="3" s="1"/>
  <c r="I1451" i="3"/>
  <c r="Q1451" i="3" s="1"/>
  <c r="I1452" i="3"/>
  <c r="Q1452" i="3" s="1"/>
  <c r="I1453" i="3"/>
  <c r="Q1453" i="3" s="1"/>
  <c r="I1454" i="3"/>
  <c r="Q1454" i="3" s="1"/>
  <c r="I1455" i="3"/>
  <c r="Q1455" i="3" s="1"/>
  <c r="I1456" i="3"/>
  <c r="Q1456" i="3" s="1"/>
  <c r="I1457" i="3"/>
  <c r="Q1457" i="3" s="1"/>
  <c r="I1458" i="3"/>
  <c r="Q1458" i="3" s="1"/>
  <c r="I1459" i="3"/>
  <c r="Q1459" i="3" s="1"/>
  <c r="I1460" i="3"/>
  <c r="Q1460" i="3" s="1"/>
  <c r="I1461" i="3"/>
  <c r="Q1461" i="3" s="1"/>
  <c r="I1462" i="3"/>
  <c r="Q1462" i="3" s="1"/>
  <c r="I1463" i="3"/>
  <c r="Q1463" i="3" s="1"/>
  <c r="I1464" i="3"/>
  <c r="Q1464" i="3" s="1"/>
  <c r="I1465" i="3"/>
  <c r="Q1465" i="3" s="1"/>
  <c r="I1466" i="3"/>
  <c r="Q1466" i="3" s="1"/>
  <c r="I1467" i="3"/>
  <c r="Q1467" i="3" s="1"/>
  <c r="I1468" i="3"/>
  <c r="Q1468" i="3" s="1"/>
  <c r="I1469" i="3"/>
  <c r="Q1469" i="3" s="1"/>
  <c r="I1470" i="3"/>
  <c r="Q1470" i="3" s="1"/>
  <c r="I1471" i="3"/>
  <c r="Q1471" i="3" s="1"/>
  <c r="I1472" i="3"/>
  <c r="Q1472" i="3" s="1"/>
  <c r="I1473" i="3"/>
  <c r="Q1473" i="3" s="1"/>
  <c r="I1474" i="3"/>
  <c r="Q1474" i="3" s="1"/>
  <c r="I1475" i="3"/>
  <c r="Q1475" i="3" s="1"/>
  <c r="I1476" i="3"/>
  <c r="Q1476" i="3" s="1"/>
  <c r="I1477" i="3"/>
  <c r="Q1477" i="3" s="1"/>
  <c r="I1478" i="3"/>
  <c r="Q1478" i="3" s="1"/>
  <c r="I1479" i="3"/>
  <c r="Q1479" i="3" s="1"/>
  <c r="I1480" i="3"/>
  <c r="Q1480" i="3" s="1"/>
  <c r="I1481" i="3"/>
  <c r="Q1481" i="3" s="1"/>
  <c r="I1482" i="3"/>
  <c r="Q1482" i="3" s="1"/>
  <c r="I1483" i="3"/>
  <c r="Q1483" i="3" s="1"/>
  <c r="I1484" i="3"/>
  <c r="Q1484" i="3" s="1"/>
  <c r="I1485" i="3"/>
  <c r="Q1485" i="3" s="1"/>
  <c r="I1486" i="3"/>
  <c r="Q1486" i="3" s="1"/>
  <c r="I1487" i="3"/>
  <c r="Q1487" i="3" s="1"/>
  <c r="I1488" i="3"/>
  <c r="Q1488" i="3" s="1"/>
  <c r="I1489" i="3"/>
  <c r="Q1489" i="3" s="1"/>
  <c r="I1490" i="3"/>
  <c r="Q1490" i="3" s="1"/>
  <c r="I1491" i="3"/>
  <c r="Q1491" i="3" s="1"/>
  <c r="I1492" i="3"/>
  <c r="Q1492" i="3" s="1"/>
  <c r="I1493" i="3"/>
  <c r="Q1493" i="3" s="1"/>
  <c r="I1494" i="3"/>
  <c r="Q1494" i="3" s="1"/>
  <c r="I1495" i="3"/>
  <c r="Q1495" i="3" s="1"/>
  <c r="I1496" i="3"/>
  <c r="Q1496" i="3" s="1"/>
  <c r="I1497" i="3"/>
  <c r="Q1497" i="3" s="1"/>
  <c r="I1498" i="3"/>
  <c r="Q1498" i="3" s="1"/>
  <c r="I1499" i="3"/>
  <c r="Q1499" i="3" s="1"/>
  <c r="I1500" i="3"/>
  <c r="Q1500" i="3" s="1"/>
  <c r="I1501" i="3"/>
  <c r="Q1501" i="3" s="1"/>
  <c r="I1502" i="3"/>
  <c r="Q1502" i="3" s="1"/>
  <c r="I1503" i="3"/>
  <c r="Q1503" i="3" s="1"/>
  <c r="I1504" i="3"/>
  <c r="Q1504" i="3" s="1"/>
  <c r="I1505" i="3"/>
  <c r="Q1505" i="3" s="1"/>
  <c r="I1506" i="3"/>
  <c r="Q1506" i="3" s="1"/>
  <c r="I1507" i="3"/>
  <c r="Q1507" i="3" s="1"/>
  <c r="I1508" i="3"/>
  <c r="Q1508" i="3" s="1"/>
  <c r="I1509" i="3"/>
  <c r="Q1509" i="3" s="1"/>
  <c r="I1510" i="3"/>
  <c r="Q1510" i="3" s="1"/>
  <c r="I1511" i="3"/>
  <c r="Q1511" i="3" s="1"/>
  <c r="I1512" i="3"/>
  <c r="Q1512" i="3" s="1"/>
  <c r="I1513" i="3"/>
  <c r="Q1513" i="3" s="1"/>
  <c r="I1514" i="3"/>
  <c r="Q1514" i="3" s="1"/>
  <c r="I1515" i="3"/>
  <c r="Q1515" i="3" s="1"/>
  <c r="I1516" i="3"/>
  <c r="Q1516" i="3" s="1"/>
  <c r="I1517" i="3"/>
  <c r="Q1517" i="3" s="1"/>
  <c r="I1518" i="3"/>
  <c r="Q1518" i="3" s="1"/>
  <c r="I1519" i="3"/>
  <c r="Q1519" i="3" s="1"/>
  <c r="I1520" i="3"/>
  <c r="Q1520" i="3" s="1"/>
  <c r="I1521" i="3"/>
  <c r="Q1521" i="3" s="1"/>
  <c r="I1522" i="3"/>
  <c r="Q1522" i="3" s="1"/>
  <c r="I1523" i="3"/>
  <c r="Q1523" i="3" s="1"/>
  <c r="I1524" i="3"/>
  <c r="Q1524" i="3" s="1"/>
  <c r="I1525" i="3"/>
  <c r="Q1525" i="3" s="1"/>
  <c r="I1526" i="3"/>
  <c r="Q1526" i="3" s="1"/>
  <c r="I1527" i="3"/>
  <c r="Q1527" i="3" s="1"/>
  <c r="I1528" i="3"/>
  <c r="Q1528" i="3" s="1"/>
  <c r="I1529" i="3"/>
  <c r="Q1529" i="3" s="1"/>
  <c r="I1530" i="3"/>
  <c r="Q1530" i="3" s="1"/>
  <c r="I1531" i="3"/>
  <c r="Q1531" i="3" s="1"/>
  <c r="I1532" i="3"/>
  <c r="Q1532" i="3" s="1"/>
  <c r="I1533" i="3"/>
  <c r="Q1533" i="3" s="1"/>
  <c r="I1534" i="3"/>
  <c r="Q1534" i="3" s="1"/>
  <c r="I1535" i="3"/>
  <c r="Q1535" i="3" s="1"/>
  <c r="I1536" i="3"/>
  <c r="Q1536" i="3" s="1"/>
  <c r="I1537" i="3"/>
  <c r="Q1537" i="3" s="1"/>
  <c r="I1538" i="3"/>
  <c r="Q1538" i="3" s="1"/>
  <c r="I1539" i="3"/>
  <c r="Q1539" i="3" s="1"/>
  <c r="I1540" i="3"/>
  <c r="Q1540" i="3" s="1"/>
  <c r="I1541" i="3"/>
  <c r="Q1541" i="3" s="1"/>
  <c r="I1542" i="3"/>
  <c r="Q1542" i="3" s="1"/>
  <c r="I1543" i="3"/>
  <c r="Q1543" i="3" s="1"/>
  <c r="I1544" i="3"/>
  <c r="Q1544" i="3" s="1"/>
  <c r="I1545" i="3"/>
  <c r="Q1545" i="3" s="1"/>
  <c r="I1546" i="3"/>
  <c r="Q1546" i="3" s="1"/>
  <c r="I1547" i="3"/>
  <c r="Q1547" i="3" s="1"/>
  <c r="I1548" i="3"/>
  <c r="Q1548" i="3" s="1"/>
  <c r="I1549" i="3"/>
  <c r="Q1549" i="3" s="1"/>
  <c r="I1550" i="3"/>
  <c r="Q1550" i="3" s="1"/>
  <c r="I1551" i="3"/>
  <c r="Q1551" i="3" s="1"/>
  <c r="I1552" i="3"/>
  <c r="Q1552" i="3" s="1"/>
  <c r="I1553" i="3"/>
  <c r="Q1553" i="3" s="1"/>
  <c r="I1554" i="3"/>
  <c r="Q1554" i="3" s="1"/>
  <c r="I1555" i="3"/>
  <c r="Q1555" i="3" s="1"/>
  <c r="I1556" i="3"/>
  <c r="Q1556" i="3" s="1"/>
  <c r="I1557" i="3"/>
  <c r="Q1557" i="3" s="1"/>
  <c r="I1558" i="3"/>
  <c r="Q1558" i="3" s="1"/>
  <c r="I1559" i="3"/>
  <c r="Q1559" i="3" s="1"/>
  <c r="I1560" i="3"/>
  <c r="Q1560" i="3" s="1"/>
  <c r="I1561" i="3"/>
  <c r="Q1561" i="3" s="1"/>
  <c r="I1562" i="3"/>
  <c r="Q1562" i="3" s="1"/>
  <c r="I1563" i="3"/>
  <c r="Q1563" i="3" s="1"/>
  <c r="I1564" i="3"/>
  <c r="Q1564" i="3" s="1"/>
  <c r="I1565" i="3"/>
  <c r="Q1565" i="3" s="1"/>
  <c r="I1566" i="3"/>
  <c r="Q1566" i="3" s="1"/>
  <c r="I1567" i="3"/>
  <c r="Q1567" i="3" s="1"/>
  <c r="I1568" i="3"/>
  <c r="Q1568" i="3" s="1"/>
  <c r="I1569" i="3"/>
  <c r="Q1569" i="3" s="1"/>
  <c r="I1570" i="3"/>
  <c r="Q1570" i="3" s="1"/>
  <c r="I1571" i="3"/>
  <c r="Q1571" i="3" s="1"/>
  <c r="I1572" i="3"/>
  <c r="Q1572" i="3" s="1"/>
  <c r="I1573" i="3"/>
  <c r="Q1573" i="3" s="1"/>
  <c r="I1574" i="3"/>
  <c r="Q1574" i="3" s="1"/>
  <c r="I1575" i="3"/>
  <c r="Q1575" i="3" s="1"/>
  <c r="I1576" i="3"/>
  <c r="Q1576" i="3" s="1"/>
  <c r="I1577" i="3"/>
  <c r="Q1577" i="3" s="1"/>
  <c r="I1578" i="3"/>
  <c r="Q1578" i="3" s="1"/>
  <c r="I1579" i="3"/>
  <c r="Q1579" i="3" s="1"/>
  <c r="I1580" i="3"/>
  <c r="Q1580" i="3" s="1"/>
  <c r="I1581" i="3"/>
  <c r="Q1581" i="3" s="1"/>
  <c r="I1582" i="3"/>
  <c r="Q1582" i="3" s="1"/>
  <c r="I1583" i="3"/>
  <c r="Q1583" i="3" s="1"/>
  <c r="I1584" i="3"/>
  <c r="Q1584" i="3" s="1"/>
  <c r="I1585" i="3"/>
  <c r="Q1585" i="3" s="1"/>
  <c r="I1586" i="3"/>
  <c r="Q1586" i="3" s="1"/>
  <c r="I1587" i="3"/>
  <c r="Q1587" i="3" s="1"/>
  <c r="I1588" i="3"/>
  <c r="Q1588" i="3" s="1"/>
  <c r="I1589" i="3"/>
  <c r="Q1589" i="3" s="1"/>
  <c r="I1590" i="3"/>
  <c r="Q1590" i="3" s="1"/>
  <c r="I1591" i="3"/>
  <c r="Q1591" i="3" s="1"/>
  <c r="I1592" i="3"/>
  <c r="Q1592" i="3" s="1"/>
  <c r="I1593" i="3"/>
  <c r="Q1593" i="3" s="1"/>
  <c r="I1594" i="3"/>
  <c r="Q1594" i="3" s="1"/>
  <c r="I1595" i="3"/>
  <c r="Q1595" i="3" s="1"/>
  <c r="I1596" i="3"/>
  <c r="Q1596" i="3" s="1"/>
  <c r="I1597" i="3"/>
  <c r="Q1597" i="3" s="1"/>
  <c r="I1598" i="3"/>
  <c r="Q1598" i="3" s="1"/>
  <c r="I1599" i="3"/>
  <c r="Q1599" i="3" s="1"/>
  <c r="I1600" i="3"/>
  <c r="Q1600" i="3" s="1"/>
  <c r="I1601" i="3"/>
  <c r="Q1601" i="3" s="1"/>
  <c r="I1602" i="3"/>
  <c r="Q1602" i="3" s="1"/>
  <c r="I1603" i="3"/>
  <c r="Q1603" i="3" s="1"/>
  <c r="I1604" i="3"/>
  <c r="Q1604" i="3" s="1"/>
  <c r="I1605" i="3"/>
  <c r="Q1605" i="3" s="1"/>
  <c r="I1606" i="3"/>
  <c r="Q1606" i="3" s="1"/>
  <c r="I1607" i="3"/>
  <c r="Q1607" i="3" s="1"/>
  <c r="I1608" i="3"/>
  <c r="Q1608" i="3" s="1"/>
  <c r="I1609" i="3"/>
  <c r="Q1609" i="3" s="1"/>
  <c r="I1610" i="3"/>
  <c r="Q1610" i="3" s="1"/>
  <c r="I1611" i="3"/>
  <c r="Q1611" i="3" s="1"/>
  <c r="I1612" i="3"/>
  <c r="Q1612" i="3" s="1"/>
  <c r="I1613" i="3"/>
  <c r="Q1613" i="3" s="1"/>
  <c r="I1614" i="3"/>
  <c r="Q1614" i="3" s="1"/>
  <c r="I1615" i="3"/>
  <c r="Q1615" i="3" s="1"/>
  <c r="I1616" i="3"/>
  <c r="Q1616" i="3" s="1"/>
  <c r="I1617" i="3"/>
  <c r="Q1617" i="3" s="1"/>
  <c r="I1618" i="3"/>
  <c r="Q1618" i="3" s="1"/>
  <c r="I1619" i="3"/>
  <c r="Q1619" i="3" s="1"/>
  <c r="I1620" i="3"/>
  <c r="Q1620" i="3" s="1"/>
  <c r="I1621" i="3"/>
  <c r="Q1621" i="3" s="1"/>
  <c r="I1622" i="3"/>
  <c r="Q1622" i="3" s="1"/>
  <c r="I1623" i="3"/>
  <c r="Q1623" i="3" s="1"/>
  <c r="I1624" i="3"/>
  <c r="Q1624" i="3" s="1"/>
  <c r="I1625" i="3"/>
  <c r="Q1625" i="3" s="1"/>
  <c r="I1626" i="3"/>
  <c r="Q1626" i="3" s="1"/>
  <c r="I1627" i="3"/>
  <c r="Q1627" i="3" s="1"/>
  <c r="I1628" i="3"/>
  <c r="Q1628" i="3" s="1"/>
  <c r="I1629" i="3"/>
  <c r="Q1629" i="3" s="1"/>
  <c r="I1630" i="3"/>
  <c r="Q1630" i="3" s="1"/>
  <c r="I1631" i="3"/>
  <c r="Q1631" i="3" s="1"/>
  <c r="I1632" i="3"/>
  <c r="Q1632" i="3" s="1"/>
  <c r="I1633" i="3"/>
  <c r="Q1633" i="3" s="1"/>
  <c r="I1634" i="3"/>
  <c r="Q1634" i="3" s="1"/>
  <c r="I1635" i="3"/>
  <c r="Q1635" i="3" s="1"/>
  <c r="I1636" i="3"/>
  <c r="Q1636" i="3" s="1"/>
  <c r="I1637" i="3"/>
  <c r="Q1637" i="3" s="1"/>
  <c r="I1638" i="3"/>
  <c r="Q1638" i="3" s="1"/>
  <c r="I1639" i="3"/>
  <c r="Q1639" i="3" s="1"/>
  <c r="I1640" i="3"/>
  <c r="Q1640" i="3" s="1"/>
  <c r="I1641" i="3"/>
  <c r="Q1641" i="3" s="1"/>
  <c r="I1642" i="3"/>
  <c r="Q1642" i="3" s="1"/>
  <c r="I1643" i="3"/>
  <c r="Q1643" i="3" s="1"/>
  <c r="I1644" i="3"/>
  <c r="Q1644" i="3" s="1"/>
  <c r="I1645" i="3"/>
  <c r="Q1645" i="3" s="1"/>
  <c r="I1646" i="3"/>
  <c r="Q1646" i="3" s="1"/>
  <c r="I1647" i="3"/>
  <c r="Q1647" i="3" s="1"/>
  <c r="I1648" i="3"/>
  <c r="Q1648" i="3" s="1"/>
  <c r="I1649" i="3"/>
  <c r="Q1649" i="3" s="1"/>
  <c r="I1650" i="3"/>
  <c r="Q1650" i="3" s="1"/>
  <c r="I1651" i="3"/>
  <c r="Q1651" i="3" s="1"/>
  <c r="I1652" i="3"/>
  <c r="Q1652" i="3" s="1"/>
  <c r="I1653" i="3"/>
  <c r="Q1653" i="3" s="1"/>
  <c r="I1654" i="3"/>
  <c r="Q1654" i="3" s="1"/>
  <c r="I1655" i="3"/>
  <c r="Q1655" i="3" s="1"/>
  <c r="I1656" i="3"/>
  <c r="Q1656" i="3" s="1"/>
  <c r="I1657" i="3"/>
  <c r="Q1657" i="3" s="1"/>
  <c r="I1658" i="3"/>
  <c r="Q1658" i="3" s="1"/>
  <c r="I1659" i="3"/>
  <c r="Q1659" i="3" s="1"/>
  <c r="I1660" i="3"/>
  <c r="Q1660" i="3" s="1"/>
  <c r="I1661" i="3"/>
  <c r="Q1661" i="3" s="1"/>
  <c r="I1662" i="3"/>
  <c r="Q1662" i="3" s="1"/>
  <c r="I1663" i="3"/>
  <c r="Q1663" i="3" s="1"/>
  <c r="I1664" i="3"/>
  <c r="Q1664" i="3" s="1"/>
  <c r="I1665" i="3"/>
  <c r="Q1665" i="3" s="1"/>
  <c r="I1666" i="3"/>
  <c r="Q1666" i="3" s="1"/>
  <c r="I1667" i="3"/>
  <c r="Q1667" i="3" s="1"/>
  <c r="I1668" i="3"/>
  <c r="Q1668" i="3" s="1"/>
  <c r="I1669" i="3"/>
  <c r="Q1669" i="3" s="1"/>
  <c r="I1670" i="3"/>
  <c r="Q1670" i="3" s="1"/>
  <c r="I1671" i="3"/>
  <c r="Q1671" i="3" s="1"/>
  <c r="I1672" i="3"/>
  <c r="Q1672" i="3" s="1"/>
  <c r="I1673" i="3"/>
  <c r="Q1673" i="3" s="1"/>
  <c r="I1674" i="3"/>
  <c r="Q1674" i="3" s="1"/>
  <c r="I1675" i="3"/>
  <c r="Q1675" i="3" s="1"/>
  <c r="I1676" i="3"/>
  <c r="Q1676" i="3" s="1"/>
  <c r="I1677" i="3"/>
  <c r="Q1677" i="3" s="1"/>
  <c r="I1678" i="3"/>
  <c r="Q1678" i="3" s="1"/>
  <c r="I1679" i="3"/>
  <c r="Q1679" i="3" s="1"/>
  <c r="I1680" i="3"/>
  <c r="Q1680" i="3" s="1"/>
  <c r="I1681" i="3"/>
  <c r="Q1681" i="3" s="1"/>
  <c r="I1682" i="3"/>
  <c r="Q1682" i="3" s="1"/>
  <c r="I1683" i="3"/>
  <c r="Q1683" i="3" s="1"/>
  <c r="I1684" i="3"/>
  <c r="Q1684" i="3" s="1"/>
  <c r="I1685" i="3"/>
  <c r="Q1685" i="3" s="1"/>
  <c r="I1686" i="3"/>
  <c r="Q1686" i="3" s="1"/>
  <c r="I1687" i="3"/>
  <c r="Q1687" i="3" s="1"/>
  <c r="I1688" i="3"/>
  <c r="Q1688" i="3" s="1"/>
  <c r="I1689" i="3"/>
  <c r="Q1689" i="3" s="1"/>
  <c r="I1690" i="3"/>
  <c r="Q1690" i="3" s="1"/>
  <c r="I1691" i="3"/>
  <c r="Q1691" i="3" s="1"/>
  <c r="I1692" i="3"/>
  <c r="Q1692" i="3" s="1"/>
  <c r="I1693" i="3"/>
  <c r="Q1693" i="3" s="1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2" i="3"/>
  <c r="R1690" i="3" l="1"/>
  <c r="R1686" i="3"/>
  <c r="R1682" i="3"/>
  <c r="R1678" i="3"/>
  <c r="R1674" i="3"/>
  <c r="R1670" i="3"/>
  <c r="R1666" i="3"/>
  <c r="R1662" i="3"/>
  <c r="R1658" i="3"/>
  <c r="R1654" i="3"/>
  <c r="R1650" i="3"/>
  <c r="R1646" i="3"/>
  <c r="R1642" i="3"/>
  <c r="R1638" i="3"/>
  <c r="R1634" i="3"/>
  <c r="R1630" i="3"/>
  <c r="R1626" i="3"/>
  <c r="R1622" i="3"/>
  <c r="R1618" i="3"/>
  <c r="R1614" i="3"/>
  <c r="R1610" i="3"/>
  <c r="R1606" i="3"/>
  <c r="R1602" i="3"/>
  <c r="R1598" i="3"/>
  <c r="R1594" i="3"/>
  <c r="R1590" i="3"/>
  <c r="R1586" i="3"/>
  <c r="R1582" i="3"/>
  <c r="R1578" i="3"/>
  <c r="R1574" i="3"/>
  <c r="R1570" i="3"/>
  <c r="R1566" i="3"/>
  <c r="R1562" i="3"/>
  <c r="R1558" i="3"/>
  <c r="R1554" i="3"/>
  <c r="R1550" i="3"/>
  <c r="R1546" i="3"/>
  <c r="R1542" i="3"/>
  <c r="R1538" i="3"/>
  <c r="R1534" i="3"/>
  <c r="R1530" i="3"/>
  <c r="R1526" i="3"/>
  <c r="R1522" i="3"/>
  <c r="R1518" i="3"/>
  <c r="R1514" i="3"/>
  <c r="R1510" i="3"/>
  <c r="R1506" i="3"/>
  <c r="R1502" i="3"/>
  <c r="R1498" i="3"/>
  <c r="R1494" i="3"/>
  <c r="R1490" i="3"/>
  <c r="R1486" i="3"/>
  <c r="R1482" i="3"/>
  <c r="R1478" i="3"/>
  <c r="R1474" i="3"/>
  <c r="R1470" i="3"/>
  <c r="R1466" i="3"/>
  <c r="R1462" i="3"/>
  <c r="R1458" i="3"/>
  <c r="R1454" i="3"/>
  <c r="R1450" i="3"/>
  <c r="R1446" i="3"/>
  <c r="R1442" i="3"/>
  <c r="R1438" i="3"/>
  <c r="R1434" i="3"/>
  <c r="R1430" i="3"/>
  <c r="R1426" i="3"/>
  <c r="R1422" i="3"/>
  <c r="R1418" i="3"/>
  <c r="R1414" i="3"/>
  <c r="R1410" i="3"/>
  <c r="R1406" i="3"/>
  <c r="R1402" i="3"/>
  <c r="R1398" i="3"/>
  <c r="R1394" i="3"/>
  <c r="R1390" i="3"/>
  <c r="R1386" i="3"/>
  <c r="R1382" i="3"/>
  <c r="R1378" i="3"/>
  <c r="R1374" i="3"/>
  <c r="R1370" i="3"/>
  <c r="R1366" i="3"/>
  <c r="R1362" i="3"/>
  <c r="R1358" i="3"/>
  <c r="R1354" i="3"/>
  <c r="R1350" i="3"/>
  <c r="R1346" i="3"/>
  <c r="R1342" i="3"/>
  <c r="R1338" i="3"/>
  <c r="R1334" i="3"/>
  <c r="R1330" i="3"/>
  <c r="R1326" i="3"/>
  <c r="R1322" i="3"/>
  <c r="R1318" i="3"/>
  <c r="R1314" i="3"/>
  <c r="R1310" i="3"/>
  <c r="R1306" i="3"/>
  <c r="R1302" i="3"/>
  <c r="R1298" i="3"/>
  <c r="R1294" i="3"/>
  <c r="R1290" i="3"/>
  <c r="R1286" i="3"/>
  <c r="R1282" i="3"/>
  <c r="R1278" i="3"/>
  <c r="R1274" i="3"/>
  <c r="R1270" i="3"/>
  <c r="R1266" i="3"/>
  <c r="R1262" i="3"/>
  <c r="R1258" i="3"/>
  <c r="R1254" i="3"/>
  <c r="R1250" i="3"/>
  <c r="R1246" i="3"/>
  <c r="R1242" i="3"/>
  <c r="R1238" i="3"/>
  <c r="R1234" i="3"/>
  <c r="R1230" i="3"/>
  <c r="R1226" i="3"/>
  <c r="R1222" i="3"/>
  <c r="R1218" i="3"/>
  <c r="R1214" i="3"/>
  <c r="R1210" i="3"/>
  <c r="R1206" i="3"/>
  <c r="R1202" i="3"/>
  <c r="R1198" i="3"/>
  <c r="R1194" i="3"/>
  <c r="R1190" i="3"/>
  <c r="R1186" i="3"/>
  <c r="R1182" i="3"/>
  <c r="R1178" i="3"/>
  <c r="R1174" i="3"/>
  <c r="R1170" i="3"/>
  <c r="R1166" i="3"/>
  <c r="R1162" i="3"/>
  <c r="R1158" i="3"/>
  <c r="R1154" i="3"/>
  <c r="R1150" i="3"/>
  <c r="R1146" i="3"/>
  <c r="R1142" i="3"/>
  <c r="R1138" i="3"/>
  <c r="R1134" i="3"/>
  <c r="R1130" i="3"/>
  <c r="R1126" i="3"/>
  <c r="R1122" i="3"/>
  <c r="R1118" i="3"/>
  <c r="R1114" i="3"/>
  <c r="R1110" i="3"/>
  <c r="R1106" i="3"/>
  <c r="R1102" i="3"/>
  <c r="R1098" i="3"/>
  <c r="R1094" i="3"/>
  <c r="R1090" i="3"/>
  <c r="R1086" i="3"/>
  <c r="R1082" i="3"/>
  <c r="R1078" i="3"/>
  <c r="R1074" i="3"/>
  <c r="R1070" i="3"/>
  <c r="R1066" i="3"/>
  <c r="R1062" i="3"/>
  <c r="R1058" i="3"/>
  <c r="R1054" i="3"/>
  <c r="R1050" i="3"/>
  <c r="R1046" i="3"/>
  <c r="R1042" i="3"/>
  <c r="R1038" i="3"/>
  <c r="R1034" i="3"/>
  <c r="R1030" i="3"/>
  <c r="R1026" i="3"/>
  <c r="R1022" i="3"/>
  <c r="R1018" i="3"/>
  <c r="R1014" i="3"/>
  <c r="R1010" i="3"/>
  <c r="R1006" i="3"/>
  <c r="R1002" i="3"/>
  <c r="R998" i="3"/>
  <c r="R994" i="3"/>
  <c r="R990" i="3"/>
  <c r="R986" i="3"/>
  <c r="R982" i="3"/>
  <c r="R978" i="3"/>
  <c r="R974" i="3"/>
  <c r="R970" i="3"/>
  <c r="R966" i="3"/>
  <c r="R962" i="3"/>
  <c r="R958" i="3"/>
  <c r="R954" i="3"/>
  <c r="R950" i="3"/>
  <c r="R946" i="3"/>
  <c r="R942" i="3"/>
  <c r="R938" i="3"/>
  <c r="R934" i="3"/>
  <c r="R930" i="3"/>
  <c r="R926" i="3"/>
  <c r="R922" i="3"/>
  <c r="R918" i="3"/>
  <c r="R914" i="3"/>
  <c r="R910" i="3"/>
  <c r="R906" i="3"/>
  <c r="R902" i="3"/>
  <c r="R898" i="3"/>
  <c r="R894" i="3"/>
  <c r="R890" i="3"/>
  <c r="R886" i="3"/>
  <c r="R882" i="3"/>
  <c r="R878" i="3"/>
  <c r="R874" i="3"/>
  <c r="R870" i="3"/>
  <c r="R866" i="3"/>
  <c r="R862" i="3"/>
  <c r="R858" i="3"/>
  <c r="R854" i="3"/>
  <c r="R850" i="3"/>
  <c r="R846" i="3"/>
  <c r="R842" i="3"/>
  <c r="R838" i="3"/>
  <c r="R834" i="3"/>
  <c r="R830" i="3"/>
  <c r="R826" i="3"/>
  <c r="R822" i="3"/>
  <c r="R818" i="3"/>
  <c r="R814" i="3"/>
  <c r="R810" i="3"/>
  <c r="R806" i="3"/>
  <c r="R802" i="3"/>
  <c r="R798" i="3"/>
  <c r="R794" i="3"/>
  <c r="R790" i="3"/>
  <c r="R786" i="3"/>
  <c r="R782" i="3"/>
  <c r="R778" i="3"/>
  <c r="R774" i="3"/>
  <c r="R770" i="3"/>
  <c r="R766" i="3"/>
  <c r="R762" i="3"/>
  <c r="R758" i="3"/>
  <c r="R754" i="3"/>
  <c r="R750" i="3"/>
  <c r="R746" i="3"/>
  <c r="R742" i="3"/>
  <c r="R738" i="3"/>
  <c r="R734" i="3"/>
  <c r="R730" i="3"/>
  <c r="R726" i="3"/>
  <c r="R722" i="3"/>
  <c r="R718" i="3"/>
  <c r="R714" i="3"/>
  <c r="R710" i="3"/>
  <c r="R706" i="3"/>
  <c r="R702" i="3"/>
  <c r="R698" i="3"/>
  <c r="R694" i="3"/>
  <c r="R690" i="3"/>
  <c r="R686" i="3"/>
  <c r="R682" i="3"/>
  <c r="R678" i="3"/>
  <c r="R674" i="3"/>
  <c r="R670" i="3"/>
  <c r="R666" i="3"/>
  <c r="R662" i="3"/>
  <c r="R658" i="3"/>
  <c r="R654" i="3"/>
  <c r="R650" i="3"/>
  <c r="R646" i="3"/>
  <c r="R642" i="3"/>
  <c r="R638" i="3"/>
  <c r="R634" i="3"/>
  <c r="R630" i="3"/>
  <c r="R626" i="3"/>
  <c r="R622" i="3"/>
  <c r="R618" i="3"/>
  <c r="R614" i="3"/>
  <c r="R610" i="3"/>
  <c r="R606" i="3"/>
  <c r="R602" i="3"/>
  <c r="R598" i="3"/>
  <c r="R594" i="3"/>
  <c r="R590" i="3"/>
  <c r="R586" i="3"/>
  <c r="R582" i="3"/>
  <c r="R578" i="3"/>
  <c r="R574" i="3"/>
  <c r="R570" i="3"/>
  <c r="R566" i="3"/>
  <c r="R562" i="3"/>
  <c r="R558" i="3"/>
  <c r="R554" i="3"/>
  <c r="R550" i="3"/>
  <c r="R546" i="3"/>
  <c r="R542" i="3"/>
  <c r="R538" i="3"/>
  <c r="R534" i="3"/>
  <c r="R530" i="3"/>
  <c r="R526" i="3"/>
  <c r="R522" i="3"/>
  <c r="R518" i="3"/>
  <c r="R514" i="3"/>
  <c r="R510" i="3"/>
  <c r="R506" i="3"/>
  <c r="R502" i="3"/>
  <c r="R498" i="3"/>
  <c r="R494" i="3"/>
  <c r="R490" i="3"/>
  <c r="R486" i="3"/>
  <c r="R482" i="3"/>
  <c r="R478" i="3"/>
  <c r="R474" i="3"/>
  <c r="R470" i="3"/>
  <c r="R466" i="3"/>
  <c r="R462" i="3"/>
  <c r="R458" i="3"/>
  <c r="R454" i="3"/>
  <c r="R450" i="3"/>
  <c r="R446" i="3"/>
  <c r="R442" i="3"/>
  <c r="R438" i="3"/>
  <c r="R434" i="3"/>
  <c r="R430" i="3"/>
  <c r="R426" i="3"/>
  <c r="R422" i="3"/>
  <c r="R418" i="3"/>
  <c r="R414" i="3"/>
  <c r="R410" i="3"/>
  <c r="R406" i="3"/>
  <c r="R402" i="3"/>
  <c r="R398" i="3"/>
  <c r="R394" i="3"/>
  <c r="R390" i="3"/>
  <c r="R386" i="3"/>
  <c r="R382" i="3"/>
  <c r="R378" i="3"/>
  <c r="R374" i="3"/>
  <c r="R370" i="3"/>
  <c r="R366" i="3"/>
  <c r="R362" i="3"/>
  <c r="R358" i="3"/>
  <c r="R354" i="3"/>
  <c r="R350" i="3"/>
  <c r="R346" i="3"/>
  <c r="R342" i="3"/>
  <c r="R338" i="3"/>
  <c r="R334" i="3"/>
  <c r="R330" i="3"/>
  <c r="R326" i="3"/>
  <c r="R322" i="3"/>
  <c r="R318" i="3"/>
  <c r="R314" i="3"/>
  <c r="R310" i="3"/>
  <c r="R306" i="3"/>
  <c r="R302" i="3"/>
  <c r="R298" i="3"/>
  <c r="R294" i="3"/>
  <c r="R290" i="3"/>
  <c r="R286" i="3"/>
  <c r="R282" i="3"/>
  <c r="R278" i="3"/>
  <c r="R274" i="3"/>
  <c r="R270" i="3"/>
  <c r="R266" i="3"/>
  <c r="R262" i="3"/>
  <c r="R258" i="3"/>
  <c r="R254" i="3"/>
  <c r="R250" i="3"/>
  <c r="R246" i="3"/>
  <c r="R242" i="3"/>
  <c r="R238" i="3"/>
  <c r="R234" i="3"/>
  <c r="R230" i="3"/>
  <c r="R226" i="3"/>
  <c r="R222" i="3"/>
  <c r="R218" i="3"/>
  <c r="R214" i="3"/>
  <c r="R210" i="3"/>
  <c r="R206" i="3"/>
  <c r="R202" i="3"/>
  <c r="R198" i="3"/>
  <c r="R194" i="3"/>
  <c r="R190" i="3"/>
  <c r="R186" i="3"/>
  <c r="R182" i="3"/>
  <c r="R178" i="3"/>
  <c r="R174" i="3"/>
  <c r="R170" i="3"/>
  <c r="R166" i="3"/>
  <c r="R162" i="3"/>
  <c r="R158" i="3"/>
  <c r="R154" i="3"/>
  <c r="R150" i="3"/>
  <c r="R146" i="3"/>
  <c r="R142" i="3"/>
  <c r="R138" i="3"/>
  <c r="R134" i="3"/>
  <c r="R130" i="3"/>
  <c r="R126" i="3"/>
  <c r="R122" i="3"/>
  <c r="R118" i="3"/>
  <c r="R114" i="3"/>
  <c r="R110" i="3"/>
  <c r="R106" i="3"/>
  <c r="R102" i="3"/>
  <c r="R98" i="3"/>
  <c r="R94" i="3"/>
  <c r="R90" i="3"/>
  <c r="R86" i="3"/>
  <c r="R82" i="3"/>
  <c r="R78" i="3"/>
  <c r="R74" i="3"/>
  <c r="R70" i="3"/>
  <c r="R66" i="3"/>
  <c r="R62" i="3"/>
  <c r="R58" i="3"/>
  <c r="R54" i="3"/>
  <c r="R50" i="3"/>
  <c r="R46" i="3"/>
  <c r="R42" i="3"/>
  <c r="R38" i="3"/>
  <c r="R34" i="3"/>
  <c r="R30" i="3"/>
  <c r="R26" i="3"/>
  <c r="R22" i="3"/>
  <c r="R18" i="3"/>
  <c r="R14" i="3"/>
  <c r="R10" i="3"/>
  <c r="R6" i="3"/>
  <c r="R1693" i="3"/>
  <c r="R1689" i="3"/>
  <c r="R1685" i="3"/>
  <c r="R1681" i="3"/>
  <c r="R1677" i="3"/>
  <c r="R1673" i="3"/>
  <c r="R1669" i="3"/>
  <c r="R1665" i="3"/>
  <c r="R1661" i="3"/>
  <c r="R1657" i="3"/>
  <c r="R1653" i="3"/>
  <c r="R1649" i="3"/>
  <c r="R1645" i="3"/>
  <c r="R1641" i="3"/>
  <c r="R1637" i="3"/>
  <c r="R1633" i="3"/>
  <c r="R1629" i="3"/>
  <c r="R1625" i="3"/>
  <c r="R1621" i="3"/>
  <c r="R1617" i="3"/>
  <c r="R1613" i="3"/>
  <c r="R1609" i="3"/>
  <c r="R1605" i="3"/>
  <c r="R1601" i="3"/>
  <c r="R1597" i="3"/>
  <c r="R1593" i="3"/>
  <c r="R1589" i="3"/>
  <c r="R1585" i="3"/>
  <c r="R1581" i="3"/>
  <c r="R1577" i="3"/>
  <c r="R1573" i="3"/>
  <c r="R1569" i="3"/>
  <c r="R1565" i="3"/>
  <c r="R1561" i="3"/>
  <c r="R1557" i="3"/>
  <c r="R1553" i="3"/>
  <c r="R1549" i="3"/>
  <c r="R1545" i="3"/>
  <c r="R1541" i="3"/>
  <c r="R1537" i="3"/>
  <c r="R1533" i="3"/>
  <c r="R1529" i="3"/>
  <c r="R1525" i="3"/>
  <c r="R1521" i="3"/>
  <c r="R1517" i="3"/>
  <c r="R1513" i="3"/>
  <c r="R1509" i="3"/>
  <c r="R1505" i="3"/>
  <c r="R1501" i="3"/>
  <c r="R1497" i="3"/>
  <c r="R1493" i="3"/>
  <c r="R1489" i="3"/>
  <c r="R1485" i="3"/>
  <c r="R1481" i="3"/>
  <c r="R1477" i="3"/>
  <c r="R1473" i="3"/>
  <c r="R1469" i="3"/>
  <c r="R1465" i="3"/>
  <c r="R1461" i="3"/>
  <c r="R1457" i="3"/>
  <c r="R1453" i="3"/>
  <c r="R1449" i="3"/>
  <c r="R1445" i="3"/>
  <c r="R1441" i="3"/>
  <c r="R1437" i="3"/>
  <c r="R1433" i="3"/>
  <c r="R1429" i="3"/>
  <c r="R1425" i="3"/>
  <c r="R1421" i="3"/>
  <c r="R1417" i="3"/>
  <c r="R1413" i="3"/>
  <c r="R1409" i="3"/>
  <c r="R1405" i="3"/>
  <c r="R1401" i="3"/>
  <c r="R1397" i="3"/>
  <c r="R1393" i="3"/>
  <c r="R1389" i="3"/>
  <c r="R1385" i="3"/>
  <c r="R1381" i="3"/>
  <c r="R1377" i="3"/>
  <c r="R1373" i="3"/>
  <c r="R1369" i="3"/>
  <c r="R1365" i="3"/>
  <c r="R1361" i="3"/>
  <c r="R1357" i="3"/>
  <c r="R1353" i="3"/>
  <c r="R1349" i="3"/>
  <c r="R1345" i="3"/>
  <c r="R1341" i="3"/>
  <c r="R1337" i="3"/>
  <c r="R1333" i="3"/>
  <c r="R1329" i="3"/>
  <c r="R1325" i="3"/>
  <c r="R1321" i="3"/>
  <c r="R1317" i="3"/>
  <c r="R1313" i="3"/>
  <c r="R1309" i="3"/>
  <c r="R1305" i="3"/>
  <c r="R1301" i="3"/>
  <c r="R1297" i="3"/>
  <c r="R1293" i="3"/>
  <c r="R1289" i="3"/>
  <c r="R1285" i="3"/>
  <c r="R1281" i="3"/>
  <c r="R1277" i="3"/>
  <c r="R1273" i="3"/>
  <c r="R1269" i="3"/>
  <c r="R1265" i="3"/>
  <c r="R1261" i="3"/>
  <c r="R1257" i="3"/>
  <c r="R1253" i="3"/>
  <c r="R1249" i="3"/>
  <c r="R1245" i="3"/>
  <c r="R1241" i="3"/>
  <c r="R1237" i="3"/>
  <c r="R1233" i="3"/>
  <c r="R1229" i="3"/>
  <c r="R1225" i="3"/>
  <c r="R1221" i="3"/>
  <c r="R1217" i="3"/>
  <c r="R1213" i="3"/>
  <c r="R1209" i="3"/>
  <c r="R1205" i="3"/>
  <c r="R1201" i="3"/>
  <c r="R1197" i="3"/>
  <c r="R1193" i="3"/>
  <c r="R1189" i="3"/>
  <c r="R1185" i="3"/>
  <c r="R1181" i="3"/>
  <c r="R1177" i="3"/>
  <c r="R1173" i="3"/>
  <c r="R1169" i="3"/>
  <c r="R1165" i="3"/>
  <c r="R1161" i="3"/>
  <c r="R1157" i="3"/>
  <c r="R1153" i="3"/>
  <c r="R1149" i="3"/>
  <c r="R1145" i="3"/>
  <c r="R1141" i="3"/>
  <c r="R1137" i="3"/>
  <c r="R1133" i="3"/>
  <c r="R1129" i="3"/>
  <c r="R1125" i="3"/>
  <c r="R1121" i="3"/>
  <c r="R1117" i="3"/>
  <c r="R1113" i="3"/>
  <c r="R1109" i="3"/>
  <c r="R1105" i="3"/>
  <c r="R1101" i="3"/>
  <c r="R1097" i="3"/>
  <c r="R1093" i="3"/>
  <c r="R1089" i="3"/>
  <c r="R1085" i="3"/>
  <c r="R1081" i="3"/>
  <c r="R1077" i="3"/>
  <c r="R1073" i="3"/>
  <c r="R1069" i="3"/>
  <c r="R1065" i="3"/>
  <c r="R1061" i="3"/>
  <c r="R1057" i="3"/>
  <c r="R1053" i="3"/>
  <c r="R1049" i="3"/>
  <c r="R1045" i="3"/>
  <c r="R1041" i="3"/>
  <c r="R1037" i="3"/>
  <c r="R1033" i="3"/>
  <c r="R1029" i="3"/>
  <c r="R1025" i="3"/>
  <c r="R1021" i="3"/>
  <c r="R1017" i="3"/>
  <c r="R1013" i="3"/>
  <c r="R1009" i="3"/>
  <c r="R1005" i="3"/>
  <c r="R1001" i="3"/>
  <c r="R997" i="3"/>
  <c r="R993" i="3"/>
  <c r="R989" i="3"/>
  <c r="R985" i="3"/>
  <c r="R981" i="3"/>
  <c r="R977" i="3"/>
  <c r="R973" i="3"/>
  <c r="R969" i="3"/>
  <c r="R965" i="3"/>
  <c r="R961" i="3"/>
  <c r="R957" i="3"/>
  <c r="R953" i="3"/>
  <c r="R949" i="3"/>
  <c r="R945" i="3"/>
  <c r="R941" i="3"/>
  <c r="R937" i="3"/>
  <c r="R933" i="3"/>
  <c r="R929" i="3"/>
  <c r="R925" i="3"/>
  <c r="R921" i="3"/>
  <c r="R917" i="3"/>
  <c r="R913" i="3"/>
  <c r="R909" i="3"/>
  <c r="R905" i="3"/>
  <c r="R901" i="3"/>
  <c r="R897" i="3"/>
  <c r="R893" i="3"/>
  <c r="R889" i="3"/>
  <c r="R885" i="3"/>
  <c r="R881" i="3"/>
  <c r="R877" i="3"/>
  <c r="R873" i="3"/>
  <c r="R869" i="3"/>
  <c r="R865" i="3"/>
  <c r="R861" i="3"/>
  <c r="R857" i="3"/>
  <c r="R853" i="3"/>
  <c r="R849" i="3"/>
  <c r="R845" i="3"/>
  <c r="R841" i="3"/>
  <c r="R837" i="3"/>
  <c r="R833" i="3"/>
  <c r="R829" i="3"/>
  <c r="R825" i="3"/>
  <c r="R821" i="3"/>
  <c r="R817" i="3"/>
  <c r="R813" i="3"/>
  <c r="R809" i="3"/>
  <c r="R805" i="3"/>
  <c r="R801" i="3"/>
  <c r="R797" i="3"/>
  <c r="R793" i="3"/>
  <c r="R789" i="3"/>
  <c r="R785" i="3"/>
  <c r="R781" i="3"/>
  <c r="R777" i="3"/>
  <c r="R773" i="3"/>
  <c r="R769" i="3"/>
  <c r="R765" i="3"/>
  <c r="R761" i="3"/>
  <c r="R757" i="3"/>
  <c r="R753" i="3"/>
  <c r="R749" i="3"/>
  <c r="R745" i="3"/>
  <c r="R741" i="3"/>
  <c r="R737" i="3"/>
  <c r="R733" i="3"/>
  <c r="R729" i="3"/>
  <c r="R725" i="3"/>
  <c r="R721" i="3"/>
  <c r="R717" i="3"/>
  <c r="R713" i="3"/>
  <c r="R709" i="3"/>
  <c r="R705" i="3"/>
  <c r="R701" i="3"/>
  <c r="R697" i="3"/>
  <c r="R693" i="3"/>
  <c r="R689" i="3"/>
  <c r="R685" i="3"/>
  <c r="R681" i="3"/>
  <c r="R677" i="3"/>
  <c r="R673" i="3"/>
  <c r="R669" i="3"/>
  <c r="R665" i="3"/>
  <c r="R661" i="3"/>
  <c r="R657" i="3"/>
  <c r="R653" i="3"/>
  <c r="R649" i="3"/>
  <c r="R645" i="3"/>
  <c r="R641" i="3"/>
  <c r="R637" i="3"/>
  <c r="R633" i="3"/>
  <c r="R629" i="3"/>
  <c r="R625" i="3"/>
  <c r="R621" i="3"/>
  <c r="R617" i="3"/>
  <c r="R613" i="3"/>
  <c r="R609" i="3"/>
  <c r="R605" i="3"/>
  <c r="R601" i="3"/>
  <c r="R597" i="3"/>
  <c r="R593" i="3"/>
  <c r="R589" i="3"/>
  <c r="R585" i="3"/>
  <c r="R581" i="3"/>
  <c r="R577" i="3"/>
  <c r="R573" i="3"/>
  <c r="R569" i="3"/>
  <c r="R565" i="3"/>
  <c r="R561" i="3"/>
  <c r="R557" i="3"/>
  <c r="R553" i="3"/>
  <c r="R549" i="3"/>
  <c r="R545" i="3"/>
  <c r="R541" i="3"/>
  <c r="R537" i="3"/>
  <c r="R533" i="3"/>
  <c r="R529" i="3"/>
  <c r="R525" i="3"/>
  <c r="R521" i="3"/>
  <c r="R517" i="3"/>
  <c r="R513" i="3"/>
  <c r="R509" i="3"/>
  <c r="R505" i="3"/>
  <c r="R501" i="3"/>
  <c r="R497" i="3"/>
  <c r="R493" i="3"/>
  <c r="R489" i="3"/>
  <c r="R485" i="3"/>
  <c r="R481" i="3"/>
  <c r="R477" i="3"/>
  <c r="R473" i="3"/>
  <c r="R469" i="3"/>
  <c r="R465" i="3"/>
  <c r="R461" i="3"/>
  <c r="R457" i="3"/>
  <c r="R453" i="3"/>
  <c r="R449" i="3"/>
  <c r="R445" i="3"/>
  <c r="R441" i="3"/>
  <c r="R437" i="3"/>
  <c r="R433" i="3"/>
  <c r="R429" i="3"/>
  <c r="R425" i="3"/>
  <c r="R421" i="3"/>
  <c r="R417" i="3"/>
  <c r="R413" i="3"/>
  <c r="R409" i="3"/>
  <c r="R405" i="3"/>
  <c r="R401" i="3"/>
  <c r="R397" i="3"/>
  <c r="R393" i="3"/>
  <c r="R389" i="3"/>
  <c r="R385" i="3"/>
  <c r="R381" i="3"/>
  <c r="R377" i="3"/>
  <c r="R373" i="3"/>
  <c r="R369" i="3"/>
  <c r="R365" i="3"/>
  <c r="R361" i="3"/>
  <c r="R357" i="3"/>
  <c r="R353" i="3"/>
  <c r="R349" i="3"/>
  <c r="R345" i="3"/>
  <c r="R341" i="3"/>
  <c r="R337" i="3"/>
  <c r="R333" i="3"/>
  <c r="R329" i="3"/>
  <c r="R325" i="3"/>
  <c r="R321" i="3"/>
  <c r="R317" i="3"/>
  <c r="R313" i="3"/>
  <c r="R309" i="3"/>
  <c r="R305" i="3"/>
  <c r="R301" i="3"/>
  <c r="R297" i="3"/>
  <c r="R293" i="3"/>
  <c r="R289" i="3"/>
  <c r="R285" i="3"/>
  <c r="R281" i="3"/>
  <c r="R277" i="3"/>
  <c r="R273" i="3"/>
  <c r="R269" i="3"/>
  <c r="R265" i="3"/>
  <c r="R261" i="3"/>
  <c r="R257" i="3"/>
  <c r="R253" i="3"/>
  <c r="R249" i="3"/>
  <c r="R245" i="3"/>
  <c r="R241" i="3"/>
  <c r="R237" i="3"/>
  <c r="R233" i="3"/>
  <c r="R229" i="3"/>
  <c r="R225" i="3"/>
  <c r="R221" i="3"/>
  <c r="R217" i="3"/>
  <c r="R213" i="3"/>
  <c r="R209" i="3"/>
  <c r="R205" i="3"/>
  <c r="R201" i="3"/>
  <c r="R197" i="3"/>
  <c r="R193" i="3"/>
  <c r="R189" i="3"/>
  <c r="R185" i="3"/>
  <c r="R181" i="3"/>
  <c r="R177" i="3"/>
  <c r="R173" i="3"/>
  <c r="R169" i="3"/>
  <c r="R165" i="3"/>
  <c r="R161" i="3"/>
  <c r="R157" i="3"/>
  <c r="R153" i="3"/>
  <c r="R149" i="3"/>
  <c r="R145" i="3"/>
  <c r="R141" i="3"/>
  <c r="R137" i="3"/>
  <c r="R133" i="3"/>
  <c r="R129" i="3"/>
  <c r="R125" i="3"/>
  <c r="R121" i="3"/>
  <c r="R117" i="3"/>
  <c r="R113" i="3"/>
  <c r="R109" i="3"/>
  <c r="R105" i="3"/>
  <c r="R101" i="3"/>
  <c r="R97" i="3"/>
  <c r="R93" i="3"/>
  <c r="R89" i="3"/>
  <c r="R85" i="3"/>
  <c r="R81" i="3"/>
  <c r="R77" i="3"/>
  <c r="R73" i="3"/>
  <c r="R69" i="3"/>
  <c r="R65" i="3"/>
  <c r="R61" i="3"/>
  <c r="R57" i="3"/>
  <c r="R53" i="3"/>
  <c r="R49" i="3"/>
  <c r="R45" i="3"/>
  <c r="R41" i="3"/>
  <c r="R37" i="3"/>
  <c r="R33" i="3"/>
  <c r="R29" i="3"/>
  <c r="R25" i="3"/>
  <c r="R21" i="3"/>
  <c r="R17" i="3"/>
  <c r="R13" i="3"/>
  <c r="R9" i="3"/>
  <c r="R4" i="3"/>
  <c r="R1692" i="3"/>
  <c r="R1688" i="3"/>
  <c r="R1684" i="3"/>
  <c r="R1680" i="3"/>
  <c r="R1676" i="3"/>
  <c r="R1672" i="3"/>
  <c r="R1668" i="3"/>
  <c r="R1664" i="3"/>
  <c r="R1660" i="3"/>
  <c r="R1656" i="3"/>
  <c r="R1652" i="3"/>
  <c r="R1648" i="3"/>
  <c r="R1644" i="3"/>
  <c r="R1640" i="3"/>
  <c r="R1636" i="3"/>
  <c r="R1632" i="3"/>
  <c r="R1628" i="3"/>
  <c r="R1624" i="3"/>
  <c r="R1620" i="3"/>
  <c r="R1616" i="3"/>
  <c r="R1612" i="3"/>
  <c r="R1608" i="3"/>
  <c r="R1604" i="3"/>
  <c r="R1600" i="3"/>
  <c r="R1596" i="3"/>
  <c r="R1592" i="3"/>
  <c r="R1588" i="3"/>
  <c r="R1584" i="3"/>
  <c r="R1580" i="3"/>
  <c r="R1576" i="3"/>
  <c r="R1572" i="3"/>
  <c r="R1568" i="3"/>
  <c r="R1564" i="3"/>
  <c r="R1560" i="3"/>
  <c r="R1556" i="3"/>
  <c r="R1552" i="3"/>
  <c r="R1548" i="3"/>
  <c r="R1544" i="3"/>
  <c r="R1540" i="3"/>
  <c r="R1536" i="3"/>
  <c r="R1532" i="3"/>
  <c r="R1528" i="3"/>
  <c r="R1524" i="3"/>
  <c r="R1520" i="3"/>
  <c r="R1516" i="3"/>
  <c r="R1512" i="3"/>
  <c r="R1508" i="3"/>
  <c r="R1504" i="3"/>
  <c r="R1500" i="3"/>
  <c r="R1496" i="3"/>
  <c r="R1492" i="3"/>
  <c r="R1488" i="3"/>
  <c r="R1484" i="3"/>
  <c r="R1480" i="3"/>
  <c r="R1476" i="3"/>
  <c r="R1472" i="3"/>
  <c r="R1468" i="3"/>
  <c r="R1464" i="3"/>
  <c r="R1460" i="3"/>
  <c r="R1456" i="3"/>
  <c r="R1452" i="3"/>
  <c r="R1448" i="3"/>
  <c r="R1444" i="3"/>
  <c r="R1440" i="3"/>
  <c r="R1436" i="3"/>
  <c r="R1432" i="3"/>
  <c r="R1428" i="3"/>
  <c r="R1424" i="3"/>
  <c r="R1420" i="3"/>
  <c r="R1416" i="3"/>
  <c r="R1412" i="3"/>
  <c r="R1408" i="3"/>
  <c r="R1404" i="3"/>
  <c r="R1400" i="3"/>
  <c r="R1396" i="3"/>
  <c r="R1392" i="3"/>
  <c r="R1388" i="3"/>
  <c r="R1384" i="3"/>
  <c r="R1380" i="3"/>
  <c r="R1376" i="3"/>
  <c r="R1372" i="3"/>
  <c r="R1368" i="3"/>
  <c r="R1364" i="3"/>
  <c r="R1360" i="3"/>
  <c r="R1356" i="3"/>
  <c r="R1352" i="3"/>
  <c r="R1348" i="3"/>
  <c r="R1344" i="3"/>
  <c r="R1340" i="3"/>
  <c r="R1336" i="3"/>
  <c r="R1332" i="3"/>
  <c r="R1328" i="3"/>
  <c r="R1324" i="3"/>
  <c r="R1320" i="3"/>
  <c r="R1316" i="3"/>
  <c r="R1312" i="3"/>
  <c r="R1308" i="3"/>
  <c r="R1304" i="3"/>
  <c r="R1300" i="3"/>
  <c r="R1296" i="3"/>
  <c r="R1292" i="3"/>
  <c r="R1288" i="3"/>
  <c r="R1284" i="3"/>
  <c r="R1280" i="3"/>
  <c r="R1276" i="3"/>
  <c r="R1272" i="3"/>
  <c r="R1268" i="3"/>
  <c r="R1264" i="3"/>
  <c r="R1260" i="3"/>
  <c r="R1256" i="3"/>
  <c r="R1252" i="3"/>
  <c r="R1248" i="3"/>
  <c r="R1244" i="3"/>
  <c r="R1240" i="3"/>
  <c r="R1236" i="3"/>
  <c r="R1232" i="3"/>
  <c r="R1228" i="3"/>
  <c r="R1224" i="3"/>
  <c r="R1220" i="3"/>
  <c r="R1216" i="3"/>
  <c r="R1212" i="3"/>
  <c r="R1208" i="3"/>
  <c r="R1204" i="3"/>
  <c r="R1200" i="3"/>
  <c r="R1196" i="3"/>
  <c r="R1192" i="3"/>
  <c r="R1188" i="3"/>
  <c r="R1184" i="3"/>
  <c r="R1180" i="3"/>
  <c r="R1176" i="3"/>
  <c r="R1172" i="3"/>
  <c r="R1168" i="3"/>
  <c r="R1164" i="3"/>
  <c r="R1160" i="3"/>
  <c r="R1156" i="3"/>
  <c r="R1152" i="3"/>
  <c r="R1148" i="3"/>
  <c r="R1144" i="3"/>
  <c r="R1140" i="3"/>
  <c r="R1136" i="3"/>
  <c r="R1132" i="3"/>
  <c r="R1128" i="3"/>
  <c r="R1124" i="3"/>
  <c r="R1120" i="3"/>
  <c r="R1116" i="3"/>
  <c r="R1112" i="3"/>
  <c r="R1108" i="3"/>
  <c r="R1104" i="3"/>
  <c r="R1100" i="3"/>
  <c r="R1096" i="3"/>
  <c r="R1092" i="3"/>
  <c r="R1088" i="3"/>
  <c r="R1084" i="3"/>
  <c r="R1080" i="3"/>
  <c r="R1076" i="3"/>
  <c r="R1072" i="3"/>
  <c r="R1068" i="3"/>
  <c r="R1064" i="3"/>
  <c r="R1060" i="3"/>
  <c r="R1056" i="3"/>
  <c r="R1052" i="3"/>
  <c r="R1048" i="3"/>
  <c r="R1044" i="3"/>
  <c r="R1040" i="3"/>
  <c r="R1036" i="3"/>
  <c r="R1032" i="3"/>
  <c r="R1028" i="3"/>
  <c r="R1024" i="3"/>
  <c r="R1020" i="3"/>
  <c r="R1016" i="3"/>
  <c r="R1012" i="3"/>
  <c r="R1008" i="3"/>
  <c r="R1004" i="3"/>
  <c r="R1000" i="3"/>
  <c r="R996" i="3"/>
  <c r="R992" i="3"/>
  <c r="R988" i="3"/>
  <c r="R984" i="3"/>
  <c r="R980" i="3"/>
  <c r="R976" i="3"/>
  <c r="R972" i="3"/>
  <c r="R968" i="3"/>
  <c r="R964" i="3"/>
  <c r="R960" i="3"/>
  <c r="R956" i="3"/>
  <c r="R952" i="3"/>
  <c r="R948" i="3"/>
  <c r="R944" i="3"/>
  <c r="R940" i="3"/>
  <c r="R936" i="3"/>
  <c r="R932" i="3"/>
  <c r="R928" i="3"/>
  <c r="R924" i="3"/>
  <c r="R920" i="3"/>
  <c r="R916" i="3"/>
  <c r="R912" i="3"/>
  <c r="R908" i="3"/>
  <c r="R904" i="3"/>
  <c r="R900" i="3"/>
  <c r="R896" i="3"/>
  <c r="R892" i="3"/>
  <c r="R888" i="3"/>
  <c r="R884" i="3"/>
  <c r="R880" i="3"/>
  <c r="R876" i="3"/>
  <c r="R872" i="3"/>
  <c r="R868" i="3"/>
  <c r="R864" i="3"/>
  <c r="R860" i="3"/>
  <c r="R856" i="3"/>
  <c r="R852" i="3"/>
  <c r="R848" i="3"/>
  <c r="R844" i="3"/>
  <c r="R840" i="3"/>
  <c r="R836" i="3"/>
  <c r="R832" i="3"/>
  <c r="R828" i="3"/>
  <c r="R824" i="3"/>
  <c r="R820" i="3"/>
  <c r="R816" i="3"/>
  <c r="R812" i="3"/>
  <c r="R808" i="3"/>
  <c r="R804" i="3"/>
  <c r="R800" i="3"/>
  <c r="R796" i="3"/>
  <c r="R792" i="3"/>
  <c r="R788" i="3"/>
  <c r="R784" i="3"/>
  <c r="R780" i="3"/>
  <c r="R776" i="3"/>
  <c r="R772" i="3"/>
  <c r="R768" i="3"/>
  <c r="R764" i="3"/>
  <c r="R760" i="3"/>
  <c r="R756" i="3"/>
  <c r="R752" i="3"/>
  <c r="R748" i="3"/>
  <c r="R744" i="3"/>
  <c r="R740" i="3"/>
  <c r="R736" i="3"/>
  <c r="R732" i="3"/>
  <c r="R728" i="3"/>
  <c r="R724" i="3"/>
  <c r="R720" i="3"/>
  <c r="R716" i="3"/>
  <c r="R712" i="3"/>
  <c r="R708" i="3"/>
  <c r="R704" i="3"/>
  <c r="R700" i="3"/>
  <c r="R696" i="3"/>
  <c r="R692" i="3"/>
  <c r="R688" i="3"/>
  <c r="R684" i="3"/>
  <c r="R680" i="3"/>
  <c r="R676" i="3"/>
  <c r="R672" i="3"/>
  <c r="R668" i="3"/>
  <c r="R664" i="3"/>
  <c r="R660" i="3"/>
  <c r="R656" i="3"/>
  <c r="R652" i="3"/>
  <c r="R648" i="3"/>
  <c r="R644" i="3"/>
  <c r="R640" i="3"/>
  <c r="R636" i="3"/>
  <c r="R632" i="3"/>
  <c r="R628" i="3"/>
  <c r="R624" i="3"/>
  <c r="R620" i="3"/>
  <c r="R616" i="3"/>
  <c r="R612" i="3"/>
  <c r="R608" i="3"/>
  <c r="R604" i="3"/>
  <c r="R600" i="3"/>
  <c r="R596" i="3"/>
  <c r="R592" i="3"/>
  <c r="R588" i="3"/>
  <c r="R584" i="3"/>
  <c r="R580" i="3"/>
  <c r="R576" i="3"/>
  <c r="R572" i="3"/>
  <c r="R568" i="3"/>
  <c r="R564" i="3"/>
  <c r="R560" i="3"/>
  <c r="R556" i="3"/>
  <c r="R552" i="3"/>
  <c r="R548" i="3"/>
  <c r="R544" i="3"/>
  <c r="R540" i="3"/>
  <c r="R536" i="3"/>
  <c r="R532" i="3"/>
  <c r="R528" i="3"/>
  <c r="R524" i="3"/>
  <c r="R520" i="3"/>
  <c r="R516" i="3"/>
  <c r="R512" i="3"/>
  <c r="R508" i="3"/>
  <c r="R504" i="3"/>
  <c r="R500" i="3"/>
  <c r="R496" i="3"/>
  <c r="R492" i="3"/>
  <c r="R488" i="3"/>
  <c r="R484" i="3"/>
  <c r="R480" i="3"/>
  <c r="R476" i="3"/>
  <c r="R472" i="3"/>
  <c r="R468" i="3"/>
  <c r="R464" i="3"/>
  <c r="R460" i="3"/>
  <c r="R456" i="3"/>
  <c r="R452" i="3"/>
  <c r="R448" i="3"/>
  <c r="R444" i="3"/>
  <c r="R440" i="3"/>
  <c r="R436" i="3"/>
  <c r="R432" i="3"/>
  <c r="R428" i="3"/>
  <c r="R424" i="3"/>
  <c r="R420" i="3"/>
  <c r="R416" i="3"/>
  <c r="R412" i="3"/>
  <c r="R408" i="3"/>
  <c r="R404" i="3"/>
  <c r="R400" i="3"/>
  <c r="R396" i="3"/>
  <c r="R392" i="3"/>
  <c r="R388" i="3"/>
  <c r="R384" i="3"/>
  <c r="R380" i="3"/>
  <c r="R376" i="3"/>
  <c r="R372" i="3"/>
  <c r="R368" i="3"/>
  <c r="R364" i="3"/>
  <c r="R360" i="3"/>
  <c r="R356" i="3"/>
  <c r="R352" i="3"/>
  <c r="R348" i="3"/>
  <c r="R344" i="3"/>
  <c r="R340" i="3"/>
  <c r="R336" i="3"/>
  <c r="R332" i="3"/>
  <c r="R328" i="3"/>
  <c r="R324" i="3"/>
  <c r="R320" i="3"/>
  <c r="R316" i="3"/>
  <c r="R312" i="3"/>
  <c r="R308" i="3"/>
  <c r="R304" i="3"/>
  <c r="R300" i="3"/>
  <c r="R296" i="3"/>
  <c r="R292" i="3"/>
  <c r="R288" i="3"/>
  <c r="R284" i="3"/>
  <c r="R280" i="3"/>
  <c r="R276" i="3"/>
  <c r="R272" i="3"/>
  <c r="R268" i="3"/>
  <c r="R264" i="3"/>
  <c r="R260" i="3"/>
  <c r="R256" i="3"/>
  <c r="R252" i="3"/>
  <c r="R248" i="3"/>
  <c r="R244" i="3"/>
  <c r="R240" i="3"/>
  <c r="R236" i="3"/>
  <c r="R232" i="3"/>
  <c r="R228" i="3"/>
  <c r="R224" i="3"/>
  <c r="R220" i="3"/>
  <c r="R216" i="3"/>
  <c r="R212" i="3"/>
  <c r="R208" i="3"/>
  <c r="R204" i="3"/>
  <c r="R200" i="3"/>
  <c r="R196" i="3"/>
  <c r="R192" i="3"/>
  <c r="R188" i="3"/>
  <c r="R184" i="3"/>
  <c r="R180" i="3"/>
  <c r="R176" i="3"/>
  <c r="R172" i="3"/>
  <c r="R168" i="3"/>
  <c r="R164" i="3"/>
  <c r="R160" i="3"/>
  <c r="R156" i="3"/>
  <c r="R152" i="3"/>
  <c r="R148" i="3"/>
  <c r="R144" i="3"/>
  <c r="R140" i="3"/>
  <c r="R136" i="3"/>
  <c r="R132" i="3"/>
  <c r="R128" i="3"/>
  <c r="R124" i="3"/>
  <c r="R120" i="3"/>
  <c r="R116" i="3"/>
  <c r="R112" i="3"/>
  <c r="R108" i="3"/>
  <c r="R104" i="3"/>
  <c r="R100" i="3"/>
  <c r="R96" i="3"/>
  <c r="R92" i="3"/>
  <c r="R88" i="3"/>
  <c r="R84" i="3"/>
  <c r="R80" i="3"/>
  <c r="R76" i="3"/>
  <c r="R72" i="3"/>
  <c r="R68" i="3"/>
  <c r="R64" i="3"/>
  <c r="R60" i="3"/>
  <c r="R56" i="3"/>
  <c r="R52" i="3"/>
  <c r="R48" i="3"/>
  <c r="R44" i="3"/>
  <c r="R40" i="3"/>
  <c r="R36" i="3"/>
  <c r="R32" i="3"/>
  <c r="R28" i="3"/>
  <c r="R24" i="3"/>
  <c r="R20" i="3"/>
  <c r="R16" i="3"/>
  <c r="R12" i="3"/>
  <c r="R8" i="3"/>
  <c r="R3" i="3"/>
  <c r="R1691" i="3"/>
  <c r="R1687" i="3"/>
  <c r="R1683" i="3"/>
  <c r="R1679" i="3"/>
  <c r="R1675" i="3"/>
  <c r="R1671" i="3"/>
  <c r="R1667" i="3"/>
  <c r="R1663" i="3"/>
  <c r="R1659" i="3"/>
  <c r="R1655" i="3"/>
  <c r="R1651" i="3"/>
  <c r="R1647" i="3"/>
  <c r="R1643" i="3"/>
  <c r="R1639" i="3"/>
  <c r="R1635" i="3"/>
  <c r="R1631" i="3"/>
  <c r="R1627" i="3"/>
  <c r="R1623" i="3"/>
  <c r="R1619" i="3"/>
  <c r="R1615" i="3"/>
  <c r="R1611" i="3"/>
  <c r="R1607" i="3"/>
  <c r="R1603" i="3"/>
  <c r="R1599" i="3"/>
  <c r="R1595" i="3"/>
  <c r="R1591" i="3"/>
  <c r="R1587" i="3"/>
  <c r="R1583" i="3"/>
  <c r="R1579" i="3"/>
  <c r="R1575" i="3"/>
  <c r="R1571" i="3"/>
  <c r="R1567" i="3"/>
  <c r="R1563" i="3"/>
  <c r="R1559" i="3"/>
  <c r="R1555" i="3"/>
  <c r="R1551" i="3"/>
  <c r="R1547" i="3"/>
  <c r="R1543" i="3"/>
  <c r="R1539" i="3"/>
  <c r="R1535" i="3"/>
  <c r="R1531" i="3"/>
  <c r="R1527" i="3"/>
  <c r="R1523" i="3"/>
  <c r="R1519" i="3"/>
  <c r="R1515" i="3"/>
  <c r="R1511" i="3"/>
  <c r="R1507" i="3"/>
  <c r="R1503" i="3"/>
  <c r="R1499" i="3"/>
  <c r="R1495" i="3"/>
  <c r="R1491" i="3"/>
  <c r="R1487" i="3"/>
  <c r="R1483" i="3"/>
  <c r="R1479" i="3"/>
  <c r="R1475" i="3"/>
  <c r="R1471" i="3"/>
  <c r="R1467" i="3"/>
  <c r="R1463" i="3"/>
  <c r="R1459" i="3"/>
  <c r="R1455" i="3"/>
  <c r="R1451" i="3"/>
  <c r="R1447" i="3"/>
  <c r="R1443" i="3"/>
  <c r="R1439" i="3"/>
  <c r="R1435" i="3"/>
  <c r="R1431" i="3"/>
  <c r="R1427" i="3"/>
  <c r="R1423" i="3"/>
  <c r="R1419" i="3"/>
  <c r="R1415" i="3"/>
  <c r="R1411" i="3"/>
  <c r="R1407" i="3"/>
  <c r="R1403" i="3"/>
  <c r="R1399" i="3"/>
  <c r="R1395" i="3"/>
  <c r="R1391" i="3"/>
  <c r="R1387" i="3"/>
  <c r="R1383" i="3"/>
  <c r="R1379" i="3"/>
  <c r="R1375" i="3"/>
  <c r="R1371" i="3"/>
  <c r="R1367" i="3"/>
  <c r="R1363" i="3"/>
  <c r="R1359" i="3"/>
  <c r="R1355" i="3"/>
  <c r="R1351" i="3"/>
  <c r="R1347" i="3"/>
  <c r="R1343" i="3"/>
  <c r="R1339" i="3"/>
  <c r="R1335" i="3"/>
  <c r="R1331" i="3"/>
  <c r="R1327" i="3"/>
  <c r="R1323" i="3"/>
  <c r="R1319" i="3"/>
  <c r="R1315" i="3"/>
  <c r="R1311" i="3"/>
  <c r="R1307" i="3"/>
  <c r="R1303" i="3"/>
  <c r="R1299" i="3"/>
  <c r="R1295" i="3"/>
  <c r="R1291" i="3"/>
  <c r="R1287" i="3"/>
  <c r="R1283" i="3"/>
  <c r="R1279" i="3"/>
  <c r="R1275" i="3"/>
  <c r="R1271" i="3"/>
  <c r="R1267" i="3"/>
  <c r="R1263" i="3"/>
  <c r="R1259" i="3"/>
  <c r="R1255" i="3"/>
  <c r="R1251" i="3"/>
  <c r="R1247" i="3"/>
  <c r="R1243" i="3"/>
  <c r="R1239" i="3"/>
  <c r="R1235" i="3"/>
  <c r="R1231" i="3"/>
  <c r="R1227" i="3"/>
  <c r="R1223" i="3"/>
  <c r="R1219" i="3"/>
  <c r="R1215" i="3"/>
  <c r="R1211" i="3"/>
  <c r="R1207" i="3"/>
  <c r="R1203" i="3"/>
  <c r="R1199" i="3"/>
  <c r="R1195" i="3"/>
  <c r="R1191" i="3"/>
  <c r="R1187" i="3"/>
  <c r="R1183" i="3"/>
  <c r="R1179" i="3"/>
  <c r="R1175" i="3"/>
  <c r="R1171" i="3"/>
  <c r="R1167" i="3"/>
  <c r="R1163" i="3"/>
  <c r="R1159" i="3"/>
  <c r="R1155" i="3"/>
  <c r="R1151" i="3"/>
  <c r="R1147" i="3"/>
  <c r="R1143" i="3"/>
  <c r="R1139" i="3"/>
  <c r="R1135" i="3"/>
  <c r="R1131" i="3"/>
  <c r="R1127" i="3"/>
  <c r="R1123" i="3"/>
  <c r="R1119" i="3"/>
  <c r="R1115" i="3"/>
  <c r="R1111" i="3"/>
  <c r="R1107" i="3"/>
  <c r="R1103" i="3"/>
  <c r="R1099" i="3"/>
  <c r="R1095" i="3"/>
  <c r="R1091" i="3"/>
  <c r="R1087" i="3"/>
  <c r="R1083" i="3"/>
  <c r="R1079" i="3"/>
  <c r="R1075" i="3"/>
  <c r="R1071" i="3"/>
  <c r="R1067" i="3"/>
  <c r="R1063" i="3"/>
  <c r="R1059" i="3"/>
  <c r="R1055" i="3"/>
  <c r="R1051" i="3"/>
  <c r="R1047" i="3"/>
  <c r="R1043" i="3"/>
  <c r="R1039" i="3"/>
  <c r="R1035" i="3"/>
  <c r="R1031" i="3"/>
  <c r="R1027" i="3"/>
  <c r="R1023" i="3"/>
  <c r="R1019" i="3"/>
  <c r="R1015" i="3"/>
  <c r="R1011" i="3"/>
  <c r="R1007" i="3"/>
  <c r="R1003" i="3"/>
  <c r="R999" i="3"/>
  <c r="R995" i="3"/>
  <c r="R991" i="3"/>
  <c r="R987" i="3"/>
  <c r="R983" i="3"/>
  <c r="R979" i="3"/>
  <c r="R975" i="3"/>
  <c r="R971" i="3"/>
  <c r="R967" i="3"/>
  <c r="R963" i="3"/>
  <c r="R959" i="3"/>
  <c r="R955" i="3"/>
  <c r="R951" i="3"/>
  <c r="R947" i="3"/>
  <c r="R943" i="3"/>
  <c r="R939" i="3"/>
  <c r="R935" i="3"/>
  <c r="R931" i="3"/>
  <c r="R927" i="3"/>
  <c r="R923" i="3"/>
  <c r="R919" i="3"/>
  <c r="R915" i="3"/>
  <c r="R911" i="3"/>
  <c r="R907" i="3"/>
  <c r="R903" i="3"/>
  <c r="R899" i="3"/>
  <c r="R895" i="3"/>
  <c r="R891" i="3"/>
  <c r="R887" i="3"/>
  <c r="R883" i="3"/>
  <c r="R879" i="3"/>
  <c r="R875" i="3"/>
  <c r="R871" i="3"/>
  <c r="R867" i="3"/>
  <c r="R863" i="3"/>
  <c r="R859" i="3"/>
  <c r="R855" i="3"/>
  <c r="R851" i="3"/>
  <c r="R847" i="3"/>
  <c r="R843" i="3"/>
  <c r="R839" i="3"/>
  <c r="R835" i="3"/>
  <c r="R831" i="3"/>
  <c r="R827" i="3"/>
  <c r="R823" i="3"/>
  <c r="R819" i="3"/>
  <c r="R815" i="3"/>
  <c r="R811" i="3"/>
  <c r="R807" i="3"/>
  <c r="R803" i="3"/>
  <c r="R799" i="3"/>
  <c r="R795" i="3"/>
  <c r="R791" i="3"/>
  <c r="R787" i="3"/>
  <c r="R783" i="3"/>
  <c r="R779" i="3"/>
  <c r="R775" i="3"/>
  <c r="R771" i="3"/>
  <c r="R767" i="3"/>
  <c r="R763" i="3"/>
  <c r="R759" i="3"/>
  <c r="R755" i="3"/>
  <c r="R751" i="3"/>
  <c r="R747" i="3"/>
  <c r="R743" i="3"/>
  <c r="R739" i="3"/>
  <c r="R735" i="3"/>
  <c r="R731" i="3"/>
  <c r="R727" i="3"/>
  <c r="R723" i="3"/>
  <c r="R719" i="3"/>
  <c r="R715" i="3"/>
  <c r="R711" i="3"/>
  <c r="R707" i="3"/>
  <c r="R703" i="3"/>
  <c r="R699" i="3"/>
  <c r="R695" i="3"/>
  <c r="R691" i="3"/>
  <c r="R687" i="3"/>
  <c r="R683" i="3"/>
  <c r="R679" i="3"/>
  <c r="R675" i="3"/>
  <c r="R671" i="3"/>
  <c r="R667" i="3"/>
  <c r="R663" i="3"/>
  <c r="R659" i="3"/>
  <c r="R655" i="3"/>
  <c r="R651" i="3"/>
  <c r="R647" i="3"/>
  <c r="R643" i="3"/>
  <c r="R639" i="3"/>
  <c r="R635" i="3"/>
  <c r="R631" i="3"/>
  <c r="R627" i="3"/>
  <c r="R623" i="3"/>
  <c r="R619" i="3"/>
  <c r="R615" i="3"/>
  <c r="R611" i="3"/>
  <c r="R607" i="3"/>
  <c r="R603" i="3"/>
  <c r="R599" i="3"/>
  <c r="R595" i="3"/>
  <c r="R591" i="3"/>
  <c r="R587" i="3"/>
  <c r="R583" i="3"/>
  <c r="R579" i="3"/>
  <c r="R575" i="3"/>
  <c r="R571" i="3"/>
  <c r="R567" i="3"/>
  <c r="R563" i="3"/>
  <c r="R559" i="3"/>
  <c r="R555" i="3"/>
  <c r="R551" i="3"/>
  <c r="R547" i="3"/>
  <c r="R543" i="3"/>
  <c r="R539" i="3"/>
  <c r="R535" i="3"/>
  <c r="R531" i="3"/>
  <c r="R527" i="3"/>
  <c r="R523" i="3"/>
  <c r="R519" i="3"/>
  <c r="R515" i="3"/>
  <c r="R511" i="3"/>
  <c r="R507" i="3"/>
  <c r="R503" i="3"/>
  <c r="R499" i="3"/>
  <c r="R495" i="3"/>
  <c r="R491" i="3"/>
  <c r="R487" i="3"/>
  <c r="R483" i="3"/>
  <c r="R479" i="3"/>
  <c r="R475" i="3"/>
  <c r="R471" i="3"/>
  <c r="R467" i="3"/>
  <c r="R463" i="3"/>
  <c r="R459" i="3"/>
  <c r="R455" i="3"/>
  <c r="R451" i="3"/>
  <c r="R447" i="3"/>
  <c r="R443" i="3"/>
  <c r="R439" i="3"/>
  <c r="R435" i="3"/>
  <c r="R431" i="3"/>
  <c r="R427" i="3"/>
  <c r="R423" i="3"/>
  <c r="R419" i="3"/>
  <c r="R415" i="3"/>
  <c r="R411" i="3"/>
  <c r="R407" i="3"/>
  <c r="R403" i="3"/>
  <c r="R399" i="3"/>
  <c r="R395" i="3"/>
  <c r="R391" i="3"/>
  <c r="R387" i="3"/>
  <c r="R383" i="3"/>
  <c r="R379" i="3"/>
  <c r="R375" i="3"/>
  <c r="R371" i="3"/>
  <c r="R367" i="3"/>
  <c r="R363" i="3"/>
  <c r="R359" i="3"/>
  <c r="R355" i="3"/>
  <c r="R351" i="3"/>
  <c r="R347" i="3"/>
  <c r="R343" i="3"/>
  <c r="R339" i="3"/>
  <c r="R335" i="3"/>
  <c r="R331" i="3"/>
  <c r="R327" i="3"/>
  <c r="R323" i="3"/>
  <c r="R319" i="3"/>
  <c r="R315" i="3"/>
  <c r="R311" i="3"/>
  <c r="R307" i="3"/>
  <c r="R303" i="3"/>
  <c r="R299" i="3"/>
  <c r="R295" i="3"/>
  <c r="R291" i="3"/>
  <c r="R287" i="3"/>
  <c r="R283" i="3"/>
  <c r="R279" i="3"/>
  <c r="R275" i="3"/>
  <c r="R271" i="3"/>
  <c r="R267" i="3"/>
  <c r="R263" i="3"/>
  <c r="R259" i="3"/>
  <c r="R255" i="3"/>
  <c r="R251" i="3"/>
  <c r="R247" i="3"/>
  <c r="R243" i="3"/>
  <c r="R239" i="3"/>
  <c r="R235" i="3"/>
  <c r="R231" i="3"/>
  <c r="R227" i="3"/>
  <c r="R223" i="3"/>
  <c r="R219" i="3"/>
  <c r="R215" i="3"/>
  <c r="R211" i="3"/>
  <c r="R207" i="3"/>
  <c r="R203" i="3"/>
  <c r="R199" i="3"/>
  <c r="R195" i="3"/>
  <c r="R191" i="3"/>
  <c r="R187" i="3"/>
  <c r="R183" i="3"/>
  <c r="R179" i="3"/>
  <c r="R175" i="3"/>
  <c r="R171" i="3"/>
  <c r="R167" i="3"/>
  <c r="R163" i="3"/>
  <c r="R159" i="3"/>
  <c r="R155" i="3"/>
  <c r="R151" i="3"/>
  <c r="R147" i="3"/>
  <c r="R143" i="3"/>
  <c r="R139" i="3"/>
  <c r="R135" i="3"/>
  <c r="R131" i="3"/>
  <c r="R127" i="3"/>
  <c r="R123" i="3"/>
  <c r="R119" i="3"/>
  <c r="R115" i="3"/>
  <c r="R111" i="3"/>
  <c r="R107" i="3"/>
  <c r="R103" i="3"/>
  <c r="R99" i="3"/>
  <c r="R95" i="3"/>
  <c r="R91" i="3"/>
  <c r="R87" i="3"/>
  <c r="R83" i="3"/>
  <c r="R79" i="3"/>
  <c r="R75" i="3"/>
  <c r="R71" i="3"/>
  <c r="R67" i="3"/>
  <c r="R63" i="3"/>
  <c r="R59" i="3"/>
  <c r="R55" i="3"/>
  <c r="R51" i="3"/>
  <c r="R47" i="3"/>
  <c r="R43" i="3"/>
  <c r="R39" i="3"/>
  <c r="R35" i="3"/>
  <c r="R31" i="3"/>
  <c r="R27" i="3"/>
  <c r="R23" i="3"/>
  <c r="R19" i="3"/>
  <c r="R15" i="3"/>
  <c r="R11" i="3"/>
  <c r="R7" i="3"/>
  <c r="R5" i="3"/>
  <c r="Q2" i="3"/>
  <c r="J2" i="3"/>
  <c r="J1690" i="3"/>
  <c r="J1686" i="3"/>
  <c r="J1682" i="3"/>
  <c r="J1678" i="3"/>
  <c r="J1674" i="3"/>
  <c r="J1670" i="3"/>
  <c r="J1666" i="3"/>
  <c r="J1662" i="3"/>
  <c r="J1658" i="3"/>
  <c r="J1654" i="3"/>
  <c r="J1650" i="3"/>
  <c r="J1646" i="3"/>
  <c r="J1642" i="3"/>
  <c r="J1638" i="3"/>
  <c r="J1634" i="3"/>
  <c r="J1630" i="3"/>
  <c r="J1626" i="3"/>
  <c r="J1622" i="3"/>
  <c r="J1618" i="3"/>
  <c r="J1614" i="3"/>
  <c r="J1610" i="3"/>
  <c r="J1606" i="3"/>
  <c r="J1602" i="3"/>
  <c r="J1598" i="3"/>
  <c r="J1594" i="3"/>
  <c r="J1590" i="3"/>
  <c r="J1586" i="3"/>
  <c r="J1582" i="3"/>
  <c r="J1578" i="3"/>
  <c r="J1574" i="3"/>
  <c r="J1570" i="3"/>
  <c r="J1566" i="3"/>
  <c r="J1562" i="3"/>
  <c r="J1558" i="3"/>
  <c r="J1554" i="3"/>
  <c r="J1550" i="3"/>
  <c r="J1546" i="3"/>
  <c r="J1542" i="3"/>
  <c r="J1538" i="3"/>
  <c r="J1534" i="3"/>
  <c r="J1530" i="3"/>
  <c r="J1526" i="3"/>
  <c r="J1522" i="3"/>
  <c r="J1518" i="3"/>
  <c r="J1514" i="3"/>
  <c r="J1510" i="3"/>
  <c r="J1506" i="3"/>
  <c r="J1502" i="3"/>
  <c r="J1498" i="3"/>
  <c r="J1494" i="3"/>
  <c r="J1490" i="3"/>
  <c r="J1486" i="3"/>
  <c r="J1482" i="3"/>
  <c r="J1478" i="3"/>
  <c r="J1474" i="3"/>
  <c r="J1470" i="3"/>
  <c r="J1466" i="3"/>
  <c r="J1462" i="3"/>
  <c r="J1458" i="3"/>
  <c r="J1454" i="3"/>
  <c r="J1450" i="3"/>
  <c r="J1446" i="3"/>
  <c r="J1442" i="3"/>
  <c r="J1438" i="3"/>
  <c r="J1434" i="3"/>
  <c r="J1430" i="3"/>
  <c r="J1426" i="3"/>
  <c r="J1422" i="3"/>
  <c r="J1418" i="3"/>
  <c r="J1414" i="3"/>
  <c r="J1410" i="3"/>
  <c r="J1406" i="3"/>
  <c r="J1402" i="3"/>
  <c r="J1398" i="3"/>
  <c r="J1394" i="3"/>
  <c r="J1390" i="3"/>
  <c r="J1386" i="3"/>
  <c r="J1382" i="3"/>
  <c r="J1378" i="3"/>
  <c r="J1374" i="3"/>
  <c r="J1370" i="3"/>
  <c r="J1366" i="3"/>
  <c r="J1362" i="3"/>
  <c r="J1358" i="3"/>
  <c r="J1354" i="3"/>
  <c r="J1350" i="3"/>
  <c r="J1346" i="3"/>
  <c r="J1342" i="3"/>
  <c r="J1338" i="3"/>
  <c r="J1334" i="3"/>
  <c r="J1330" i="3"/>
  <c r="J1326" i="3"/>
  <c r="J1322" i="3"/>
  <c r="J1318" i="3"/>
  <c r="J1314" i="3"/>
  <c r="J1310" i="3"/>
  <c r="J1306" i="3"/>
  <c r="J1302" i="3"/>
  <c r="J1298" i="3"/>
  <c r="J1294" i="3"/>
  <c r="J1290" i="3"/>
  <c r="J1286" i="3"/>
  <c r="J1282" i="3"/>
  <c r="J1278" i="3"/>
  <c r="J1274" i="3"/>
  <c r="J1270" i="3"/>
  <c r="J1266" i="3"/>
  <c r="J1262" i="3"/>
  <c r="J1258" i="3"/>
  <c r="J1254" i="3"/>
  <c r="J1250" i="3"/>
  <c r="J1246" i="3"/>
  <c r="J1242" i="3"/>
  <c r="J1238" i="3"/>
  <c r="J1234" i="3"/>
  <c r="J1230" i="3"/>
  <c r="J1226" i="3"/>
  <c r="J1222" i="3"/>
  <c r="J1218" i="3"/>
  <c r="J1214" i="3"/>
  <c r="J1210" i="3"/>
  <c r="J1206" i="3"/>
  <c r="J1202" i="3"/>
  <c r="J1198" i="3"/>
  <c r="J1194" i="3"/>
  <c r="J1190" i="3"/>
  <c r="J1186" i="3"/>
  <c r="J1182" i="3"/>
  <c r="J1178" i="3"/>
  <c r="J1174" i="3"/>
  <c r="J1170" i="3"/>
  <c r="J1166" i="3"/>
  <c r="J1162" i="3"/>
  <c r="J1158" i="3"/>
  <c r="J1154" i="3"/>
  <c r="J1150" i="3"/>
  <c r="J1146" i="3"/>
  <c r="J1142" i="3"/>
  <c r="J1138" i="3"/>
  <c r="J1134" i="3"/>
  <c r="J1130" i="3"/>
  <c r="J1126" i="3"/>
  <c r="J1122" i="3"/>
  <c r="J1118" i="3"/>
  <c r="J1114" i="3"/>
  <c r="J1110" i="3"/>
  <c r="J1106" i="3"/>
  <c r="J1102" i="3"/>
  <c r="J1098" i="3"/>
  <c r="J1094" i="3"/>
  <c r="J1090" i="3"/>
  <c r="J1086" i="3"/>
  <c r="J1082" i="3"/>
  <c r="J1078" i="3"/>
  <c r="J1074" i="3"/>
  <c r="J1070" i="3"/>
  <c r="J1066" i="3"/>
  <c r="J1062" i="3"/>
  <c r="J1058" i="3"/>
  <c r="J1054" i="3"/>
  <c r="J1050" i="3"/>
  <c r="J1046" i="3"/>
  <c r="J1042" i="3"/>
  <c r="J1038" i="3"/>
  <c r="J1034" i="3"/>
  <c r="J1030" i="3"/>
  <c r="J1026" i="3"/>
  <c r="J1022" i="3"/>
  <c r="J1693" i="3"/>
  <c r="J1689" i="3"/>
  <c r="J1685" i="3"/>
  <c r="J1681" i="3"/>
  <c r="J1677" i="3"/>
  <c r="J1673" i="3"/>
  <c r="J1669" i="3"/>
  <c r="J1665" i="3"/>
  <c r="J1661" i="3"/>
  <c r="J1657" i="3"/>
  <c r="J1653" i="3"/>
  <c r="J1649" i="3"/>
  <c r="J1645" i="3"/>
  <c r="J1641" i="3"/>
  <c r="J1637" i="3"/>
  <c r="J1633" i="3"/>
  <c r="J1629" i="3"/>
  <c r="J1625" i="3"/>
  <c r="J1621" i="3"/>
  <c r="J1617" i="3"/>
  <c r="J1613" i="3"/>
  <c r="J1609" i="3"/>
  <c r="J1605" i="3"/>
  <c r="J1601" i="3"/>
  <c r="J1597" i="3"/>
  <c r="J1593" i="3"/>
  <c r="J1589" i="3"/>
  <c r="J1585" i="3"/>
  <c r="J1581" i="3"/>
  <c r="J1577" i="3"/>
  <c r="J1573" i="3"/>
  <c r="J1569" i="3"/>
  <c r="J1565" i="3"/>
  <c r="J1561" i="3"/>
  <c r="J1557" i="3"/>
  <c r="J1553" i="3"/>
  <c r="J1549" i="3"/>
  <c r="J1545" i="3"/>
  <c r="J1541" i="3"/>
  <c r="J1537" i="3"/>
  <c r="J1533" i="3"/>
  <c r="J1529" i="3"/>
  <c r="J1525" i="3"/>
  <c r="J1521" i="3"/>
  <c r="J1517" i="3"/>
  <c r="J1513" i="3"/>
  <c r="J1509" i="3"/>
  <c r="J1505" i="3"/>
  <c r="J1501" i="3"/>
  <c r="J1497" i="3"/>
  <c r="J1493" i="3"/>
  <c r="J1489" i="3"/>
  <c r="J1485" i="3"/>
  <c r="J1481" i="3"/>
  <c r="J1477" i="3"/>
  <c r="J1473" i="3"/>
  <c r="J1469" i="3"/>
  <c r="J1465" i="3"/>
  <c r="J1461" i="3"/>
  <c r="J1457" i="3"/>
  <c r="J1453" i="3"/>
  <c r="J1449" i="3"/>
  <c r="J1445" i="3"/>
  <c r="J1441" i="3"/>
  <c r="J1437" i="3"/>
  <c r="J1433" i="3"/>
  <c r="J1429" i="3"/>
  <c r="J1425" i="3"/>
  <c r="J1421" i="3"/>
  <c r="J1417" i="3"/>
  <c r="J1413" i="3"/>
  <c r="J1409" i="3"/>
  <c r="J1405" i="3"/>
  <c r="J1401" i="3"/>
  <c r="J1397" i="3"/>
  <c r="J1393" i="3"/>
  <c r="J1389" i="3"/>
  <c r="J1385" i="3"/>
  <c r="J1381" i="3"/>
  <c r="J1377" i="3"/>
  <c r="J1373" i="3"/>
  <c r="J1369" i="3"/>
  <c r="J1365" i="3"/>
  <c r="J1361" i="3"/>
  <c r="J1357" i="3"/>
  <c r="J1353" i="3"/>
  <c r="J1349" i="3"/>
  <c r="J1345" i="3"/>
  <c r="J1341" i="3"/>
  <c r="J1337" i="3"/>
  <c r="J1333" i="3"/>
  <c r="J1329" i="3"/>
  <c r="J1325" i="3"/>
  <c r="J1321" i="3"/>
  <c r="J1317" i="3"/>
  <c r="J1313" i="3"/>
  <c r="J1309" i="3"/>
  <c r="J1305" i="3"/>
  <c r="J1301" i="3"/>
  <c r="J1297" i="3"/>
  <c r="J1293" i="3"/>
  <c r="J1289" i="3"/>
  <c r="J1285" i="3"/>
  <c r="J1281" i="3"/>
  <c r="J1277" i="3"/>
  <c r="J1273" i="3"/>
  <c r="J1269" i="3"/>
  <c r="J1265" i="3"/>
  <c r="J1261" i="3"/>
  <c r="J1257" i="3"/>
  <c r="J1253" i="3"/>
  <c r="J1249" i="3"/>
  <c r="J1245" i="3"/>
  <c r="J1692" i="3"/>
  <c r="J1688" i="3"/>
  <c r="J1684" i="3"/>
  <c r="J1680" i="3"/>
  <c r="J1676" i="3"/>
  <c r="J1672" i="3"/>
  <c r="J1668" i="3"/>
  <c r="J1664" i="3"/>
  <c r="J1660" i="3"/>
  <c r="J1656" i="3"/>
  <c r="J1652" i="3"/>
  <c r="J1648" i="3"/>
  <c r="J1644" i="3"/>
  <c r="J1640" i="3"/>
  <c r="J1636" i="3"/>
  <c r="J1632" i="3"/>
  <c r="J1628" i="3"/>
  <c r="J1624" i="3"/>
  <c r="J1620" i="3"/>
  <c r="J1616" i="3"/>
  <c r="J1612" i="3"/>
  <c r="J1608" i="3"/>
  <c r="J1604" i="3"/>
  <c r="J1600" i="3"/>
  <c r="J1596" i="3"/>
  <c r="J1592" i="3"/>
  <c r="J1588" i="3"/>
  <c r="J1584" i="3"/>
  <c r="J1580" i="3"/>
  <c r="J1576" i="3"/>
  <c r="J1572" i="3"/>
  <c r="J1568" i="3"/>
  <c r="J1564" i="3"/>
  <c r="J1560" i="3"/>
  <c r="J1556" i="3"/>
  <c r="J1552" i="3"/>
  <c r="J1548" i="3"/>
  <c r="J1544" i="3"/>
  <c r="J1540" i="3"/>
  <c r="J1536" i="3"/>
  <c r="J1532" i="3"/>
  <c r="J1528" i="3"/>
  <c r="J1524" i="3"/>
  <c r="J1520" i="3"/>
  <c r="J1516" i="3"/>
  <c r="J1512" i="3"/>
  <c r="J1508" i="3"/>
  <c r="J1504" i="3"/>
  <c r="J1500" i="3"/>
  <c r="J1496" i="3"/>
  <c r="J1492" i="3"/>
  <c r="J1488" i="3"/>
  <c r="J1484" i="3"/>
  <c r="J1480" i="3"/>
  <c r="J1476" i="3"/>
  <c r="J1472" i="3"/>
  <c r="J1468" i="3"/>
  <c r="J1464" i="3"/>
  <c r="J1460" i="3"/>
  <c r="J1456" i="3"/>
  <c r="J1452" i="3"/>
  <c r="J1448" i="3"/>
  <c r="J1444" i="3"/>
  <c r="J1440" i="3"/>
  <c r="J1436" i="3"/>
  <c r="J1432" i="3"/>
  <c r="J1428" i="3"/>
  <c r="J1424" i="3"/>
  <c r="J1420" i="3"/>
  <c r="J1416" i="3"/>
  <c r="J1412" i="3"/>
  <c r="J1408" i="3"/>
  <c r="J1404" i="3"/>
  <c r="J1400" i="3"/>
  <c r="J1396" i="3"/>
  <c r="J1392" i="3"/>
  <c r="J1388" i="3"/>
  <c r="J1384" i="3"/>
  <c r="J1380" i="3"/>
  <c r="J1376" i="3"/>
  <c r="J1372" i="3"/>
  <c r="J1368" i="3"/>
  <c r="J1364" i="3"/>
  <c r="J1360" i="3"/>
  <c r="J1356" i="3"/>
  <c r="J1352" i="3"/>
  <c r="J1348" i="3"/>
  <c r="J1344" i="3"/>
  <c r="J1340" i="3"/>
  <c r="J1336" i="3"/>
  <c r="J1332" i="3"/>
  <c r="J1328" i="3"/>
  <c r="J1324" i="3"/>
  <c r="J1320" i="3"/>
  <c r="J1316" i="3"/>
  <c r="J1312" i="3"/>
  <c r="J1308" i="3"/>
  <c r="J1304" i="3"/>
  <c r="J1300" i="3"/>
  <c r="J1296" i="3"/>
  <c r="J1292" i="3"/>
  <c r="J1288" i="3"/>
  <c r="J1284" i="3"/>
  <c r="J1280" i="3"/>
  <c r="J1276" i="3"/>
  <c r="J1272" i="3"/>
  <c r="J1691" i="3"/>
  <c r="K1691" i="3" s="1"/>
  <c r="J1687" i="3"/>
  <c r="K1687" i="3" s="1"/>
  <c r="J1683" i="3"/>
  <c r="K1683" i="3" s="1"/>
  <c r="J1679" i="3"/>
  <c r="K1679" i="3" s="1"/>
  <c r="J1675" i="3"/>
  <c r="K1675" i="3" s="1"/>
  <c r="J1671" i="3"/>
  <c r="K1671" i="3" s="1"/>
  <c r="J1667" i="3"/>
  <c r="K1667" i="3" s="1"/>
  <c r="J1663" i="3"/>
  <c r="K1663" i="3" s="1"/>
  <c r="J1659" i="3"/>
  <c r="K1659" i="3" s="1"/>
  <c r="J1655" i="3"/>
  <c r="K1655" i="3" s="1"/>
  <c r="J1651" i="3"/>
  <c r="K1651" i="3" s="1"/>
  <c r="J1647" i="3"/>
  <c r="K1647" i="3" s="1"/>
  <c r="J1643" i="3"/>
  <c r="K1643" i="3" s="1"/>
  <c r="J1639" i="3"/>
  <c r="K1639" i="3" s="1"/>
  <c r="J1635" i="3"/>
  <c r="K1635" i="3" s="1"/>
  <c r="J1631" i="3"/>
  <c r="K1631" i="3" s="1"/>
  <c r="J1627" i="3"/>
  <c r="K1627" i="3" s="1"/>
  <c r="J1623" i="3"/>
  <c r="K1623" i="3" s="1"/>
  <c r="J1619" i="3"/>
  <c r="K1619" i="3" s="1"/>
  <c r="J1615" i="3"/>
  <c r="K1615" i="3" s="1"/>
  <c r="J1611" i="3"/>
  <c r="K1611" i="3" s="1"/>
  <c r="J1607" i="3"/>
  <c r="K1607" i="3" s="1"/>
  <c r="J1603" i="3"/>
  <c r="K1603" i="3" s="1"/>
  <c r="J1599" i="3"/>
  <c r="K1599" i="3" s="1"/>
  <c r="J1595" i="3"/>
  <c r="K1595" i="3" s="1"/>
  <c r="J1591" i="3"/>
  <c r="K1591" i="3" s="1"/>
  <c r="J1587" i="3"/>
  <c r="K1587" i="3" s="1"/>
  <c r="J1583" i="3"/>
  <c r="K1583" i="3" s="1"/>
  <c r="J1579" i="3"/>
  <c r="K1579" i="3" s="1"/>
  <c r="J1575" i="3"/>
  <c r="K1575" i="3" s="1"/>
  <c r="J1571" i="3"/>
  <c r="K1571" i="3" s="1"/>
  <c r="J1567" i="3"/>
  <c r="K1567" i="3" s="1"/>
  <c r="J1563" i="3"/>
  <c r="K1563" i="3" s="1"/>
  <c r="J1559" i="3"/>
  <c r="K1559" i="3" s="1"/>
  <c r="J1555" i="3"/>
  <c r="K1555" i="3" s="1"/>
  <c r="J1551" i="3"/>
  <c r="K1551" i="3" s="1"/>
  <c r="J1547" i="3"/>
  <c r="K1547" i="3" s="1"/>
  <c r="J1543" i="3"/>
  <c r="K1543" i="3" s="1"/>
  <c r="J1539" i="3"/>
  <c r="K1539" i="3" s="1"/>
  <c r="J1535" i="3"/>
  <c r="K1535" i="3" s="1"/>
  <c r="J1531" i="3"/>
  <c r="K1531" i="3" s="1"/>
  <c r="J1527" i="3"/>
  <c r="K1527" i="3" s="1"/>
  <c r="J1523" i="3"/>
  <c r="K1523" i="3" s="1"/>
  <c r="J1519" i="3"/>
  <c r="K1519" i="3" s="1"/>
  <c r="J1515" i="3"/>
  <c r="K1515" i="3" s="1"/>
  <c r="J1511" i="3"/>
  <c r="K1511" i="3" s="1"/>
  <c r="J1507" i="3"/>
  <c r="K1507" i="3" s="1"/>
  <c r="J1503" i="3"/>
  <c r="K1503" i="3" s="1"/>
  <c r="J1499" i="3"/>
  <c r="K1499" i="3" s="1"/>
  <c r="J1495" i="3"/>
  <c r="K1495" i="3" s="1"/>
  <c r="J1491" i="3"/>
  <c r="K1491" i="3" s="1"/>
  <c r="J1487" i="3"/>
  <c r="K1487" i="3" s="1"/>
  <c r="J1483" i="3"/>
  <c r="K1483" i="3" s="1"/>
  <c r="J1479" i="3"/>
  <c r="K1479" i="3" s="1"/>
  <c r="J1475" i="3"/>
  <c r="K1475" i="3" s="1"/>
  <c r="J1471" i="3"/>
  <c r="K1471" i="3" s="1"/>
  <c r="J1467" i="3"/>
  <c r="K1467" i="3" s="1"/>
  <c r="J1463" i="3"/>
  <c r="K1463" i="3" s="1"/>
  <c r="J1459" i="3"/>
  <c r="K1459" i="3" s="1"/>
  <c r="J1455" i="3"/>
  <c r="K1455" i="3" s="1"/>
  <c r="J1451" i="3"/>
  <c r="K1451" i="3" s="1"/>
  <c r="J1447" i="3"/>
  <c r="K1447" i="3" s="1"/>
  <c r="J1443" i="3"/>
  <c r="K1443" i="3" s="1"/>
  <c r="J1439" i="3"/>
  <c r="K1439" i="3" s="1"/>
  <c r="J1435" i="3"/>
  <c r="K1435" i="3" s="1"/>
  <c r="J1431" i="3"/>
  <c r="K1431" i="3" s="1"/>
  <c r="J1427" i="3"/>
  <c r="K1427" i="3" s="1"/>
  <c r="J1423" i="3"/>
  <c r="K1423" i="3" s="1"/>
  <c r="J1419" i="3"/>
  <c r="K1419" i="3" s="1"/>
  <c r="J1415" i="3"/>
  <c r="K1415" i="3" s="1"/>
  <c r="J1411" i="3"/>
  <c r="K1411" i="3" s="1"/>
  <c r="J1407" i="3"/>
  <c r="K1407" i="3" s="1"/>
  <c r="J1403" i="3"/>
  <c r="K1403" i="3" s="1"/>
  <c r="J1399" i="3"/>
  <c r="K1399" i="3" s="1"/>
  <c r="J1395" i="3"/>
  <c r="K1395" i="3" s="1"/>
  <c r="J1391" i="3"/>
  <c r="K1391" i="3" s="1"/>
  <c r="J1387" i="3"/>
  <c r="K1387" i="3" s="1"/>
  <c r="J1383" i="3"/>
  <c r="K1383" i="3" s="1"/>
  <c r="J1379" i="3"/>
  <c r="K1379" i="3" s="1"/>
  <c r="J1375" i="3"/>
  <c r="K1375" i="3" s="1"/>
  <c r="J1371" i="3"/>
  <c r="K1371" i="3" s="1"/>
  <c r="J1367" i="3"/>
  <c r="K1367" i="3" s="1"/>
  <c r="J1363" i="3"/>
  <c r="K1363" i="3" s="1"/>
  <c r="J1359" i="3"/>
  <c r="K1359" i="3" s="1"/>
  <c r="J1355" i="3"/>
  <c r="K1355" i="3" s="1"/>
  <c r="J1351" i="3"/>
  <c r="K1351" i="3" s="1"/>
  <c r="J1347" i="3"/>
  <c r="K1347" i="3" s="1"/>
  <c r="J1343" i="3"/>
  <c r="K1343" i="3" s="1"/>
  <c r="J1339" i="3"/>
  <c r="K1339" i="3" s="1"/>
  <c r="J1335" i="3"/>
  <c r="K1335" i="3" s="1"/>
  <c r="J1331" i="3"/>
  <c r="K1331" i="3" s="1"/>
  <c r="J1327" i="3"/>
  <c r="K1327" i="3" s="1"/>
  <c r="J1323" i="3"/>
  <c r="K1323" i="3" s="1"/>
  <c r="J1319" i="3"/>
  <c r="K1319" i="3" s="1"/>
  <c r="J1315" i="3"/>
  <c r="K1315" i="3" s="1"/>
  <c r="J1311" i="3"/>
  <c r="K1311" i="3" s="1"/>
  <c r="J1307" i="3"/>
  <c r="K1307" i="3" s="1"/>
  <c r="J1303" i="3"/>
  <c r="K1303" i="3" s="1"/>
  <c r="J1299" i="3"/>
  <c r="K1299" i="3" s="1"/>
  <c r="J1295" i="3"/>
  <c r="K1295" i="3" s="1"/>
  <c r="J1291" i="3"/>
  <c r="K1291" i="3" s="1"/>
  <c r="J1287" i="3"/>
  <c r="K1287" i="3" s="1"/>
  <c r="J1283" i="3"/>
  <c r="K1283" i="3" s="1"/>
  <c r="J1279" i="3"/>
  <c r="K1279" i="3" s="1"/>
  <c r="J1275" i="3"/>
  <c r="K1275" i="3" s="1"/>
  <c r="J1271" i="3"/>
  <c r="K1271" i="3" s="1"/>
  <c r="J1267" i="3"/>
  <c r="K1267" i="3" s="1"/>
  <c r="J1263" i="3"/>
  <c r="K1263" i="3" s="1"/>
  <c r="J1259" i="3"/>
  <c r="K1259" i="3" s="1"/>
  <c r="J1255" i="3"/>
  <c r="K1255" i="3" s="1"/>
  <c r="J1251" i="3"/>
  <c r="K1251" i="3" s="1"/>
  <c r="J1247" i="3"/>
  <c r="K1247" i="3" s="1"/>
  <c r="J1243" i="3"/>
  <c r="K1243" i="3" s="1"/>
  <c r="J1239" i="3"/>
  <c r="K1239" i="3" s="1"/>
  <c r="J1235" i="3"/>
  <c r="K1235" i="3" s="1"/>
  <c r="J1231" i="3"/>
  <c r="K1231" i="3" s="1"/>
  <c r="J1227" i="3"/>
  <c r="K1227" i="3" s="1"/>
  <c r="J1223" i="3"/>
  <c r="K1223" i="3" s="1"/>
  <c r="J1219" i="3"/>
  <c r="K1219" i="3" s="1"/>
  <c r="J1215" i="3"/>
  <c r="K1215" i="3" s="1"/>
  <c r="J1211" i="3"/>
  <c r="K1211" i="3" s="1"/>
  <c r="J1207" i="3"/>
  <c r="K1207" i="3" s="1"/>
  <c r="J1203" i="3"/>
  <c r="K1203" i="3" s="1"/>
  <c r="J1199" i="3"/>
  <c r="K1199" i="3" s="1"/>
  <c r="J1195" i="3"/>
  <c r="K1195" i="3" s="1"/>
  <c r="J1191" i="3"/>
  <c r="K1191" i="3" s="1"/>
  <c r="J1187" i="3"/>
  <c r="K1187" i="3" s="1"/>
  <c r="J1183" i="3"/>
  <c r="K1183" i="3" s="1"/>
  <c r="J1018" i="3"/>
  <c r="J1014" i="3"/>
  <c r="J1010" i="3"/>
  <c r="J1006" i="3"/>
  <c r="J1002" i="3"/>
  <c r="J998" i="3"/>
  <c r="J994" i="3"/>
  <c r="J990" i="3"/>
  <c r="J986" i="3"/>
  <c r="J982" i="3"/>
  <c r="J978" i="3"/>
  <c r="J974" i="3"/>
  <c r="J970" i="3"/>
  <c r="J966" i="3"/>
  <c r="J962" i="3"/>
  <c r="J958" i="3"/>
  <c r="J954" i="3"/>
  <c r="J950" i="3"/>
  <c r="J946" i="3"/>
  <c r="J942" i="3"/>
  <c r="J938" i="3"/>
  <c r="J934" i="3"/>
  <c r="J930" i="3"/>
  <c r="J926" i="3"/>
  <c r="J922" i="3"/>
  <c r="J918" i="3"/>
  <c r="J914" i="3"/>
  <c r="J910" i="3"/>
  <c r="J906" i="3"/>
  <c r="J902" i="3"/>
  <c r="J898" i="3"/>
  <c r="J894" i="3"/>
  <c r="J890" i="3"/>
  <c r="J886" i="3"/>
  <c r="J882" i="3"/>
  <c r="J878" i="3"/>
  <c r="J874" i="3"/>
  <c r="J870" i="3"/>
  <c r="J866" i="3"/>
  <c r="J862" i="3"/>
  <c r="J858" i="3"/>
  <c r="J854" i="3"/>
  <c r="J850" i="3"/>
  <c r="J846" i="3"/>
  <c r="J842" i="3"/>
  <c r="J838" i="3"/>
  <c r="J834" i="3"/>
  <c r="J830" i="3"/>
  <c r="J826" i="3"/>
  <c r="J822" i="3"/>
  <c r="J818" i="3"/>
  <c r="J814" i="3"/>
  <c r="J810" i="3"/>
  <c r="J806" i="3"/>
  <c r="J802" i="3"/>
  <c r="J798" i="3"/>
  <c r="J794" i="3"/>
  <c r="J790" i="3"/>
  <c r="J786" i="3"/>
  <c r="J782" i="3"/>
  <c r="J778" i="3"/>
  <c r="J774" i="3"/>
  <c r="J770" i="3"/>
  <c r="J766" i="3"/>
  <c r="J762" i="3"/>
  <c r="J758" i="3"/>
  <c r="J754" i="3"/>
  <c r="J750" i="3"/>
  <c r="J746" i="3"/>
  <c r="J742" i="3"/>
  <c r="J738" i="3"/>
  <c r="J734" i="3"/>
  <c r="J73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638" i="3"/>
  <c r="J634" i="3"/>
  <c r="J630" i="3"/>
  <c r="J626" i="3"/>
  <c r="J622" i="3"/>
  <c r="J618" i="3"/>
  <c r="J614" i="3"/>
  <c r="J610" i="3"/>
  <c r="J606" i="3"/>
  <c r="J602" i="3"/>
  <c r="J598" i="3"/>
  <c r="J594" i="3"/>
  <c r="J590" i="3"/>
  <c r="J586" i="3"/>
  <c r="J582" i="3"/>
  <c r="J578" i="3"/>
  <c r="J574" i="3"/>
  <c r="J570" i="3"/>
  <c r="J566" i="3"/>
  <c r="J562" i="3"/>
  <c r="J558" i="3"/>
  <c r="J554" i="3"/>
  <c r="J550" i="3"/>
  <c r="J546" i="3"/>
  <c r="J542" i="3"/>
  <c r="J538" i="3"/>
  <c r="J534" i="3"/>
  <c r="J530" i="3"/>
  <c r="J526" i="3"/>
  <c r="J522" i="3"/>
  <c r="J518" i="3"/>
  <c r="J514" i="3"/>
  <c r="J510" i="3"/>
  <c r="J506" i="3"/>
  <c r="J502" i="3"/>
  <c r="J498" i="3"/>
  <c r="J494" i="3"/>
  <c r="J490" i="3"/>
  <c r="J486" i="3"/>
  <c r="J482" i="3"/>
  <c r="J478" i="3"/>
  <c r="J474" i="3"/>
  <c r="J470" i="3"/>
  <c r="J466" i="3"/>
  <c r="J462" i="3"/>
  <c r="J458" i="3"/>
  <c r="J454" i="3"/>
  <c r="J450" i="3"/>
  <c r="J446" i="3"/>
  <c r="J442" i="3"/>
  <c r="J438" i="3"/>
  <c r="J434" i="3"/>
  <c r="J430" i="3"/>
  <c r="J426" i="3"/>
  <c r="J422" i="3"/>
  <c r="J418" i="3"/>
  <c r="J414" i="3"/>
  <c r="J410" i="3"/>
  <c r="J406" i="3"/>
  <c r="J402" i="3"/>
  <c r="J398" i="3"/>
  <c r="J394" i="3"/>
  <c r="J390" i="3"/>
  <c r="J386" i="3"/>
  <c r="J382" i="3"/>
  <c r="J378" i="3"/>
  <c r="J374" i="3"/>
  <c r="J370" i="3"/>
  <c r="J366" i="3"/>
  <c r="J362" i="3"/>
  <c r="J358" i="3"/>
  <c r="J354" i="3"/>
  <c r="J350" i="3"/>
  <c r="J346" i="3"/>
  <c r="J342" i="3"/>
  <c r="J338" i="3"/>
  <c r="J334" i="3"/>
  <c r="J330" i="3"/>
  <c r="J326" i="3"/>
  <c r="J322" i="3"/>
  <c r="J318" i="3"/>
  <c r="J314" i="3"/>
  <c r="J310" i="3"/>
  <c r="J306" i="3"/>
  <c r="J302" i="3"/>
  <c r="J298" i="3"/>
  <c r="J294" i="3"/>
  <c r="J290" i="3"/>
  <c r="J286" i="3"/>
  <c r="J282" i="3"/>
  <c r="J278" i="3"/>
  <c r="J274" i="3"/>
  <c r="J270" i="3"/>
  <c r="J266" i="3"/>
  <c r="J262" i="3"/>
  <c r="J258" i="3"/>
  <c r="J254" i="3"/>
  <c r="J250" i="3"/>
  <c r="J246" i="3"/>
  <c r="J242" i="3"/>
  <c r="J238" i="3"/>
  <c r="J234" i="3"/>
  <c r="J230" i="3"/>
  <c r="J226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6" i="3"/>
  <c r="J122" i="3"/>
  <c r="J118" i="3"/>
  <c r="J114" i="3"/>
  <c r="J110" i="3"/>
  <c r="J106" i="3"/>
  <c r="J102" i="3"/>
  <c r="J98" i="3"/>
  <c r="J94" i="3"/>
  <c r="J90" i="3"/>
  <c r="J86" i="3"/>
  <c r="J82" i="3"/>
  <c r="J78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1241" i="3"/>
  <c r="J1237" i="3"/>
  <c r="J1233" i="3"/>
  <c r="J1229" i="3"/>
  <c r="J1225" i="3"/>
  <c r="J1221" i="3"/>
  <c r="J1217" i="3"/>
  <c r="J1213" i="3"/>
  <c r="J1209" i="3"/>
  <c r="J1205" i="3"/>
  <c r="J1201" i="3"/>
  <c r="J1197" i="3"/>
  <c r="J1193" i="3"/>
  <c r="J1189" i="3"/>
  <c r="J1185" i="3"/>
  <c r="J1181" i="3"/>
  <c r="J1177" i="3"/>
  <c r="J1173" i="3"/>
  <c r="J1169" i="3"/>
  <c r="J1165" i="3"/>
  <c r="J1161" i="3"/>
  <c r="J1157" i="3"/>
  <c r="J1153" i="3"/>
  <c r="J1149" i="3"/>
  <c r="J1145" i="3"/>
  <c r="J1141" i="3"/>
  <c r="J1137" i="3"/>
  <c r="J1133" i="3"/>
  <c r="J1129" i="3"/>
  <c r="J1125" i="3"/>
  <c r="J1121" i="3"/>
  <c r="J1117" i="3"/>
  <c r="J1113" i="3"/>
  <c r="J1109" i="3"/>
  <c r="J1105" i="3"/>
  <c r="J1101" i="3"/>
  <c r="J1097" i="3"/>
  <c r="J1093" i="3"/>
  <c r="J1089" i="3"/>
  <c r="J1085" i="3"/>
  <c r="J1081" i="3"/>
  <c r="J1077" i="3"/>
  <c r="J1073" i="3"/>
  <c r="J1069" i="3"/>
  <c r="J1065" i="3"/>
  <c r="J1061" i="3"/>
  <c r="J1057" i="3"/>
  <c r="J1053" i="3"/>
  <c r="J1049" i="3"/>
  <c r="J1045" i="3"/>
  <c r="J1041" i="3"/>
  <c r="J1037" i="3"/>
  <c r="J1033" i="3"/>
  <c r="J1029" i="3"/>
  <c r="J1025" i="3"/>
  <c r="J1021" i="3"/>
  <c r="J1017" i="3"/>
  <c r="J1013" i="3"/>
  <c r="J1009" i="3"/>
  <c r="J1005" i="3"/>
  <c r="J1001" i="3"/>
  <c r="J997" i="3"/>
  <c r="J993" i="3"/>
  <c r="J989" i="3"/>
  <c r="J985" i="3"/>
  <c r="J981" i="3"/>
  <c r="J977" i="3"/>
  <c r="J973" i="3"/>
  <c r="J969" i="3"/>
  <c r="J965" i="3"/>
  <c r="J961" i="3"/>
  <c r="J957" i="3"/>
  <c r="J953" i="3"/>
  <c r="J949" i="3"/>
  <c r="J945" i="3"/>
  <c r="J941" i="3"/>
  <c r="J937" i="3"/>
  <c r="J933" i="3"/>
  <c r="J929" i="3"/>
  <c r="J925" i="3"/>
  <c r="J921" i="3"/>
  <c r="J917" i="3"/>
  <c r="J913" i="3"/>
  <c r="J909" i="3"/>
  <c r="J905" i="3"/>
  <c r="J901" i="3"/>
  <c r="J897" i="3"/>
  <c r="J893" i="3"/>
  <c r="J889" i="3"/>
  <c r="J885" i="3"/>
  <c r="J881" i="3"/>
  <c r="J877" i="3"/>
  <c r="J873" i="3"/>
  <c r="J869" i="3"/>
  <c r="J865" i="3"/>
  <c r="J861" i="3"/>
  <c r="J857" i="3"/>
  <c r="J853" i="3"/>
  <c r="J849" i="3"/>
  <c r="J845" i="3"/>
  <c r="J841" i="3"/>
  <c r="J837" i="3"/>
  <c r="J833" i="3"/>
  <c r="J829" i="3"/>
  <c r="J825" i="3"/>
  <c r="J821" i="3"/>
  <c r="J817" i="3"/>
  <c r="J813" i="3"/>
  <c r="J809" i="3"/>
  <c r="J805" i="3"/>
  <c r="J801" i="3"/>
  <c r="J797" i="3"/>
  <c r="J793" i="3"/>
  <c r="J789" i="3"/>
  <c r="J785" i="3"/>
  <c r="J781" i="3"/>
  <c r="J777" i="3"/>
  <c r="J773" i="3"/>
  <c r="J769" i="3"/>
  <c r="J765" i="3"/>
  <c r="J761" i="3"/>
  <c r="J757" i="3"/>
  <c r="J753" i="3"/>
  <c r="J749" i="3"/>
  <c r="J745" i="3"/>
  <c r="J741" i="3"/>
  <c r="J737" i="3"/>
  <c r="J733" i="3"/>
  <c r="J729" i="3"/>
  <c r="J725" i="3"/>
  <c r="J721" i="3"/>
  <c r="J717" i="3"/>
  <c r="J713" i="3"/>
  <c r="J709" i="3"/>
  <c r="J705" i="3"/>
  <c r="J701" i="3"/>
  <c r="J697" i="3"/>
  <c r="J693" i="3"/>
  <c r="J689" i="3"/>
  <c r="J685" i="3"/>
  <c r="J681" i="3"/>
  <c r="J677" i="3"/>
  <c r="J673" i="3"/>
  <c r="J669" i="3"/>
  <c r="J665" i="3"/>
  <c r="J661" i="3"/>
  <c r="J657" i="3"/>
  <c r="J653" i="3"/>
  <c r="J649" i="3"/>
  <c r="J645" i="3"/>
  <c r="J641" i="3"/>
  <c r="J637" i="3"/>
  <c r="J633" i="3"/>
  <c r="J629" i="3"/>
  <c r="J625" i="3"/>
  <c r="J621" i="3"/>
  <c r="J617" i="3"/>
  <c r="J613" i="3"/>
  <c r="J609" i="3"/>
  <c r="J605" i="3"/>
  <c r="J601" i="3"/>
  <c r="J597" i="3"/>
  <c r="J593" i="3"/>
  <c r="J589" i="3"/>
  <c r="J585" i="3"/>
  <c r="J581" i="3"/>
  <c r="J577" i="3"/>
  <c r="J573" i="3"/>
  <c r="J569" i="3"/>
  <c r="J565" i="3"/>
  <c r="J561" i="3"/>
  <c r="J557" i="3"/>
  <c r="J553" i="3"/>
  <c r="J549" i="3"/>
  <c r="J545" i="3"/>
  <c r="J541" i="3"/>
  <c r="J537" i="3"/>
  <c r="J533" i="3"/>
  <c r="J529" i="3"/>
  <c r="J525" i="3"/>
  <c r="J521" i="3"/>
  <c r="J517" i="3"/>
  <c r="J513" i="3"/>
  <c r="J509" i="3"/>
  <c r="J505" i="3"/>
  <c r="J501" i="3"/>
  <c r="J497" i="3"/>
  <c r="J493" i="3"/>
  <c r="J489" i="3"/>
  <c r="J485" i="3"/>
  <c r="J481" i="3"/>
  <c r="J477" i="3"/>
  <c r="J473" i="3"/>
  <c r="J469" i="3"/>
  <c r="J465" i="3"/>
  <c r="J461" i="3"/>
  <c r="J457" i="3"/>
  <c r="J453" i="3"/>
  <c r="J449" i="3"/>
  <c r="J445" i="3"/>
  <c r="J441" i="3"/>
  <c r="J437" i="3"/>
  <c r="J433" i="3"/>
  <c r="J429" i="3"/>
  <c r="J425" i="3"/>
  <c r="J421" i="3"/>
  <c r="J417" i="3"/>
  <c r="J413" i="3"/>
  <c r="J409" i="3"/>
  <c r="J405" i="3"/>
  <c r="J401" i="3"/>
  <c r="J397" i="3"/>
  <c r="J393" i="3"/>
  <c r="J389" i="3"/>
  <c r="J385" i="3"/>
  <c r="J381" i="3"/>
  <c r="J377" i="3"/>
  <c r="J373" i="3"/>
  <c r="J369" i="3"/>
  <c r="J365" i="3"/>
  <c r="J361" i="3"/>
  <c r="J357" i="3"/>
  <c r="J353" i="3"/>
  <c r="J349" i="3"/>
  <c r="J345" i="3"/>
  <c r="J341" i="3"/>
  <c r="J337" i="3"/>
  <c r="J333" i="3"/>
  <c r="J329" i="3"/>
  <c r="J325" i="3"/>
  <c r="J321" i="3"/>
  <c r="J317" i="3"/>
  <c r="J313" i="3"/>
  <c r="J309" i="3"/>
  <c r="J305" i="3"/>
  <c r="J301" i="3"/>
  <c r="J297" i="3"/>
  <c r="J293" i="3"/>
  <c r="J289" i="3"/>
  <c r="J285" i="3"/>
  <c r="J281" i="3"/>
  <c r="J277" i="3"/>
  <c r="J273" i="3"/>
  <c r="J269" i="3"/>
  <c r="J265" i="3"/>
  <c r="J261" i="3"/>
  <c r="J257" i="3"/>
  <c r="J253" i="3"/>
  <c r="J249" i="3"/>
  <c r="J245" i="3"/>
  <c r="J241" i="3"/>
  <c r="J237" i="3"/>
  <c r="J233" i="3"/>
  <c r="J229" i="3"/>
  <c r="J225" i="3"/>
  <c r="J221" i="3"/>
  <c r="J217" i="3"/>
  <c r="J213" i="3"/>
  <c r="J209" i="3"/>
  <c r="J205" i="3"/>
  <c r="J201" i="3"/>
  <c r="J197" i="3"/>
  <c r="J193" i="3"/>
  <c r="J189" i="3"/>
  <c r="J185" i="3"/>
  <c r="J181" i="3"/>
  <c r="J177" i="3"/>
  <c r="J173" i="3"/>
  <c r="J169" i="3"/>
  <c r="J165" i="3"/>
  <c r="J161" i="3"/>
  <c r="J157" i="3"/>
  <c r="J153" i="3"/>
  <c r="J149" i="3"/>
  <c r="J145" i="3"/>
  <c r="J141" i="3"/>
  <c r="J137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4" i="3"/>
  <c r="J1268" i="3"/>
  <c r="J1264" i="3"/>
  <c r="J1260" i="3"/>
  <c r="J1256" i="3"/>
  <c r="J1252" i="3"/>
  <c r="J1248" i="3"/>
  <c r="J1244" i="3"/>
  <c r="J1240" i="3"/>
  <c r="J1236" i="3"/>
  <c r="J1232" i="3"/>
  <c r="J1228" i="3"/>
  <c r="J1224" i="3"/>
  <c r="J1220" i="3"/>
  <c r="J1216" i="3"/>
  <c r="J1212" i="3"/>
  <c r="J1208" i="3"/>
  <c r="J1204" i="3"/>
  <c r="J1200" i="3"/>
  <c r="J1196" i="3"/>
  <c r="J1192" i="3"/>
  <c r="J1188" i="3"/>
  <c r="J1184" i="3"/>
  <c r="J1180" i="3"/>
  <c r="J1176" i="3"/>
  <c r="J1172" i="3"/>
  <c r="J1168" i="3"/>
  <c r="J1164" i="3"/>
  <c r="J1160" i="3"/>
  <c r="J1156" i="3"/>
  <c r="J1152" i="3"/>
  <c r="J1148" i="3"/>
  <c r="J1144" i="3"/>
  <c r="J1140" i="3"/>
  <c r="J1136" i="3"/>
  <c r="J1132" i="3"/>
  <c r="J1128" i="3"/>
  <c r="J1124" i="3"/>
  <c r="J1120" i="3"/>
  <c r="J1116" i="3"/>
  <c r="J1112" i="3"/>
  <c r="J1108" i="3"/>
  <c r="J1104" i="3"/>
  <c r="J1100" i="3"/>
  <c r="J1096" i="3"/>
  <c r="J1092" i="3"/>
  <c r="J1088" i="3"/>
  <c r="J1084" i="3"/>
  <c r="J1080" i="3"/>
  <c r="J1076" i="3"/>
  <c r="J1072" i="3"/>
  <c r="J1068" i="3"/>
  <c r="J1064" i="3"/>
  <c r="J1060" i="3"/>
  <c r="J1056" i="3"/>
  <c r="J1052" i="3"/>
  <c r="J1048" i="3"/>
  <c r="J1044" i="3"/>
  <c r="J1040" i="3"/>
  <c r="J1036" i="3"/>
  <c r="J1032" i="3"/>
  <c r="J1028" i="3"/>
  <c r="L1028" i="3" s="1"/>
  <c r="J1024" i="3"/>
  <c r="K1024" i="3" s="1"/>
  <c r="J1020" i="3"/>
  <c r="L1020" i="3" s="1"/>
  <c r="J1016" i="3"/>
  <c r="K1016" i="3" s="1"/>
  <c r="J1012" i="3"/>
  <c r="L1012" i="3" s="1"/>
  <c r="J1008" i="3"/>
  <c r="K1008" i="3" s="1"/>
  <c r="J1004" i="3"/>
  <c r="L1004" i="3" s="1"/>
  <c r="J1000" i="3"/>
  <c r="K1000" i="3" s="1"/>
  <c r="J996" i="3"/>
  <c r="L996" i="3" s="1"/>
  <c r="J992" i="3"/>
  <c r="K992" i="3" s="1"/>
  <c r="J988" i="3"/>
  <c r="L988" i="3" s="1"/>
  <c r="J984" i="3"/>
  <c r="K984" i="3" s="1"/>
  <c r="J980" i="3"/>
  <c r="K980" i="3" s="1"/>
  <c r="J976" i="3"/>
  <c r="K976" i="3" s="1"/>
  <c r="J972" i="3"/>
  <c r="K972" i="3" s="1"/>
  <c r="J968" i="3"/>
  <c r="K968" i="3" s="1"/>
  <c r="J964" i="3"/>
  <c r="K964" i="3" s="1"/>
  <c r="J960" i="3"/>
  <c r="K960" i="3" s="1"/>
  <c r="J956" i="3"/>
  <c r="K956" i="3" s="1"/>
  <c r="J952" i="3"/>
  <c r="K952" i="3" s="1"/>
  <c r="J948" i="3"/>
  <c r="K948" i="3" s="1"/>
  <c r="J944" i="3"/>
  <c r="K944" i="3" s="1"/>
  <c r="J940" i="3"/>
  <c r="K940" i="3" s="1"/>
  <c r="J936" i="3"/>
  <c r="K936" i="3" s="1"/>
  <c r="J932" i="3"/>
  <c r="K932" i="3" s="1"/>
  <c r="J928" i="3"/>
  <c r="K928" i="3" s="1"/>
  <c r="J924" i="3"/>
  <c r="K924" i="3" s="1"/>
  <c r="J920" i="3"/>
  <c r="K920" i="3" s="1"/>
  <c r="J916" i="3"/>
  <c r="K916" i="3" s="1"/>
  <c r="J912" i="3"/>
  <c r="K912" i="3" s="1"/>
  <c r="J908" i="3"/>
  <c r="K908" i="3" s="1"/>
  <c r="J904" i="3"/>
  <c r="K904" i="3" s="1"/>
  <c r="J900" i="3"/>
  <c r="K900" i="3" s="1"/>
  <c r="J896" i="3"/>
  <c r="K896" i="3" s="1"/>
  <c r="J892" i="3"/>
  <c r="K892" i="3" s="1"/>
  <c r="J888" i="3"/>
  <c r="K888" i="3" s="1"/>
  <c r="J884" i="3"/>
  <c r="K884" i="3" s="1"/>
  <c r="J880" i="3"/>
  <c r="K880" i="3" s="1"/>
  <c r="J876" i="3"/>
  <c r="K876" i="3" s="1"/>
  <c r="J872" i="3"/>
  <c r="K872" i="3" s="1"/>
  <c r="J868" i="3"/>
  <c r="K868" i="3" s="1"/>
  <c r="J864" i="3"/>
  <c r="K864" i="3" s="1"/>
  <c r="J860" i="3"/>
  <c r="K860" i="3" s="1"/>
  <c r="J856" i="3"/>
  <c r="K856" i="3" s="1"/>
  <c r="J852" i="3"/>
  <c r="K852" i="3" s="1"/>
  <c r="J848" i="3"/>
  <c r="K848" i="3" s="1"/>
  <c r="J844" i="3"/>
  <c r="K844" i="3" s="1"/>
  <c r="J840" i="3"/>
  <c r="K840" i="3" s="1"/>
  <c r="J836" i="3"/>
  <c r="K836" i="3" s="1"/>
  <c r="J832" i="3"/>
  <c r="K832" i="3" s="1"/>
  <c r="J828" i="3"/>
  <c r="K828" i="3" s="1"/>
  <c r="J824" i="3"/>
  <c r="K824" i="3" s="1"/>
  <c r="J820" i="3"/>
  <c r="K820" i="3" s="1"/>
  <c r="J816" i="3"/>
  <c r="K816" i="3" s="1"/>
  <c r="J812" i="3"/>
  <c r="K812" i="3" s="1"/>
  <c r="J808" i="3"/>
  <c r="K808" i="3" s="1"/>
  <c r="J804" i="3"/>
  <c r="K804" i="3" s="1"/>
  <c r="J800" i="3"/>
  <c r="K800" i="3" s="1"/>
  <c r="J796" i="3"/>
  <c r="K796" i="3" s="1"/>
  <c r="J792" i="3"/>
  <c r="K792" i="3" s="1"/>
  <c r="J788" i="3"/>
  <c r="K788" i="3" s="1"/>
  <c r="J784" i="3"/>
  <c r="K784" i="3" s="1"/>
  <c r="J780" i="3"/>
  <c r="K780" i="3" s="1"/>
  <c r="J776" i="3"/>
  <c r="K776" i="3" s="1"/>
  <c r="J772" i="3"/>
  <c r="K772" i="3" s="1"/>
  <c r="J768" i="3"/>
  <c r="K768" i="3" s="1"/>
  <c r="J764" i="3"/>
  <c r="K764" i="3" s="1"/>
  <c r="J760" i="3"/>
  <c r="K760" i="3" s="1"/>
  <c r="J756" i="3"/>
  <c r="K756" i="3" s="1"/>
  <c r="J752" i="3"/>
  <c r="K752" i="3" s="1"/>
  <c r="J748" i="3"/>
  <c r="K748" i="3" s="1"/>
  <c r="J744" i="3"/>
  <c r="K744" i="3" s="1"/>
  <c r="J740" i="3"/>
  <c r="K740" i="3" s="1"/>
  <c r="J736" i="3"/>
  <c r="K736" i="3" s="1"/>
  <c r="J732" i="3"/>
  <c r="K732" i="3" s="1"/>
  <c r="J728" i="3"/>
  <c r="K728" i="3" s="1"/>
  <c r="J724" i="3"/>
  <c r="K724" i="3" s="1"/>
  <c r="J720" i="3"/>
  <c r="K720" i="3" s="1"/>
  <c r="J716" i="3"/>
  <c r="K716" i="3" s="1"/>
  <c r="J712" i="3"/>
  <c r="K712" i="3" s="1"/>
  <c r="J708" i="3"/>
  <c r="K708" i="3" s="1"/>
  <c r="J704" i="3"/>
  <c r="K704" i="3" s="1"/>
  <c r="J700" i="3"/>
  <c r="K700" i="3" s="1"/>
  <c r="J696" i="3"/>
  <c r="K696" i="3" s="1"/>
  <c r="J692" i="3"/>
  <c r="K692" i="3" s="1"/>
  <c r="J688" i="3"/>
  <c r="K688" i="3" s="1"/>
  <c r="J684" i="3"/>
  <c r="K684" i="3" s="1"/>
  <c r="J680" i="3"/>
  <c r="K680" i="3" s="1"/>
  <c r="J676" i="3"/>
  <c r="K676" i="3" s="1"/>
  <c r="J672" i="3"/>
  <c r="K672" i="3" s="1"/>
  <c r="J668" i="3"/>
  <c r="K668" i="3" s="1"/>
  <c r="J664" i="3"/>
  <c r="K664" i="3" s="1"/>
  <c r="J660" i="3"/>
  <c r="K660" i="3" s="1"/>
  <c r="J656" i="3"/>
  <c r="K656" i="3" s="1"/>
  <c r="J652" i="3"/>
  <c r="K652" i="3" s="1"/>
  <c r="J648" i="3"/>
  <c r="K648" i="3" s="1"/>
  <c r="J644" i="3"/>
  <c r="K644" i="3" s="1"/>
  <c r="J640" i="3"/>
  <c r="K640" i="3" s="1"/>
  <c r="J636" i="3"/>
  <c r="L636" i="3" s="1"/>
  <c r="J632" i="3"/>
  <c r="L632" i="3" s="1"/>
  <c r="J628" i="3"/>
  <c r="L628" i="3" s="1"/>
  <c r="J624" i="3"/>
  <c r="L624" i="3" s="1"/>
  <c r="J620" i="3"/>
  <c r="L620" i="3" s="1"/>
  <c r="J616" i="3"/>
  <c r="L616" i="3" s="1"/>
  <c r="J612" i="3"/>
  <c r="L612" i="3" s="1"/>
  <c r="J608" i="3"/>
  <c r="L608" i="3" s="1"/>
  <c r="J604" i="3"/>
  <c r="L604" i="3" s="1"/>
  <c r="J600" i="3"/>
  <c r="L600" i="3" s="1"/>
  <c r="J596" i="3"/>
  <c r="L596" i="3" s="1"/>
  <c r="J592" i="3"/>
  <c r="L592" i="3" s="1"/>
  <c r="J588" i="3"/>
  <c r="L588" i="3" s="1"/>
  <c r="J584" i="3"/>
  <c r="L584" i="3" s="1"/>
  <c r="J580" i="3"/>
  <c r="L580" i="3" s="1"/>
  <c r="J576" i="3"/>
  <c r="L576" i="3" s="1"/>
  <c r="J572" i="3"/>
  <c r="L572" i="3" s="1"/>
  <c r="J568" i="3"/>
  <c r="L568" i="3" s="1"/>
  <c r="J564" i="3"/>
  <c r="L564" i="3" s="1"/>
  <c r="J560" i="3"/>
  <c r="L560" i="3" s="1"/>
  <c r="J556" i="3"/>
  <c r="L556" i="3" s="1"/>
  <c r="J552" i="3"/>
  <c r="L552" i="3" s="1"/>
  <c r="J548" i="3"/>
  <c r="L548" i="3" s="1"/>
  <c r="J544" i="3"/>
  <c r="L544" i="3" s="1"/>
  <c r="J540" i="3"/>
  <c r="L540" i="3" s="1"/>
  <c r="J536" i="3"/>
  <c r="L536" i="3" s="1"/>
  <c r="J532" i="3"/>
  <c r="L532" i="3" s="1"/>
  <c r="J528" i="3"/>
  <c r="L528" i="3" s="1"/>
  <c r="J524" i="3"/>
  <c r="L524" i="3" s="1"/>
  <c r="J520" i="3"/>
  <c r="L520" i="3" s="1"/>
  <c r="J516" i="3"/>
  <c r="L516" i="3" s="1"/>
  <c r="J512" i="3"/>
  <c r="L512" i="3" s="1"/>
  <c r="J508" i="3"/>
  <c r="L508" i="3" s="1"/>
  <c r="J504" i="3"/>
  <c r="L504" i="3" s="1"/>
  <c r="J500" i="3"/>
  <c r="L500" i="3" s="1"/>
  <c r="J496" i="3"/>
  <c r="L496" i="3" s="1"/>
  <c r="J492" i="3"/>
  <c r="L492" i="3" s="1"/>
  <c r="J488" i="3"/>
  <c r="L488" i="3" s="1"/>
  <c r="J484" i="3"/>
  <c r="L484" i="3" s="1"/>
  <c r="J480" i="3"/>
  <c r="L480" i="3" s="1"/>
  <c r="J476" i="3"/>
  <c r="L476" i="3" s="1"/>
  <c r="J472" i="3"/>
  <c r="L472" i="3" s="1"/>
  <c r="J468" i="3"/>
  <c r="L468" i="3" s="1"/>
  <c r="J464" i="3"/>
  <c r="L464" i="3" s="1"/>
  <c r="J460" i="3"/>
  <c r="L460" i="3" s="1"/>
  <c r="J456" i="3"/>
  <c r="L456" i="3" s="1"/>
  <c r="J452" i="3"/>
  <c r="L452" i="3" s="1"/>
  <c r="J448" i="3"/>
  <c r="L448" i="3" s="1"/>
  <c r="J444" i="3"/>
  <c r="L444" i="3" s="1"/>
  <c r="J440" i="3"/>
  <c r="L440" i="3" s="1"/>
  <c r="J436" i="3"/>
  <c r="L436" i="3" s="1"/>
  <c r="J432" i="3"/>
  <c r="L432" i="3" s="1"/>
  <c r="J428" i="3"/>
  <c r="L428" i="3" s="1"/>
  <c r="J424" i="3"/>
  <c r="L424" i="3" s="1"/>
  <c r="J420" i="3"/>
  <c r="L420" i="3" s="1"/>
  <c r="J416" i="3"/>
  <c r="L416" i="3" s="1"/>
  <c r="J412" i="3"/>
  <c r="L412" i="3" s="1"/>
  <c r="J408" i="3"/>
  <c r="L408" i="3" s="1"/>
  <c r="J404" i="3"/>
  <c r="L404" i="3" s="1"/>
  <c r="J400" i="3"/>
  <c r="L400" i="3" s="1"/>
  <c r="J396" i="3"/>
  <c r="L396" i="3" s="1"/>
  <c r="J392" i="3"/>
  <c r="L392" i="3" s="1"/>
  <c r="J388" i="3"/>
  <c r="L388" i="3" s="1"/>
  <c r="J384" i="3"/>
  <c r="L384" i="3" s="1"/>
  <c r="J380" i="3"/>
  <c r="L380" i="3" s="1"/>
  <c r="J376" i="3"/>
  <c r="L376" i="3" s="1"/>
  <c r="J372" i="3"/>
  <c r="L372" i="3" s="1"/>
  <c r="J368" i="3"/>
  <c r="L368" i="3" s="1"/>
  <c r="J364" i="3"/>
  <c r="L364" i="3" s="1"/>
  <c r="J360" i="3"/>
  <c r="L360" i="3" s="1"/>
  <c r="J356" i="3"/>
  <c r="L356" i="3" s="1"/>
  <c r="J352" i="3"/>
  <c r="L352" i="3" s="1"/>
  <c r="J348" i="3"/>
  <c r="L348" i="3" s="1"/>
  <c r="J344" i="3"/>
  <c r="L344" i="3" s="1"/>
  <c r="J340" i="3"/>
  <c r="L340" i="3" s="1"/>
  <c r="J336" i="3"/>
  <c r="L336" i="3" s="1"/>
  <c r="J332" i="3"/>
  <c r="L332" i="3" s="1"/>
  <c r="J328" i="3"/>
  <c r="L328" i="3" s="1"/>
  <c r="J324" i="3"/>
  <c r="L324" i="3" s="1"/>
  <c r="J320" i="3"/>
  <c r="L320" i="3" s="1"/>
  <c r="J316" i="3"/>
  <c r="L316" i="3" s="1"/>
  <c r="J312" i="3"/>
  <c r="L312" i="3" s="1"/>
  <c r="J308" i="3"/>
  <c r="L308" i="3" s="1"/>
  <c r="J304" i="3"/>
  <c r="L304" i="3" s="1"/>
  <c r="J300" i="3"/>
  <c r="L300" i="3" s="1"/>
  <c r="J296" i="3"/>
  <c r="L296" i="3" s="1"/>
  <c r="J292" i="3"/>
  <c r="L292" i="3" s="1"/>
  <c r="J288" i="3"/>
  <c r="L288" i="3" s="1"/>
  <c r="J284" i="3"/>
  <c r="L284" i="3" s="1"/>
  <c r="J280" i="3"/>
  <c r="L280" i="3" s="1"/>
  <c r="J276" i="3"/>
  <c r="L276" i="3" s="1"/>
  <c r="J272" i="3"/>
  <c r="L272" i="3" s="1"/>
  <c r="J268" i="3"/>
  <c r="L268" i="3" s="1"/>
  <c r="J264" i="3"/>
  <c r="L264" i="3" s="1"/>
  <c r="J260" i="3"/>
  <c r="L260" i="3" s="1"/>
  <c r="J256" i="3"/>
  <c r="L256" i="3" s="1"/>
  <c r="J252" i="3"/>
  <c r="L252" i="3" s="1"/>
  <c r="J248" i="3"/>
  <c r="L248" i="3" s="1"/>
  <c r="J244" i="3"/>
  <c r="L244" i="3" s="1"/>
  <c r="J240" i="3"/>
  <c r="L240" i="3" s="1"/>
  <c r="J236" i="3"/>
  <c r="L236" i="3" s="1"/>
  <c r="J232" i="3"/>
  <c r="L232" i="3" s="1"/>
  <c r="J228" i="3"/>
  <c r="L228" i="3" s="1"/>
  <c r="J224" i="3"/>
  <c r="L224" i="3" s="1"/>
  <c r="J220" i="3"/>
  <c r="L220" i="3" s="1"/>
  <c r="J216" i="3"/>
  <c r="L216" i="3" s="1"/>
  <c r="J212" i="3"/>
  <c r="L212" i="3" s="1"/>
  <c r="J208" i="3"/>
  <c r="L208" i="3" s="1"/>
  <c r="J204" i="3"/>
  <c r="L204" i="3" s="1"/>
  <c r="J200" i="3"/>
  <c r="L200" i="3" s="1"/>
  <c r="J196" i="3"/>
  <c r="L196" i="3" s="1"/>
  <c r="J192" i="3"/>
  <c r="L192" i="3" s="1"/>
  <c r="J188" i="3"/>
  <c r="L188" i="3" s="1"/>
  <c r="J184" i="3"/>
  <c r="L184" i="3" s="1"/>
  <c r="J180" i="3"/>
  <c r="L180" i="3" s="1"/>
  <c r="J176" i="3"/>
  <c r="L176" i="3" s="1"/>
  <c r="J172" i="3"/>
  <c r="L172" i="3" s="1"/>
  <c r="J168" i="3"/>
  <c r="K168" i="3" s="1"/>
  <c r="J164" i="3"/>
  <c r="K164" i="3" s="1"/>
  <c r="J160" i="3"/>
  <c r="K160" i="3" s="1"/>
  <c r="J156" i="3"/>
  <c r="K156" i="3" s="1"/>
  <c r="J152" i="3"/>
  <c r="K152" i="3" s="1"/>
  <c r="J148" i="3"/>
  <c r="K148" i="3" s="1"/>
  <c r="J144" i="3"/>
  <c r="K144" i="3" s="1"/>
  <c r="J140" i="3"/>
  <c r="K140" i="3" s="1"/>
  <c r="J136" i="3"/>
  <c r="K136" i="3" s="1"/>
  <c r="J132" i="3"/>
  <c r="K132" i="3" s="1"/>
  <c r="J128" i="3"/>
  <c r="K128" i="3" s="1"/>
  <c r="J124" i="3"/>
  <c r="K124" i="3" s="1"/>
  <c r="J120" i="3"/>
  <c r="K120" i="3" s="1"/>
  <c r="J116" i="3"/>
  <c r="K116" i="3" s="1"/>
  <c r="J112" i="3"/>
  <c r="K112" i="3" s="1"/>
  <c r="J108" i="3"/>
  <c r="K108" i="3" s="1"/>
  <c r="J104" i="3"/>
  <c r="K104" i="3" s="1"/>
  <c r="J100" i="3"/>
  <c r="K100" i="3" s="1"/>
  <c r="J96" i="3"/>
  <c r="K96" i="3" s="1"/>
  <c r="J92" i="3"/>
  <c r="K92" i="3" s="1"/>
  <c r="J88" i="3"/>
  <c r="K88" i="3" s="1"/>
  <c r="J84" i="3"/>
  <c r="K84" i="3" s="1"/>
  <c r="J80" i="3"/>
  <c r="K80" i="3" s="1"/>
  <c r="J76" i="3"/>
  <c r="K76" i="3" s="1"/>
  <c r="J72" i="3"/>
  <c r="K72" i="3" s="1"/>
  <c r="J68" i="3"/>
  <c r="K68" i="3" s="1"/>
  <c r="J64" i="3"/>
  <c r="K64" i="3" s="1"/>
  <c r="J60" i="3"/>
  <c r="K60" i="3" s="1"/>
  <c r="J56" i="3"/>
  <c r="K56" i="3" s="1"/>
  <c r="J52" i="3"/>
  <c r="K52" i="3" s="1"/>
  <c r="J48" i="3"/>
  <c r="K48" i="3" s="1"/>
  <c r="J44" i="3"/>
  <c r="K44" i="3" s="1"/>
  <c r="J40" i="3"/>
  <c r="K40" i="3" s="1"/>
  <c r="J36" i="3"/>
  <c r="K36" i="3" s="1"/>
  <c r="J32" i="3"/>
  <c r="K32" i="3" s="1"/>
  <c r="J28" i="3"/>
  <c r="K28" i="3" s="1"/>
  <c r="J24" i="3"/>
  <c r="K24" i="3" s="1"/>
  <c r="J20" i="3"/>
  <c r="K20" i="3" s="1"/>
  <c r="J16" i="3"/>
  <c r="K16" i="3" s="1"/>
  <c r="J12" i="3"/>
  <c r="K12" i="3" s="1"/>
  <c r="J8" i="3"/>
  <c r="K8" i="3" s="1"/>
  <c r="J3" i="3"/>
  <c r="L3" i="3" s="1"/>
  <c r="J1179" i="3"/>
  <c r="K1179" i="3" s="1"/>
  <c r="J1175" i="3"/>
  <c r="K1175" i="3" s="1"/>
  <c r="J1171" i="3"/>
  <c r="K1171" i="3" s="1"/>
  <c r="J1167" i="3"/>
  <c r="K1167" i="3" s="1"/>
  <c r="J1163" i="3"/>
  <c r="K1163" i="3" s="1"/>
  <c r="J1159" i="3"/>
  <c r="K1159" i="3" s="1"/>
  <c r="J1155" i="3"/>
  <c r="K1155" i="3" s="1"/>
  <c r="J1151" i="3"/>
  <c r="K1151" i="3" s="1"/>
  <c r="J1147" i="3"/>
  <c r="K1147" i="3" s="1"/>
  <c r="J1143" i="3"/>
  <c r="K1143" i="3" s="1"/>
  <c r="J1139" i="3"/>
  <c r="K1139" i="3" s="1"/>
  <c r="J1135" i="3"/>
  <c r="K1135" i="3" s="1"/>
  <c r="J1131" i="3"/>
  <c r="K1131" i="3" s="1"/>
  <c r="J1127" i="3"/>
  <c r="K1127" i="3" s="1"/>
  <c r="J1123" i="3"/>
  <c r="K1123" i="3" s="1"/>
  <c r="J1119" i="3"/>
  <c r="K1119" i="3" s="1"/>
  <c r="J1115" i="3"/>
  <c r="K1115" i="3" s="1"/>
  <c r="J1111" i="3"/>
  <c r="K1111" i="3" s="1"/>
  <c r="J1107" i="3"/>
  <c r="K1107" i="3" s="1"/>
  <c r="J1103" i="3"/>
  <c r="K1103" i="3" s="1"/>
  <c r="J1099" i="3"/>
  <c r="K1099" i="3" s="1"/>
  <c r="J1095" i="3"/>
  <c r="K1095" i="3" s="1"/>
  <c r="J1091" i="3"/>
  <c r="K1091" i="3" s="1"/>
  <c r="J1087" i="3"/>
  <c r="K1087" i="3" s="1"/>
  <c r="J1083" i="3"/>
  <c r="K1083" i="3" s="1"/>
  <c r="J1079" i="3"/>
  <c r="K1079" i="3" s="1"/>
  <c r="J1075" i="3"/>
  <c r="K1075" i="3" s="1"/>
  <c r="J1071" i="3"/>
  <c r="K1071" i="3" s="1"/>
  <c r="J1067" i="3"/>
  <c r="K1067" i="3" s="1"/>
  <c r="J1063" i="3"/>
  <c r="K1063" i="3" s="1"/>
  <c r="J1059" i="3"/>
  <c r="K1059" i="3" s="1"/>
  <c r="J1055" i="3"/>
  <c r="K1055" i="3" s="1"/>
  <c r="J1051" i="3"/>
  <c r="K1051" i="3" s="1"/>
  <c r="J1047" i="3"/>
  <c r="K1047" i="3" s="1"/>
  <c r="J1043" i="3"/>
  <c r="K1043" i="3" s="1"/>
  <c r="J1039" i="3"/>
  <c r="K1039" i="3" s="1"/>
  <c r="J1035" i="3"/>
  <c r="K1035" i="3" s="1"/>
  <c r="J1031" i="3"/>
  <c r="K1031" i="3" s="1"/>
  <c r="J1027" i="3"/>
  <c r="K1027" i="3" s="1"/>
  <c r="J1023" i="3"/>
  <c r="K1023" i="3" s="1"/>
  <c r="J1019" i="3"/>
  <c r="K1019" i="3" s="1"/>
  <c r="J1015" i="3"/>
  <c r="K1015" i="3" s="1"/>
  <c r="J1011" i="3"/>
  <c r="K1011" i="3" s="1"/>
  <c r="J1007" i="3"/>
  <c r="K1007" i="3" s="1"/>
  <c r="J1003" i="3"/>
  <c r="K1003" i="3" s="1"/>
  <c r="J999" i="3"/>
  <c r="K999" i="3" s="1"/>
  <c r="J995" i="3"/>
  <c r="K995" i="3" s="1"/>
  <c r="J991" i="3"/>
  <c r="K991" i="3" s="1"/>
  <c r="J987" i="3"/>
  <c r="K987" i="3" s="1"/>
  <c r="J983" i="3"/>
  <c r="K983" i="3" s="1"/>
  <c r="J979" i="3"/>
  <c r="K979" i="3" s="1"/>
  <c r="J975" i="3"/>
  <c r="K975" i="3" s="1"/>
  <c r="J971" i="3"/>
  <c r="K971" i="3" s="1"/>
  <c r="J967" i="3"/>
  <c r="K967" i="3" s="1"/>
  <c r="J963" i="3"/>
  <c r="K963" i="3" s="1"/>
  <c r="J959" i="3"/>
  <c r="K959" i="3" s="1"/>
  <c r="J955" i="3"/>
  <c r="K955" i="3" s="1"/>
  <c r="J951" i="3"/>
  <c r="K951" i="3" s="1"/>
  <c r="J947" i="3"/>
  <c r="K947" i="3" s="1"/>
  <c r="J943" i="3"/>
  <c r="K943" i="3" s="1"/>
  <c r="J939" i="3"/>
  <c r="K939" i="3" s="1"/>
  <c r="J935" i="3"/>
  <c r="K935" i="3" s="1"/>
  <c r="J931" i="3"/>
  <c r="K931" i="3" s="1"/>
  <c r="J927" i="3"/>
  <c r="K927" i="3" s="1"/>
  <c r="J923" i="3"/>
  <c r="K923" i="3" s="1"/>
  <c r="J919" i="3"/>
  <c r="K919" i="3" s="1"/>
  <c r="J915" i="3"/>
  <c r="K915" i="3" s="1"/>
  <c r="J911" i="3"/>
  <c r="K911" i="3" s="1"/>
  <c r="J907" i="3"/>
  <c r="K907" i="3" s="1"/>
  <c r="J903" i="3"/>
  <c r="K903" i="3" s="1"/>
  <c r="J899" i="3"/>
  <c r="K899" i="3" s="1"/>
  <c r="J895" i="3"/>
  <c r="K895" i="3" s="1"/>
  <c r="J891" i="3"/>
  <c r="K891" i="3" s="1"/>
  <c r="J887" i="3"/>
  <c r="K887" i="3" s="1"/>
  <c r="J883" i="3"/>
  <c r="K883" i="3" s="1"/>
  <c r="J879" i="3"/>
  <c r="K879" i="3" s="1"/>
  <c r="J875" i="3"/>
  <c r="K875" i="3" s="1"/>
  <c r="J871" i="3"/>
  <c r="K871" i="3" s="1"/>
  <c r="J867" i="3"/>
  <c r="K867" i="3" s="1"/>
  <c r="J863" i="3"/>
  <c r="K863" i="3" s="1"/>
  <c r="J859" i="3"/>
  <c r="K859" i="3" s="1"/>
  <c r="J855" i="3"/>
  <c r="K855" i="3" s="1"/>
  <c r="J851" i="3"/>
  <c r="K851" i="3" s="1"/>
  <c r="J847" i="3"/>
  <c r="K847" i="3" s="1"/>
  <c r="J843" i="3"/>
  <c r="K843" i="3" s="1"/>
  <c r="J839" i="3"/>
  <c r="K839" i="3" s="1"/>
  <c r="J835" i="3"/>
  <c r="K835" i="3" s="1"/>
  <c r="J831" i="3"/>
  <c r="K831" i="3" s="1"/>
  <c r="J827" i="3"/>
  <c r="K827" i="3" s="1"/>
  <c r="J823" i="3"/>
  <c r="K823" i="3" s="1"/>
  <c r="J819" i="3"/>
  <c r="K819" i="3" s="1"/>
  <c r="J815" i="3"/>
  <c r="K815" i="3" s="1"/>
  <c r="J811" i="3"/>
  <c r="K811" i="3" s="1"/>
  <c r="J807" i="3"/>
  <c r="K807" i="3" s="1"/>
  <c r="J803" i="3"/>
  <c r="K803" i="3" s="1"/>
  <c r="J799" i="3"/>
  <c r="K799" i="3" s="1"/>
  <c r="J795" i="3"/>
  <c r="K795" i="3" s="1"/>
  <c r="J791" i="3"/>
  <c r="K791" i="3" s="1"/>
  <c r="J787" i="3"/>
  <c r="K787" i="3" s="1"/>
  <c r="J783" i="3"/>
  <c r="K783" i="3" s="1"/>
  <c r="J779" i="3"/>
  <c r="K779" i="3" s="1"/>
  <c r="J775" i="3"/>
  <c r="K775" i="3" s="1"/>
  <c r="J771" i="3"/>
  <c r="K771" i="3" s="1"/>
  <c r="J767" i="3"/>
  <c r="K767" i="3" s="1"/>
  <c r="J763" i="3"/>
  <c r="K763" i="3" s="1"/>
  <c r="J759" i="3"/>
  <c r="K759" i="3" s="1"/>
  <c r="J755" i="3"/>
  <c r="K755" i="3" s="1"/>
  <c r="J751" i="3"/>
  <c r="K751" i="3" s="1"/>
  <c r="J747" i="3"/>
  <c r="K747" i="3" s="1"/>
  <c r="J743" i="3"/>
  <c r="K743" i="3" s="1"/>
  <c r="J739" i="3"/>
  <c r="K739" i="3" s="1"/>
  <c r="J735" i="3"/>
  <c r="K735" i="3" s="1"/>
  <c r="J731" i="3"/>
  <c r="K731" i="3" s="1"/>
  <c r="J727" i="3"/>
  <c r="K727" i="3" s="1"/>
  <c r="J723" i="3"/>
  <c r="K723" i="3" s="1"/>
  <c r="J719" i="3"/>
  <c r="K719" i="3" s="1"/>
  <c r="J715" i="3"/>
  <c r="K715" i="3" s="1"/>
  <c r="J711" i="3"/>
  <c r="K711" i="3" s="1"/>
  <c r="J707" i="3"/>
  <c r="K707" i="3" s="1"/>
  <c r="J703" i="3"/>
  <c r="K703" i="3" s="1"/>
  <c r="J699" i="3"/>
  <c r="K699" i="3" s="1"/>
  <c r="J695" i="3"/>
  <c r="K695" i="3" s="1"/>
  <c r="J691" i="3"/>
  <c r="K691" i="3" s="1"/>
  <c r="J687" i="3"/>
  <c r="K687" i="3" s="1"/>
  <c r="J683" i="3"/>
  <c r="K683" i="3" s="1"/>
  <c r="J679" i="3"/>
  <c r="K679" i="3" s="1"/>
  <c r="J675" i="3"/>
  <c r="K675" i="3" s="1"/>
  <c r="J671" i="3"/>
  <c r="K671" i="3" s="1"/>
  <c r="J667" i="3"/>
  <c r="K667" i="3" s="1"/>
  <c r="J663" i="3"/>
  <c r="K663" i="3" s="1"/>
  <c r="J659" i="3"/>
  <c r="K659" i="3" s="1"/>
  <c r="J655" i="3"/>
  <c r="K655" i="3" s="1"/>
  <c r="J651" i="3"/>
  <c r="K651" i="3" s="1"/>
  <c r="J647" i="3"/>
  <c r="K647" i="3" s="1"/>
  <c r="J643" i="3"/>
  <c r="K643" i="3" s="1"/>
  <c r="J639" i="3"/>
  <c r="K639" i="3" s="1"/>
  <c r="J635" i="3"/>
  <c r="K635" i="3" s="1"/>
  <c r="J631" i="3"/>
  <c r="K631" i="3" s="1"/>
  <c r="J627" i="3"/>
  <c r="K627" i="3" s="1"/>
  <c r="J623" i="3"/>
  <c r="K623" i="3" s="1"/>
  <c r="J619" i="3"/>
  <c r="K619" i="3" s="1"/>
  <c r="J615" i="3"/>
  <c r="K615" i="3" s="1"/>
  <c r="J611" i="3"/>
  <c r="K611" i="3" s="1"/>
  <c r="J607" i="3"/>
  <c r="K607" i="3" s="1"/>
  <c r="J603" i="3"/>
  <c r="K603" i="3" s="1"/>
  <c r="J599" i="3"/>
  <c r="K599" i="3" s="1"/>
  <c r="J595" i="3"/>
  <c r="K595" i="3" s="1"/>
  <c r="J591" i="3"/>
  <c r="K591" i="3" s="1"/>
  <c r="J587" i="3"/>
  <c r="K587" i="3" s="1"/>
  <c r="J583" i="3"/>
  <c r="K583" i="3" s="1"/>
  <c r="J579" i="3"/>
  <c r="K579" i="3" s="1"/>
  <c r="J575" i="3"/>
  <c r="K575" i="3" s="1"/>
  <c r="J571" i="3"/>
  <c r="K571" i="3" s="1"/>
  <c r="J567" i="3"/>
  <c r="K567" i="3" s="1"/>
  <c r="J563" i="3"/>
  <c r="K563" i="3" s="1"/>
  <c r="J559" i="3"/>
  <c r="K559" i="3" s="1"/>
  <c r="J555" i="3"/>
  <c r="K555" i="3" s="1"/>
  <c r="J551" i="3"/>
  <c r="K551" i="3" s="1"/>
  <c r="J547" i="3"/>
  <c r="K547" i="3" s="1"/>
  <c r="J543" i="3"/>
  <c r="K543" i="3" s="1"/>
  <c r="J539" i="3"/>
  <c r="K539" i="3" s="1"/>
  <c r="J535" i="3"/>
  <c r="K535" i="3" s="1"/>
  <c r="J531" i="3"/>
  <c r="K531" i="3" s="1"/>
  <c r="J527" i="3"/>
  <c r="K527" i="3" s="1"/>
  <c r="J523" i="3"/>
  <c r="K523" i="3" s="1"/>
  <c r="J519" i="3"/>
  <c r="K519" i="3" s="1"/>
  <c r="J515" i="3"/>
  <c r="K515" i="3" s="1"/>
  <c r="J511" i="3"/>
  <c r="K511" i="3" s="1"/>
  <c r="J507" i="3"/>
  <c r="K507" i="3" s="1"/>
  <c r="J503" i="3"/>
  <c r="K503" i="3" s="1"/>
  <c r="J499" i="3"/>
  <c r="K499" i="3" s="1"/>
  <c r="J495" i="3"/>
  <c r="K495" i="3" s="1"/>
  <c r="J491" i="3"/>
  <c r="K491" i="3" s="1"/>
  <c r="J487" i="3"/>
  <c r="K487" i="3" s="1"/>
  <c r="J483" i="3"/>
  <c r="K483" i="3" s="1"/>
  <c r="J479" i="3"/>
  <c r="K479" i="3" s="1"/>
  <c r="J475" i="3"/>
  <c r="K475" i="3" s="1"/>
  <c r="J471" i="3"/>
  <c r="K471" i="3" s="1"/>
  <c r="J467" i="3"/>
  <c r="K467" i="3" s="1"/>
  <c r="J463" i="3"/>
  <c r="K463" i="3" s="1"/>
  <c r="J459" i="3"/>
  <c r="K459" i="3" s="1"/>
  <c r="J455" i="3"/>
  <c r="K455" i="3" s="1"/>
  <c r="J451" i="3"/>
  <c r="K451" i="3" s="1"/>
  <c r="J447" i="3"/>
  <c r="K447" i="3" s="1"/>
  <c r="J443" i="3"/>
  <c r="K443" i="3" s="1"/>
  <c r="J439" i="3"/>
  <c r="K439" i="3" s="1"/>
  <c r="J435" i="3"/>
  <c r="K435" i="3" s="1"/>
  <c r="J431" i="3"/>
  <c r="K431" i="3" s="1"/>
  <c r="J427" i="3"/>
  <c r="K427" i="3" s="1"/>
  <c r="J423" i="3"/>
  <c r="K423" i="3" s="1"/>
  <c r="J419" i="3"/>
  <c r="K419" i="3" s="1"/>
  <c r="J415" i="3"/>
  <c r="K415" i="3" s="1"/>
  <c r="J411" i="3"/>
  <c r="K411" i="3" s="1"/>
  <c r="J407" i="3"/>
  <c r="K407" i="3" s="1"/>
  <c r="J403" i="3"/>
  <c r="K403" i="3" s="1"/>
  <c r="J399" i="3"/>
  <c r="K399" i="3" s="1"/>
  <c r="J395" i="3"/>
  <c r="K395" i="3" s="1"/>
  <c r="J391" i="3"/>
  <c r="K391" i="3" s="1"/>
  <c r="J387" i="3"/>
  <c r="K387" i="3" s="1"/>
  <c r="J383" i="3"/>
  <c r="K383" i="3" s="1"/>
  <c r="J379" i="3"/>
  <c r="L379" i="3" s="1"/>
  <c r="J375" i="3"/>
  <c r="L375" i="3" s="1"/>
  <c r="J371" i="3"/>
  <c r="L371" i="3" s="1"/>
  <c r="J367" i="3"/>
  <c r="L367" i="3" s="1"/>
  <c r="J363" i="3"/>
  <c r="L363" i="3" s="1"/>
  <c r="J359" i="3"/>
  <c r="L359" i="3" s="1"/>
  <c r="J355" i="3"/>
  <c r="L355" i="3" s="1"/>
  <c r="J351" i="3"/>
  <c r="L351" i="3" s="1"/>
  <c r="J347" i="3"/>
  <c r="L347" i="3" s="1"/>
  <c r="J343" i="3"/>
  <c r="L343" i="3" s="1"/>
  <c r="J339" i="3"/>
  <c r="L339" i="3" s="1"/>
  <c r="J335" i="3"/>
  <c r="L335" i="3" s="1"/>
  <c r="J331" i="3"/>
  <c r="L331" i="3" s="1"/>
  <c r="J327" i="3"/>
  <c r="L327" i="3" s="1"/>
  <c r="J323" i="3"/>
  <c r="L323" i="3" s="1"/>
  <c r="J319" i="3"/>
  <c r="L319" i="3" s="1"/>
  <c r="J315" i="3"/>
  <c r="L315" i="3" s="1"/>
  <c r="J311" i="3"/>
  <c r="L311" i="3" s="1"/>
  <c r="J307" i="3"/>
  <c r="L307" i="3" s="1"/>
  <c r="J303" i="3"/>
  <c r="L303" i="3" s="1"/>
  <c r="J299" i="3"/>
  <c r="L299" i="3" s="1"/>
  <c r="J295" i="3"/>
  <c r="L295" i="3" s="1"/>
  <c r="J291" i="3"/>
  <c r="L291" i="3" s="1"/>
  <c r="J287" i="3"/>
  <c r="L287" i="3" s="1"/>
  <c r="J283" i="3"/>
  <c r="L283" i="3" s="1"/>
  <c r="J279" i="3"/>
  <c r="L279" i="3" s="1"/>
  <c r="J275" i="3"/>
  <c r="L275" i="3" s="1"/>
  <c r="J271" i="3"/>
  <c r="L271" i="3" s="1"/>
  <c r="J267" i="3"/>
  <c r="L267" i="3" s="1"/>
  <c r="J263" i="3"/>
  <c r="L263" i="3" s="1"/>
  <c r="J259" i="3"/>
  <c r="L259" i="3" s="1"/>
  <c r="J255" i="3"/>
  <c r="L255" i="3" s="1"/>
  <c r="J251" i="3"/>
  <c r="K251" i="3" s="1"/>
  <c r="J247" i="3"/>
  <c r="K247" i="3" s="1"/>
  <c r="J243" i="3"/>
  <c r="K243" i="3" s="1"/>
  <c r="J239" i="3"/>
  <c r="K239" i="3" s="1"/>
  <c r="J235" i="3"/>
  <c r="K235" i="3" s="1"/>
  <c r="J231" i="3"/>
  <c r="K231" i="3" s="1"/>
  <c r="J227" i="3"/>
  <c r="K227" i="3" s="1"/>
  <c r="J223" i="3"/>
  <c r="K223" i="3" s="1"/>
  <c r="J219" i="3"/>
  <c r="K219" i="3" s="1"/>
  <c r="J215" i="3"/>
  <c r="K215" i="3" s="1"/>
  <c r="J211" i="3"/>
  <c r="K211" i="3" s="1"/>
  <c r="J207" i="3"/>
  <c r="K207" i="3" s="1"/>
  <c r="J203" i="3"/>
  <c r="K203" i="3" s="1"/>
  <c r="J199" i="3"/>
  <c r="K199" i="3" s="1"/>
  <c r="J195" i="3"/>
  <c r="K195" i="3" s="1"/>
  <c r="J191" i="3"/>
  <c r="K191" i="3" s="1"/>
  <c r="J187" i="3"/>
  <c r="K187" i="3" s="1"/>
  <c r="J183" i="3"/>
  <c r="K183" i="3" s="1"/>
  <c r="J179" i="3"/>
  <c r="K179" i="3" s="1"/>
  <c r="J175" i="3"/>
  <c r="K175" i="3" s="1"/>
  <c r="J171" i="3"/>
  <c r="K171" i="3" s="1"/>
  <c r="J167" i="3"/>
  <c r="L167" i="3" s="1"/>
  <c r="J163" i="3"/>
  <c r="L163" i="3" s="1"/>
  <c r="J159" i="3"/>
  <c r="L159" i="3" s="1"/>
  <c r="J155" i="3"/>
  <c r="L155" i="3" s="1"/>
  <c r="J151" i="3"/>
  <c r="L151" i="3" s="1"/>
  <c r="J147" i="3"/>
  <c r="L147" i="3" s="1"/>
  <c r="J143" i="3"/>
  <c r="L143" i="3" s="1"/>
  <c r="J139" i="3"/>
  <c r="L139" i="3" s="1"/>
  <c r="J135" i="3"/>
  <c r="L135" i="3" s="1"/>
  <c r="J131" i="3"/>
  <c r="L131" i="3" s="1"/>
  <c r="J127" i="3"/>
  <c r="L127" i="3" s="1"/>
  <c r="J123" i="3"/>
  <c r="L123" i="3" s="1"/>
  <c r="J119" i="3"/>
  <c r="L119" i="3" s="1"/>
  <c r="J115" i="3"/>
  <c r="L115" i="3" s="1"/>
  <c r="J111" i="3"/>
  <c r="L111" i="3" s="1"/>
  <c r="J107" i="3"/>
  <c r="L107" i="3" s="1"/>
  <c r="J103" i="3"/>
  <c r="L103" i="3" s="1"/>
  <c r="J99" i="3"/>
  <c r="L99" i="3" s="1"/>
  <c r="J95" i="3"/>
  <c r="L95" i="3" s="1"/>
  <c r="J91" i="3"/>
  <c r="L91" i="3" s="1"/>
  <c r="J87" i="3"/>
  <c r="L87" i="3" s="1"/>
  <c r="J83" i="3"/>
  <c r="L83" i="3" s="1"/>
  <c r="J79" i="3"/>
  <c r="L79" i="3" s="1"/>
  <c r="J75" i="3"/>
  <c r="L75" i="3" s="1"/>
  <c r="J71" i="3"/>
  <c r="L71" i="3" s="1"/>
  <c r="J67" i="3"/>
  <c r="L67" i="3" s="1"/>
  <c r="J63" i="3"/>
  <c r="L63" i="3" s="1"/>
  <c r="J59" i="3"/>
  <c r="L59" i="3" s="1"/>
  <c r="J55" i="3"/>
  <c r="L55" i="3" s="1"/>
  <c r="J51" i="3"/>
  <c r="L51" i="3" s="1"/>
  <c r="J47" i="3"/>
  <c r="L47" i="3" s="1"/>
  <c r="J43" i="3"/>
  <c r="L43" i="3" s="1"/>
  <c r="J39" i="3"/>
  <c r="L39" i="3" s="1"/>
  <c r="J35" i="3"/>
  <c r="L35" i="3" s="1"/>
  <c r="J31" i="3"/>
  <c r="L31" i="3" s="1"/>
  <c r="J27" i="3"/>
  <c r="L27" i="3" s="1"/>
  <c r="J23" i="3"/>
  <c r="L23" i="3" s="1"/>
  <c r="J19" i="3"/>
  <c r="L19" i="3" s="1"/>
  <c r="J15" i="3"/>
  <c r="L15" i="3" s="1"/>
  <c r="J11" i="3"/>
  <c r="L11" i="3" s="1"/>
  <c r="J7" i="3"/>
  <c r="L7" i="3" s="1"/>
  <c r="J5" i="3"/>
  <c r="L5" i="3" s="1"/>
  <c r="K1040" i="3" l="1"/>
  <c r="L1040" i="3"/>
  <c r="K1056" i="3"/>
  <c r="L1056" i="3"/>
  <c r="K1072" i="3"/>
  <c r="L1072" i="3"/>
  <c r="K1088" i="3"/>
  <c r="L1088" i="3"/>
  <c r="K1104" i="3"/>
  <c r="L1104" i="3"/>
  <c r="K1120" i="3"/>
  <c r="L1120" i="3"/>
  <c r="K1136" i="3"/>
  <c r="L1136" i="3"/>
  <c r="K1152" i="3"/>
  <c r="L1152" i="3"/>
  <c r="K1168" i="3"/>
  <c r="L1168" i="3"/>
  <c r="K1184" i="3"/>
  <c r="L1184" i="3"/>
  <c r="K1200" i="3"/>
  <c r="L1200" i="3"/>
  <c r="K1216" i="3"/>
  <c r="L1216" i="3"/>
  <c r="K1232" i="3"/>
  <c r="L1232" i="3"/>
  <c r="K1248" i="3"/>
  <c r="L1248" i="3"/>
  <c r="K1264" i="3"/>
  <c r="L1264" i="3"/>
  <c r="L13" i="3"/>
  <c r="K13" i="3"/>
  <c r="L29" i="3"/>
  <c r="K29" i="3"/>
  <c r="L45" i="3"/>
  <c r="K45" i="3"/>
  <c r="L61" i="3"/>
  <c r="K61" i="3"/>
  <c r="L77" i="3"/>
  <c r="K77" i="3"/>
  <c r="L93" i="3"/>
  <c r="K93" i="3"/>
  <c r="L109" i="3"/>
  <c r="K109" i="3"/>
  <c r="L125" i="3"/>
  <c r="K125" i="3"/>
  <c r="L141" i="3"/>
  <c r="K141" i="3"/>
  <c r="L157" i="3"/>
  <c r="K157" i="3"/>
  <c r="K173" i="3"/>
  <c r="L173" i="3"/>
  <c r="K189" i="3"/>
  <c r="L189" i="3"/>
  <c r="K205" i="3"/>
  <c r="L205" i="3"/>
  <c r="K221" i="3"/>
  <c r="L221" i="3"/>
  <c r="K237" i="3"/>
  <c r="L237" i="3"/>
  <c r="K253" i="3"/>
  <c r="L253" i="3"/>
  <c r="L269" i="3"/>
  <c r="K269" i="3"/>
  <c r="L285" i="3"/>
  <c r="K285" i="3"/>
  <c r="L301" i="3"/>
  <c r="K301" i="3"/>
  <c r="L317" i="3"/>
  <c r="K317" i="3"/>
  <c r="L333" i="3"/>
  <c r="K333" i="3"/>
  <c r="L349" i="3"/>
  <c r="K349" i="3"/>
  <c r="L365" i="3"/>
  <c r="K365" i="3"/>
  <c r="L381" i="3"/>
  <c r="K381" i="3"/>
  <c r="K397" i="3"/>
  <c r="L397" i="3"/>
  <c r="K413" i="3"/>
  <c r="L413" i="3"/>
  <c r="K429" i="3"/>
  <c r="L429" i="3"/>
  <c r="K445" i="3"/>
  <c r="L445" i="3"/>
  <c r="K461" i="3"/>
  <c r="L461" i="3"/>
  <c r="K477" i="3"/>
  <c r="L477" i="3"/>
  <c r="K493" i="3"/>
  <c r="L493" i="3"/>
  <c r="K509" i="3"/>
  <c r="L509" i="3"/>
  <c r="K525" i="3"/>
  <c r="L525" i="3"/>
  <c r="K541" i="3"/>
  <c r="L541" i="3"/>
  <c r="K557" i="3"/>
  <c r="L557" i="3"/>
  <c r="K573" i="3"/>
  <c r="L573" i="3"/>
  <c r="K589" i="3"/>
  <c r="L589" i="3"/>
  <c r="K605" i="3"/>
  <c r="L605" i="3"/>
  <c r="K621" i="3"/>
  <c r="L621" i="3"/>
  <c r="K637" i="3"/>
  <c r="L637" i="3"/>
  <c r="K653" i="3"/>
  <c r="L653" i="3"/>
  <c r="K669" i="3"/>
  <c r="L669" i="3"/>
  <c r="K685" i="3"/>
  <c r="L685" i="3"/>
  <c r="K701" i="3"/>
  <c r="L701" i="3"/>
  <c r="K717" i="3"/>
  <c r="L717" i="3"/>
  <c r="K733" i="3"/>
  <c r="L733" i="3"/>
  <c r="K749" i="3"/>
  <c r="L749" i="3"/>
  <c r="K765" i="3"/>
  <c r="L765" i="3"/>
  <c r="K781" i="3"/>
  <c r="L781" i="3"/>
  <c r="K797" i="3"/>
  <c r="L797" i="3"/>
  <c r="K813" i="3"/>
  <c r="L813" i="3"/>
  <c r="K829" i="3"/>
  <c r="L829" i="3"/>
  <c r="K845" i="3"/>
  <c r="L845" i="3"/>
  <c r="K861" i="3"/>
  <c r="L861" i="3"/>
  <c r="K877" i="3"/>
  <c r="L877" i="3"/>
  <c r="K893" i="3"/>
  <c r="L893" i="3"/>
  <c r="K909" i="3"/>
  <c r="L909" i="3"/>
  <c r="K925" i="3"/>
  <c r="L925" i="3"/>
  <c r="K941" i="3"/>
  <c r="L941" i="3"/>
  <c r="K957" i="3"/>
  <c r="L957" i="3"/>
  <c r="K973" i="3"/>
  <c r="L973" i="3"/>
  <c r="K989" i="3"/>
  <c r="L989" i="3"/>
  <c r="K1005" i="3"/>
  <c r="L1005" i="3"/>
  <c r="K1021" i="3"/>
  <c r="L1021" i="3"/>
  <c r="K1037" i="3"/>
  <c r="L1037" i="3"/>
  <c r="K1053" i="3"/>
  <c r="L1053" i="3"/>
  <c r="K1069" i="3"/>
  <c r="L1069" i="3"/>
  <c r="K1085" i="3"/>
  <c r="L1085" i="3"/>
  <c r="K1101" i="3"/>
  <c r="L1101" i="3"/>
  <c r="K1117" i="3"/>
  <c r="L1117" i="3"/>
  <c r="K1133" i="3"/>
  <c r="L1133" i="3"/>
  <c r="K1149" i="3"/>
  <c r="L1149" i="3"/>
  <c r="K1165" i="3"/>
  <c r="L1165" i="3"/>
  <c r="K1181" i="3"/>
  <c r="L1181" i="3"/>
  <c r="K1197" i="3"/>
  <c r="L1197" i="3"/>
  <c r="K1213" i="3"/>
  <c r="L1213" i="3"/>
  <c r="K1229" i="3"/>
  <c r="L1229" i="3"/>
  <c r="K6" i="3"/>
  <c r="L6" i="3"/>
  <c r="K22" i="3"/>
  <c r="L22" i="3"/>
  <c r="K38" i="3"/>
  <c r="L38" i="3"/>
  <c r="K54" i="3"/>
  <c r="L54" i="3"/>
  <c r="K70" i="3"/>
  <c r="L70" i="3"/>
  <c r="K86" i="3"/>
  <c r="L86" i="3"/>
  <c r="K102" i="3"/>
  <c r="L102" i="3"/>
  <c r="K118" i="3"/>
  <c r="L118" i="3"/>
  <c r="K134" i="3"/>
  <c r="L134" i="3"/>
  <c r="K150" i="3"/>
  <c r="L150" i="3"/>
  <c r="K166" i="3"/>
  <c r="L166" i="3"/>
  <c r="L182" i="3"/>
  <c r="K182" i="3"/>
  <c r="L198" i="3"/>
  <c r="K198" i="3"/>
  <c r="L214" i="3"/>
  <c r="K214" i="3"/>
  <c r="L230" i="3"/>
  <c r="K230" i="3"/>
  <c r="L246" i="3"/>
  <c r="K246" i="3"/>
  <c r="L262" i="3"/>
  <c r="K262" i="3"/>
  <c r="L278" i="3"/>
  <c r="K278" i="3"/>
  <c r="L294" i="3"/>
  <c r="K294" i="3"/>
  <c r="L310" i="3"/>
  <c r="K310" i="3"/>
  <c r="L326" i="3"/>
  <c r="K326" i="3"/>
  <c r="L342" i="3"/>
  <c r="K342" i="3"/>
  <c r="L358" i="3"/>
  <c r="K358" i="3"/>
  <c r="L374" i="3"/>
  <c r="K374" i="3"/>
  <c r="L390" i="3"/>
  <c r="K390" i="3"/>
  <c r="L406" i="3"/>
  <c r="K406" i="3"/>
  <c r="L422" i="3"/>
  <c r="K422" i="3"/>
  <c r="L438" i="3"/>
  <c r="K438" i="3"/>
  <c r="L454" i="3"/>
  <c r="K454" i="3"/>
  <c r="L470" i="3"/>
  <c r="K470" i="3"/>
  <c r="L486" i="3"/>
  <c r="K486" i="3"/>
  <c r="L502" i="3"/>
  <c r="K502" i="3"/>
  <c r="L518" i="3"/>
  <c r="K518" i="3"/>
  <c r="L534" i="3"/>
  <c r="K534" i="3"/>
  <c r="L550" i="3"/>
  <c r="K550" i="3"/>
  <c r="L566" i="3"/>
  <c r="K566" i="3"/>
  <c r="L582" i="3"/>
  <c r="K582" i="3"/>
  <c r="L598" i="3"/>
  <c r="K598" i="3"/>
  <c r="L614" i="3"/>
  <c r="K614" i="3"/>
  <c r="L630" i="3"/>
  <c r="K630" i="3"/>
  <c r="K646" i="3"/>
  <c r="L646" i="3"/>
  <c r="K662" i="3"/>
  <c r="L662" i="3"/>
  <c r="K678" i="3"/>
  <c r="L678" i="3"/>
  <c r="K694" i="3"/>
  <c r="L694" i="3"/>
  <c r="K710" i="3"/>
  <c r="L710" i="3"/>
  <c r="K726" i="3"/>
  <c r="L726" i="3"/>
  <c r="K742" i="3"/>
  <c r="L742" i="3"/>
  <c r="K758" i="3"/>
  <c r="L758" i="3"/>
  <c r="K774" i="3"/>
  <c r="L774" i="3"/>
  <c r="K790" i="3"/>
  <c r="L790" i="3"/>
  <c r="K806" i="3"/>
  <c r="L806" i="3"/>
  <c r="K822" i="3"/>
  <c r="L822" i="3"/>
  <c r="K838" i="3"/>
  <c r="L838" i="3"/>
  <c r="K854" i="3"/>
  <c r="L854" i="3"/>
  <c r="K870" i="3"/>
  <c r="L870" i="3"/>
  <c r="K886" i="3"/>
  <c r="L886" i="3"/>
  <c r="K902" i="3"/>
  <c r="L902" i="3"/>
  <c r="K918" i="3"/>
  <c r="L918" i="3"/>
  <c r="K934" i="3"/>
  <c r="L934" i="3"/>
  <c r="K950" i="3"/>
  <c r="L950" i="3"/>
  <c r="K966" i="3"/>
  <c r="L966" i="3"/>
  <c r="K982" i="3"/>
  <c r="L982" i="3"/>
  <c r="K998" i="3"/>
  <c r="L998" i="3"/>
  <c r="K1014" i="3"/>
  <c r="L1014" i="3"/>
  <c r="K1280" i="3"/>
  <c r="L1280" i="3"/>
  <c r="K1296" i="3"/>
  <c r="L1296" i="3"/>
  <c r="K1312" i="3"/>
  <c r="L1312" i="3"/>
  <c r="K1328" i="3"/>
  <c r="L1328" i="3"/>
  <c r="K1344" i="3"/>
  <c r="L1344" i="3"/>
  <c r="K1360" i="3"/>
  <c r="L1360" i="3"/>
  <c r="K1376" i="3"/>
  <c r="L1376" i="3"/>
  <c r="K1392" i="3"/>
  <c r="L1392" i="3"/>
  <c r="K1408" i="3"/>
  <c r="L1408" i="3"/>
  <c r="K1424" i="3"/>
  <c r="L1424" i="3"/>
  <c r="K1440" i="3"/>
  <c r="L1440" i="3"/>
  <c r="K1456" i="3"/>
  <c r="L1456" i="3"/>
  <c r="K1472" i="3"/>
  <c r="L1472" i="3"/>
  <c r="K1488" i="3"/>
  <c r="L1488" i="3"/>
  <c r="K1504" i="3"/>
  <c r="L1504" i="3"/>
  <c r="K1520" i="3"/>
  <c r="L1520" i="3"/>
  <c r="K1536" i="3"/>
  <c r="L1536" i="3"/>
  <c r="K1552" i="3"/>
  <c r="L1552" i="3"/>
  <c r="K1568" i="3"/>
  <c r="L1568" i="3"/>
  <c r="K1584" i="3"/>
  <c r="L1584" i="3"/>
  <c r="K1600" i="3"/>
  <c r="L1600" i="3"/>
  <c r="K1616" i="3"/>
  <c r="L1616" i="3"/>
  <c r="K1632" i="3"/>
  <c r="L1632" i="3"/>
  <c r="K1648" i="3"/>
  <c r="L1648" i="3"/>
  <c r="K1664" i="3"/>
  <c r="L1664" i="3"/>
  <c r="K1680" i="3"/>
  <c r="L1680" i="3"/>
  <c r="K1245" i="3"/>
  <c r="L1245" i="3"/>
  <c r="K1261" i="3"/>
  <c r="L1261" i="3"/>
  <c r="K1277" i="3"/>
  <c r="L1277" i="3"/>
  <c r="K1293" i="3"/>
  <c r="L1293" i="3"/>
  <c r="K1309" i="3"/>
  <c r="L1309" i="3"/>
  <c r="K1325" i="3"/>
  <c r="L1325" i="3"/>
  <c r="K1341" i="3"/>
  <c r="L1341" i="3"/>
  <c r="K1357" i="3"/>
  <c r="L1357" i="3"/>
  <c r="K1373" i="3"/>
  <c r="L1373" i="3"/>
  <c r="K1389" i="3"/>
  <c r="L1389" i="3"/>
  <c r="K1405" i="3"/>
  <c r="L1405" i="3"/>
  <c r="K1421" i="3"/>
  <c r="L1421" i="3"/>
  <c r="K1437" i="3"/>
  <c r="L1437" i="3"/>
  <c r="K1453" i="3"/>
  <c r="L1453" i="3"/>
  <c r="K1469" i="3"/>
  <c r="L1469" i="3"/>
  <c r="K1485" i="3"/>
  <c r="L1485" i="3"/>
  <c r="K1501" i="3"/>
  <c r="L1501" i="3"/>
  <c r="K1517" i="3"/>
  <c r="L1517" i="3"/>
  <c r="K1533" i="3"/>
  <c r="L1533" i="3"/>
  <c r="K1549" i="3"/>
  <c r="L1549" i="3"/>
  <c r="K1565" i="3"/>
  <c r="L1565" i="3"/>
  <c r="K1581" i="3"/>
  <c r="L1581" i="3"/>
  <c r="K1597" i="3"/>
  <c r="L1597" i="3"/>
  <c r="K1613" i="3"/>
  <c r="L1613" i="3"/>
  <c r="K1629" i="3"/>
  <c r="L1629" i="3"/>
  <c r="K1645" i="3"/>
  <c r="L1645" i="3"/>
  <c r="K1661" i="3"/>
  <c r="L1661" i="3"/>
  <c r="K1677" i="3"/>
  <c r="L1677" i="3"/>
  <c r="K1693" i="3"/>
  <c r="L1693" i="3"/>
  <c r="L1034" i="3"/>
  <c r="K1034" i="3"/>
  <c r="L1050" i="3"/>
  <c r="K1050" i="3"/>
  <c r="L1066" i="3"/>
  <c r="K1066" i="3"/>
  <c r="L1082" i="3"/>
  <c r="K1082" i="3"/>
  <c r="L1098" i="3"/>
  <c r="K1098" i="3"/>
  <c r="L1114" i="3"/>
  <c r="K1114" i="3"/>
  <c r="L1130" i="3"/>
  <c r="K1130" i="3"/>
  <c r="L1146" i="3"/>
  <c r="K1146" i="3"/>
  <c r="L1162" i="3"/>
  <c r="K1162" i="3"/>
  <c r="L1178" i="3"/>
  <c r="K1178" i="3"/>
  <c r="L1194" i="3"/>
  <c r="K1194" i="3"/>
  <c r="L1210" i="3"/>
  <c r="K1210" i="3"/>
  <c r="L1226" i="3"/>
  <c r="K1226" i="3"/>
  <c r="L1242" i="3"/>
  <c r="K1242" i="3"/>
  <c r="L1258" i="3"/>
  <c r="K1258" i="3"/>
  <c r="L1274" i="3"/>
  <c r="K1274" i="3"/>
  <c r="L1290" i="3"/>
  <c r="K1290" i="3"/>
  <c r="L1306" i="3"/>
  <c r="K1306" i="3"/>
  <c r="L1322" i="3"/>
  <c r="K1322" i="3"/>
  <c r="L1338" i="3"/>
  <c r="K1338" i="3"/>
  <c r="L1354" i="3"/>
  <c r="K1354" i="3"/>
  <c r="L1370" i="3"/>
  <c r="K1370" i="3"/>
  <c r="L1386" i="3"/>
  <c r="K1386" i="3"/>
  <c r="L1402" i="3"/>
  <c r="K1402" i="3"/>
  <c r="L1418" i="3"/>
  <c r="K1418" i="3"/>
  <c r="L1434" i="3"/>
  <c r="K1434" i="3"/>
  <c r="L1450" i="3"/>
  <c r="K1450" i="3"/>
  <c r="L1466" i="3"/>
  <c r="K1466" i="3"/>
  <c r="L1482" i="3"/>
  <c r="K1482" i="3"/>
  <c r="L1498" i="3"/>
  <c r="K1498" i="3"/>
  <c r="L1514" i="3"/>
  <c r="K1514" i="3"/>
  <c r="L1530" i="3"/>
  <c r="K1530" i="3"/>
  <c r="L1546" i="3"/>
  <c r="K1546" i="3"/>
  <c r="L1562" i="3"/>
  <c r="K1562" i="3"/>
  <c r="L1578" i="3"/>
  <c r="K1578" i="3"/>
  <c r="L1594" i="3"/>
  <c r="K1594" i="3"/>
  <c r="L1610" i="3"/>
  <c r="K1610" i="3"/>
  <c r="L1626" i="3"/>
  <c r="K1626" i="3"/>
  <c r="L1642" i="3"/>
  <c r="K1642" i="3"/>
  <c r="L1658" i="3"/>
  <c r="K1658" i="3"/>
  <c r="L1674" i="3"/>
  <c r="K1674" i="3"/>
  <c r="L1690" i="3"/>
  <c r="K1690" i="3"/>
  <c r="K7" i="3"/>
  <c r="K15" i="3"/>
  <c r="K23" i="3"/>
  <c r="K31" i="3"/>
  <c r="K39" i="3"/>
  <c r="K47" i="3"/>
  <c r="K55" i="3"/>
  <c r="K63" i="3"/>
  <c r="K71" i="3"/>
  <c r="K79" i="3"/>
  <c r="K87" i="3"/>
  <c r="K95" i="3"/>
  <c r="K103" i="3"/>
  <c r="K111" i="3"/>
  <c r="K119" i="3"/>
  <c r="K127" i="3"/>
  <c r="K135" i="3"/>
  <c r="K143" i="3"/>
  <c r="K151" i="3"/>
  <c r="K159" i="3"/>
  <c r="K167" i="3"/>
  <c r="L175" i="3"/>
  <c r="L183" i="3"/>
  <c r="L191" i="3"/>
  <c r="L199" i="3"/>
  <c r="L207" i="3"/>
  <c r="L215" i="3"/>
  <c r="L223" i="3"/>
  <c r="L231" i="3"/>
  <c r="L239" i="3"/>
  <c r="L247" i="3"/>
  <c r="K255" i="3"/>
  <c r="K263" i="3"/>
  <c r="K271" i="3"/>
  <c r="K279" i="3"/>
  <c r="K287" i="3"/>
  <c r="K295" i="3"/>
  <c r="K303" i="3"/>
  <c r="K311" i="3"/>
  <c r="K319" i="3"/>
  <c r="K327" i="3"/>
  <c r="K335" i="3"/>
  <c r="K343" i="3"/>
  <c r="K351" i="3"/>
  <c r="K359" i="3"/>
  <c r="K367" i="3"/>
  <c r="K375" i="3"/>
  <c r="L383" i="3"/>
  <c r="L391" i="3"/>
  <c r="L399" i="3"/>
  <c r="L407" i="3"/>
  <c r="L415" i="3"/>
  <c r="L423" i="3"/>
  <c r="L431" i="3"/>
  <c r="L439" i="3"/>
  <c r="L447" i="3"/>
  <c r="L455" i="3"/>
  <c r="L463" i="3"/>
  <c r="L471" i="3"/>
  <c r="L479" i="3"/>
  <c r="L487" i="3"/>
  <c r="L495" i="3"/>
  <c r="L503" i="3"/>
  <c r="L511" i="3"/>
  <c r="L519" i="3"/>
  <c r="L527" i="3"/>
  <c r="L535" i="3"/>
  <c r="L543" i="3"/>
  <c r="L551" i="3"/>
  <c r="L559" i="3"/>
  <c r="L567" i="3"/>
  <c r="L575" i="3"/>
  <c r="L583" i="3"/>
  <c r="L591" i="3"/>
  <c r="L599" i="3"/>
  <c r="L607" i="3"/>
  <c r="L615" i="3"/>
  <c r="L623" i="3"/>
  <c r="L631" i="3"/>
  <c r="L639" i="3"/>
  <c r="L647" i="3"/>
  <c r="L655" i="3"/>
  <c r="L663" i="3"/>
  <c r="L671" i="3"/>
  <c r="L679" i="3"/>
  <c r="L687" i="3"/>
  <c r="L695" i="3"/>
  <c r="L703" i="3"/>
  <c r="L711" i="3"/>
  <c r="L719" i="3"/>
  <c r="L727" i="3"/>
  <c r="L735" i="3"/>
  <c r="L743" i="3"/>
  <c r="L751" i="3"/>
  <c r="L759" i="3"/>
  <c r="L767" i="3"/>
  <c r="L775" i="3"/>
  <c r="L783" i="3"/>
  <c r="L791" i="3"/>
  <c r="L799" i="3"/>
  <c r="L807" i="3"/>
  <c r="L815" i="3"/>
  <c r="L823" i="3"/>
  <c r="L831" i="3"/>
  <c r="L839" i="3"/>
  <c r="L847" i="3"/>
  <c r="L855" i="3"/>
  <c r="L863" i="3"/>
  <c r="L871" i="3"/>
  <c r="L879" i="3"/>
  <c r="L887" i="3"/>
  <c r="L895" i="3"/>
  <c r="L903" i="3"/>
  <c r="L911" i="3"/>
  <c r="L919" i="3"/>
  <c r="L927" i="3"/>
  <c r="L935" i="3"/>
  <c r="L943" i="3"/>
  <c r="L951" i="3"/>
  <c r="L959" i="3"/>
  <c r="L967" i="3"/>
  <c r="L975" i="3"/>
  <c r="L983" i="3"/>
  <c r="L991" i="3"/>
  <c r="L999" i="3"/>
  <c r="L1007" i="3"/>
  <c r="L1015" i="3"/>
  <c r="L1023" i="3"/>
  <c r="L1031" i="3"/>
  <c r="L1039" i="3"/>
  <c r="L1047" i="3"/>
  <c r="L1055" i="3"/>
  <c r="L1063" i="3"/>
  <c r="L1071" i="3"/>
  <c r="L1079" i="3"/>
  <c r="L1087" i="3"/>
  <c r="L1095" i="3"/>
  <c r="L1103" i="3"/>
  <c r="L1111" i="3"/>
  <c r="L1119" i="3"/>
  <c r="L1127" i="3"/>
  <c r="L1135" i="3"/>
  <c r="L1143" i="3"/>
  <c r="L1151" i="3"/>
  <c r="L1159" i="3"/>
  <c r="L1167" i="3"/>
  <c r="L1175" i="3"/>
  <c r="L1183" i="3"/>
  <c r="L1191" i="3"/>
  <c r="L1199" i="3"/>
  <c r="L1207" i="3"/>
  <c r="L1215" i="3"/>
  <c r="L1223" i="3"/>
  <c r="L1231" i="3"/>
  <c r="L1239" i="3"/>
  <c r="L1247" i="3"/>
  <c r="L1255" i="3"/>
  <c r="L1263" i="3"/>
  <c r="L1271" i="3"/>
  <c r="L1279" i="3"/>
  <c r="L1287" i="3"/>
  <c r="L1295" i="3"/>
  <c r="L1303" i="3"/>
  <c r="L1311" i="3"/>
  <c r="L1319" i="3"/>
  <c r="L1327" i="3"/>
  <c r="L1335" i="3"/>
  <c r="L1343" i="3"/>
  <c r="L1351" i="3"/>
  <c r="L1359" i="3"/>
  <c r="L1367" i="3"/>
  <c r="L1375" i="3"/>
  <c r="L1383" i="3"/>
  <c r="L1391" i="3"/>
  <c r="L1399" i="3"/>
  <c r="L1407" i="3"/>
  <c r="L1415" i="3"/>
  <c r="L1423" i="3"/>
  <c r="L1431" i="3"/>
  <c r="L1439" i="3"/>
  <c r="L1447" i="3"/>
  <c r="L1455" i="3"/>
  <c r="L1463" i="3"/>
  <c r="L1471" i="3"/>
  <c r="L1479" i="3"/>
  <c r="L1487" i="3"/>
  <c r="L1495" i="3"/>
  <c r="L1503" i="3"/>
  <c r="L1511" i="3"/>
  <c r="L1519" i="3"/>
  <c r="L1527" i="3"/>
  <c r="L1535" i="3"/>
  <c r="L1543" i="3"/>
  <c r="L1551" i="3"/>
  <c r="L1559" i="3"/>
  <c r="L1567" i="3"/>
  <c r="L1575" i="3"/>
  <c r="L1583" i="3"/>
  <c r="L1591" i="3"/>
  <c r="L1599" i="3"/>
  <c r="L1607" i="3"/>
  <c r="L1615" i="3"/>
  <c r="L1623" i="3"/>
  <c r="L1631" i="3"/>
  <c r="L1639" i="3"/>
  <c r="L1647" i="3"/>
  <c r="L1655" i="3"/>
  <c r="L1663" i="3"/>
  <c r="L1671" i="3"/>
  <c r="L1679" i="3"/>
  <c r="L1687" i="3"/>
  <c r="K3" i="3"/>
  <c r="L12" i="3"/>
  <c r="L20" i="3"/>
  <c r="L28" i="3"/>
  <c r="L36" i="3"/>
  <c r="L44" i="3"/>
  <c r="L52" i="3"/>
  <c r="L60" i="3"/>
  <c r="L68" i="3"/>
  <c r="L76" i="3"/>
  <c r="L84" i="3"/>
  <c r="L92" i="3"/>
  <c r="L100" i="3"/>
  <c r="L108" i="3"/>
  <c r="L116" i="3"/>
  <c r="L124" i="3"/>
  <c r="L132" i="3"/>
  <c r="L140" i="3"/>
  <c r="L148" i="3"/>
  <c r="L156" i="3"/>
  <c r="L164" i="3"/>
  <c r="K172" i="3"/>
  <c r="K180" i="3"/>
  <c r="K188" i="3"/>
  <c r="K196" i="3"/>
  <c r="K204" i="3"/>
  <c r="K212" i="3"/>
  <c r="K220" i="3"/>
  <c r="K228" i="3"/>
  <c r="K236" i="3"/>
  <c r="K244" i="3"/>
  <c r="K252" i="3"/>
  <c r="K260" i="3"/>
  <c r="K268" i="3"/>
  <c r="K276" i="3"/>
  <c r="K284" i="3"/>
  <c r="K292" i="3"/>
  <c r="K300" i="3"/>
  <c r="K308" i="3"/>
  <c r="K316" i="3"/>
  <c r="K324" i="3"/>
  <c r="K332" i="3"/>
  <c r="K340" i="3"/>
  <c r="K348" i="3"/>
  <c r="K356" i="3"/>
  <c r="K364" i="3"/>
  <c r="K372" i="3"/>
  <c r="K380" i="3"/>
  <c r="K388" i="3"/>
  <c r="K396" i="3"/>
  <c r="K404" i="3"/>
  <c r="K412" i="3"/>
  <c r="K420" i="3"/>
  <c r="K428" i="3"/>
  <c r="K436" i="3"/>
  <c r="K444" i="3"/>
  <c r="K452" i="3"/>
  <c r="K460" i="3"/>
  <c r="K468" i="3"/>
  <c r="K476" i="3"/>
  <c r="K484" i="3"/>
  <c r="K492" i="3"/>
  <c r="K500" i="3"/>
  <c r="K508" i="3"/>
  <c r="K516" i="3"/>
  <c r="K524" i="3"/>
  <c r="K532" i="3"/>
  <c r="K540" i="3"/>
  <c r="K548" i="3"/>
  <c r="K556" i="3"/>
  <c r="K564" i="3"/>
  <c r="K572" i="3"/>
  <c r="K580" i="3"/>
  <c r="K588" i="3"/>
  <c r="K596" i="3"/>
  <c r="K604" i="3"/>
  <c r="K612" i="3"/>
  <c r="K620" i="3"/>
  <c r="K628" i="3"/>
  <c r="K636" i="3"/>
  <c r="L644" i="3"/>
  <c r="L652" i="3"/>
  <c r="L660" i="3"/>
  <c r="L668" i="3"/>
  <c r="L676" i="3"/>
  <c r="L684" i="3"/>
  <c r="L692" i="3"/>
  <c r="L700" i="3"/>
  <c r="L708" i="3"/>
  <c r="L716" i="3"/>
  <c r="L724" i="3"/>
  <c r="L732" i="3"/>
  <c r="L740" i="3"/>
  <c r="L748" i="3"/>
  <c r="L756" i="3"/>
  <c r="L764" i="3"/>
  <c r="L772" i="3"/>
  <c r="L780" i="3"/>
  <c r="L788" i="3"/>
  <c r="L796" i="3"/>
  <c r="L804" i="3"/>
  <c r="L812" i="3"/>
  <c r="L820" i="3"/>
  <c r="L828" i="3"/>
  <c r="L836" i="3"/>
  <c r="L844" i="3"/>
  <c r="L852" i="3"/>
  <c r="L860" i="3"/>
  <c r="L868" i="3"/>
  <c r="L876" i="3"/>
  <c r="L884" i="3"/>
  <c r="L892" i="3"/>
  <c r="L900" i="3"/>
  <c r="L908" i="3"/>
  <c r="L916" i="3"/>
  <c r="L924" i="3"/>
  <c r="L932" i="3"/>
  <c r="L940" i="3"/>
  <c r="L948" i="3"/>
  <c r="L956" i="3"/>
  <c r="L964" i="3"/>
  <c r="L972" i="3"/>
  <c r="L980" i="3"/>
  <c r="K988" i="3"/>
  <c r="K1004" i="3"/>
  <c r="K1020" i="3"/>
  <c r="K1044" i="3"/>
  <c r="L1044" i="3"/>
  <c r="K1060" i="3"/>
  <c r="L1060" i="3"/>
  <c r="K1076" i="3"/>
  <c r="L1076" i="3"/>
  <c r="K1092" i="3"/>
  <c r="L1092" i="3"/>
  <c r="K1108" i="3"/>
  <c r="L1108" i="3"/>
  <c r="K1124" i="3"/>
  <c r="L1124" i="3"/>
  <c r="K1140" i="3"/>
  <c r="L1140" i="3"/>
  <c r="K1156" i="3"/>
  <c r="L1156" i="3"/>
  <c r="K1172" i="3"/>
  <c r="L1172" i="3"/>
  <c r="K1188" i="3"/>
  <c r="L1188" i="3"/>
  <c r="K1204" i="3"/>
  <c r="L1204" i="3"/>
  <c r="K1220" i="3"/>
  <c r="L1220" i="3"/>
  <c r="K1236" i="3"/>
  <c r="L1236" i="3"/>
  <c r="K1252" i="3"/>
  <c r="L1252" i="3"/>
  <c r="K1268" i="3"/>
  <c r="L1268" i="3"/>
  <c r="L17" i="3"/>
  <c r="K17" i="3"/>
  <c r="L33" i="3"/>
  <c r="K33" i="3"/>
  <c r="L49" i="3"/>
  <c r="K49" i="3"/>
  <c r="L65" i="3"/>
  <c r="K65" i="3"/>
  <c r="L81" i="3"/>
  <c r="K81" i="3"/>
  <c r="L97" i="3"/>
  <c r="K97" i="3"/>
  <c r="L113" i="3"/>
  <c r="K113" i="3"/>
  <c r="L129" i="3"/>
  <c r="K129" i="3"/>
  <c r="L145" i="3"/>
  <c r="K145" i="3"/>
  <c r="L161" i="3"/>
  <c r="K161" i="3"/>
  <c r="K177" i="3"/>
  <c r="L177" i="3"/>
  <c r="K193" i="3"/>
  <c r="L193" i="3"/>
  <c r="K209" i="3"/>
  <c r="L209" i="3"/>
  <c r="K225" i="3"/>
  <c r="L225" i="3"/>
  <c r="K241" i="3"/>
  <c r="L241" i="3"/>
  <c r="L257" i="3"/>
  <c r="K257" i="3"/>
  <c r="L273" i="3"/>
  <c r="K273" i="3"/>
  <c r="L289" i="3"/>
  <c r="K289" i="3"/>
  <c r="L305" i="3"/>
  <c r="K305" i="3"/>
  <c r="L321" i="3"/>
  <c r="K321" i="3"/>
  <c r="L337" i="3"/>
  <c r="K337" i="3"/>
  <c r="L353" i="3"/>
  <c r="K353" i="3"/>
  <c r="L369" i="3"/>
  <c r="K369" i="3"/>
  <c r="K385" i="3"/>
  <c r="L385" i="3"/>
  <c r="K401" i="3"/>
  <c r="L401" i="3"/>
  <c r="K417" i="3"/>
  <c r="L417" i="3"/>
  <c r="K433" i="3"/>
  <c r="L433" i="3"/>
  <c r="K449" i="3"/>
  <c r="L449" i="3"/>
  <c r="K465" i="3"/>
  <c r="L465" i="3"/>
  <c r="K481" i="3"/>
  <c r="L481" i="3"/>
  <c r="K497" i="3"/>
  <c r="L497" i="3"/>
  <c r="K513" i="3"/>
  <c r="L513" i="3"/>
  <c r="K529" i="3"/>
  <c r="L529" i="3"/>
  <c r="K545" i="3"/>
  <c r="L545" i="3"/>
  <c r="K561" i="3"/>
  <c r="L561" i="3"/>
  <c r="K577" i="3"/>
  <c r="L577" i="3"/>
  <c r="K593" i="3"/>
  <c r="L593" i="3"/>
  <c r="K609" i="3"/>
  <c r="L609" i="3"/>
  <c r="K625" i="3"/>
  <c r="L625" i="3"/>
  <c r="K641" i="3"/>
  <c r="L641" i="3"/>
  <c r="K657" i="3"/>
  <c r="L657" i="3"/>
  <c r="K673" i="3"/>
  <c r="L673" i="3"/>
  <c r="K689" i="3"/>
  <c r="L689" i="3"/>
  <c r="K705" i="3"/>
  <c r="L705" i="3"/>
  <c r="K721" i="3"/>
  <c r="L721" i="3"/>
  <c r="K737" i="3"/>
  <c r="L737" i="3"/>
  <c r="K753" i="3"/>
  <c r="L753" i="3"/>
  <c r="K769" i="3"/>
  <c r="L769" i="3"/>
  <c r="K785" i="3"/>
  <c r="L785" i="3"/>
  <c r="K801" i="3"/>
  <c r="L801" i="3"/>
  <c r="K817" i="3"/>
  <c r="L817" i="3"/>
  <c r="K833" i="3"/>
  <c r="L833" i="3"/>
  <c r="K849" i="3"/>
  <c r="L849" i="3"/>
  <c r="K865" i="3"/>
  <c r="L865" i="3"/>
  <c r="K881" i="3"/>
  <c r="L881" i="3"/>
  <c r="K897" i="3"/>
  <c r="L897" i="3"/>
  <c r="K913" i="3"/>
  <c r="L913" i="3"/>
  <c r="K929" i="3"/>
  <c r="L929" i="3"/>
  <c r="K945" i="3"/>
  <c r="L945" i="3"/>
  <c r="K961" i="3"/>
  <c r="L961" i="3"/>
  <c r="K977" i="3"/>
  <c r="L977" i="3"/>
  <c r="K993" i="3"/>
  <c r="L993" i="3"/>
  <c r="K1009" i="3"/>
  <c r="L1009" i="3"/>
  <c r="K1025" i="3"/>
  <c r="L1025" i="3"/>
  <c r="K1041" i="3"/>
  <c r="L1041" i="3"/>
  <c r="K1057" i="3"/>
  <c r="L1057" i="3"/>
  <c r="K1073" i="3"/>
  <c r="L1073" i="3"/>
  <c r="K1089" i="3"/>
  <c r="L1089" i="3"/>
  <c r="K1105" i="3"/>
  <c r="L1105" i="3"/>
  <c r="K1121" i="3"/>
  <c r="L1121" i="3"/>
  <c r="K1137" i="3"/>
  <c r="L1137" i="3"/>
  <c r="K1153" i="3"/>
  <c r="L1153" i="3"/>
  <c r="K1169" i="3"/>
  <c r="L1169" i="3"/>
  <c r="K1185" i="3"/>
  <c r="L1185" i="3"/>
  <c r="K1201" i="3"/>
  <c r="L1201" i="3"/>
  <c r="K1217" i="3"/>
  <c r="L1217" i="3"/>
  <c r="K1233" i="3"/>
  <c r="L1233" i="3"/>
  <c r="K10" i="3"/>
  <c r="L10" i="3"/>
  <c r="K26" i="3"/>
  <c r="L26" i="3"/>
  <c r="K42" i="3"/>
  <c r="L42" i="3"/>
  <c r="K58" i="3"/>
  <c r="L58" i="3"/>
  <c r="K74" i="3"/>
  <c r="L74" i="3"/>
  <c r="K90" i="3"/>
  <c r="L90" i="3"/>
  <c r="K106" i="3"/>
  <c r="L106" i="3"/>
  <c r="K122" i="3"/>
  <c r="L122" i="3"/>
  <c r="K138" i="3"/>
  <c r="L138" i="3"/>
  <c r="K154" i="3"/>
  <c r="L154" i="3"/>
  <c r="L170" i="3"/>
  <c r="K170" i="3"/>
  <c r="L186" i="3"/>
  <c r="K186" i="3"/>
  <c r="L202" i="3"/>
  <c r="K202" i="3"/>
  <c r="L218" i="3"/>
  <c r="K218" i="3"/>
  <c r="L234" i="3"/>
  <c r="K234" i="3"/>
  <c r="L250" i="3"/>
  <c r="K250" i="3"/>
  <c r="L266" i="3"/>
  <c r="K266" i="3"/>
  <c r="L282" i="3"/>
  <c r="K282" i="3"/>
  <c r="L298" i="3"/>
  <c r="K298" i="3"/>
  <c r="L314" i="3"/>
  <c r="K314" i="3"/>
  <c r="K330" i="3"/>
  <c r="L330" i="3"/>
  <c r="K346" i="3"/>
  <c r="L346" i="3"/>
  <c r="K362" i="3"/>
  <c r="L362" i="3"/>
  <c r="K378" i="3"/>
  <c r="L378" i="3"/>
  <c r="K394" i="3"/>
  <c r="L394" i="3"/>
  <c r="K410" i="3"/>
  <c r="L410" i="3"/>
  <c r="K426" i="3"/>
  <c r="L426" i="3"/>
  <c r="K442" i="3"/>
  <c r="L442" i="3"/>
  <c r="K458" i="3"/>
  <c r="L458" i="3"/>
  <c r="K474" i="3"/>
  <c r="L474" i="3"/>
  <c r="K490" i="3"/>
  <c r="L490" i="3"/>
  <c r="K506" i="3"/>
  <c r="L506" i="3"/>
  <c r="K522" i="3"/>
  <c r="L522" i="3"/>
  <c r="K538" i="3"/>
  <c r="L538" i="3"/>
  <c r="K554" i="3"/>
  <c r="L554" i="3"/>
  <c r="K570" i="3"/>
  <c r="L570" i="3"/>
  <c r="K586" i="3"/>
  <c r="L586" i="3"/>
  <c r="K602" i="3"/>
  <c r="L602" i="3"/>
  <c r="K618" i="3"/>
  <c r="L618" i="3"/>
  <c r="K634" i="3"/>
  <c r="L634" i="3"/>
  <c r="L650" i="3"/>
  <c r="K650" i="3"/>
  <c r="L666" i="3"/>
  <c r="K666" i="3"/>
  <c r="L682" i="3"/>
  <c r="K682" i="3"/>
  <c r="L698" i="3"/>
  <c r="K698" i="3"/>
  <c r="L714" i="3"/>
  <c r="K714" i="3"/>
  <c r="L730" i="3"/>
  <c r="K730" i="3"/>
  <c r="L746" i="3"/>
  <c r="K746" i="3"/>
  <c r="L762" i="3"/>
  <c r="K762" i="3"/>
  <c r="L778" i="3"/>
  <c r="K778" i="3"/>
  <c r="L794" i="3"/>
  <c r="K794" i="3"/>
  <c r="L810" i="3"/>
  <c r="K810" i="3"/>
  <c r="L826" i="3"/>
  <c r="K826" i="3"/>
  <c r="L842" i="3"/>
  <c r="K842" i="3"/>
  <c r="L858" i="3"/>
  <c r="K858" i="3"/>
  <c r="L874" i="3"/>
  <c r="K874" i="3"/>
  <c r="L890" i="3"/>
  <c r="K890" i="3"/>
  <c r="L906" i="3"/>
  <c r="K906" i="3"/>
  <c r="L922" i="3"/>
  <c r="K922" i="3"/>
  <c r="L938" i="3"/>
  <c r="K938" i="3"/>
  <c r="L954" i="3"/>
  <c r="K954" i="3"/>
  <c r="L970" i="3"/>
  <c r="K970" i="3"/>
  <c r="L986" i="3"/>
  <c r="K986" i="3"/>
  <c r="L1002" i="3"/>
  <c r="K1002" i="3"/>
  <c r="L1018" i="3"/>
  <c r="K1018" i="3"/>
  <c r="K1284" i="3"/>
  <c r="L1284" i="3"/>
  <c r="K1300" i="3"/>
  <c r="L1300" i="3"/>
  <c r="K1316" i="3"/>
  <c r="L1316" i="3"/>
  <c r="K1332" i="3"/>
  <c r="L1332" i="3"/>
  <c r="K1348" i="3"/>
  <c r="L1348" i="3"/>
  <c r="K1364" i="3"/>
  <c r="L1364" i="3"/>
  <c r="K1380" i="3"/>
  <c r="L1380" i="3"/>
  <c r="K1396" i="3"/>
  <c r="L1396" i="3"/>
  <c r="K1412" i="3"/>
  <c r="L1412" i="3"/>
  <c r="K1428" i="3"/>
  <c r="L1428" i="3"/>
  <c r="K1444" i="3"/>
  <c r="L1444" i="3"/>
  <c r="K1460" i="3"/>
  <c r="L1460" i="3"/>
  <c r="K1476" i="3"/>
  <c r="L1476" i="3"/>
  <c r="K1492" i="3"/>
  <c r="L1492" i="3"/>
  <c r="K1508" i="3"/>
  <c r="L1508" i="3"/>
  <c r="K1524" i="3"/>
  <c r="L1524" i="3"/>
  <c r="K1540" i="3"/>
  <c r="L1540" i="3"/>
  <c r="K1556" i="3"/>
  <c r="L1556" i="3"/>
  <c r="K1572" i="3"/>
  <c r="L1572" i="3"/>
  <c r="K1588" i="3"/>
  <c r="L1588" i="3"/>
  <c r="K1604" i="3"/>
  <c r="L1604" i="3"/>
  <c r="K1620" i="3"/>
  <c r="L1620" i="3"/>
  <c r="K1636" i="3"/>
  <c r="L1636" i="3"/>
  <c r="K1652" i="3"/>
  <c r="L1652" i="3"/>
  <c r="K1668" i="3"/>
  <c r="L1668" i="3"/>
  <c r="K1684" i="3"/>
  <c r="L1684" i="3"/>
  <c r="K1249" i="3"/>
  <c r="L1249" i="3"/>
  <c r="K1265" i="3"/>
  <c r="L1265" i="3"/>
  <c r="K1281" i="3"/>
  <c r="L1281" i="3"/>
  <c r="K1297" i="3"/>
  <c r="L1297" i="3"/>
  <c r="K1313" i="3"/>
  <c r="L1313" i="3"/>
  <c r="K1329" i="3"/>
  <c r="L1329" i="3"/>
  <c r="K1345" i="3"/>
  <c r="L1345" i="3"/>
  <c r="K1361" i="3"/>
  <c r="L1361" i="3"/>
  <c r="K1377" i="3"/>
  <c r="L1377" i="3"/>
  <c r="K1393" i="3"/>
  <c r="L1393" i="3"/>
  <c r="K1409" i="3"/>
  <c r="L1409" i="3"/>
  <c r="K1425" i="3"/>
  <c r="L1425" i="3"/>
  <c r="K1441" i="3"/>
  <c r="L1441" i="3"/>
  <c r="K1457" i="3"/>
  <c r="L1457" i="3"/>
  <c r="K1473" i="3"/>
  <c r="L1473" i="3"/>
  <c r="K1489" i="3"/>
  <c r="L1489" i="3"/>
  <c r="K1505" i="3"/>
  <c r="L1505" i="3"/>
  <c r="K1521" i="3"/>
  <c r="L1521" i="3"/>
  <c r="K1537" i="3"/>
  <c r="L1537" i="3"/>
  <c r="K1553" i="3"/>
  <c r="L1553" i="3"/>
  <c r="K1569" i="3"/>
  <c r="L1569" i="3"/>
  <c r="K1585" i="3"/>
  <c r="L1585" i="3"/>
  <c r="K1601" i="3"/>
  <c r="L1601" i="3"/>
  <c r="K1617" i="3"/>
  <c r="L1617" i="3"/>
  <c r="K1633" i="3"/>
  <c r="L1633" i="3"/>
  <c r="K1649" i="3"/>
  <c r="L1649" i="3"/>
  <c r="K1665" i="3"/>
  <c r="L1665" i="3"/>
  <c r="K1681" i="3"/>
  <c r="L1681" i="3"/>
  <c r="K1022" i="3"/>
  <c r="L1022" i="3"/>
  <c r="K1038" i="3"/>
  <c r="L1038" i="3"/>
  <c r="K1054" i="3"/>
  <c r="L1054" i="3"/>
  <c r="K1070" i="3"/>
  <c r="L1070" i="3"/>
  <c r="K1086" i="3"/>
  <c r="L1086" i="3"/>
  <c r="K1102" i="3"/>
  <c r="L1102" i="3"/>
  <c r="K1118" i="3"/>
  <c r="L1118" i="3"/>
  <c r="K1134" i="3"/>
  <c r="L1134" i="3"/>
  <c r="K1150" i="3"/>
  <c r="L1150" i="3"/>
  <c r="K1166" i="3"/>
  <c r="L1166" i="3"/>
  <c r="K1182" i="3"/>
  <c r="L1182" i="3"/>
  <c r="K1198" i="3"/>
  <c r="L1198" i="3"/>
  <c r="K1214" i="3"/>
  <c r="L1214" i="3"/>
  <c r="K1230" i="3"/>
  <c r="L1230" i="3"/>
  <c r="K1246" i="3"/>
  <c r="L1246" i="3"/>
  <c r="K1262" i="3"/>
  <c r="L1262" i="3"/>
  <c r="K1278" i="3"/>
  <c r="L1278" i="3"/>
  <c r="K1294" i="3"/>
  <c r="L1294" i="3"/>
  <c r="K1310" i="3"/>
  <c r="L1310" i="3"/>
  <c r="K1326" i="3"/>
  <c r="L1326" i="3"/>
  <c r="K1342" i="3"/>
  <c r="L1342" i="3"/>
  <c r="K1358" i="3"/>
  <c r="L1358" i="3"/>
  <c r="K1374" i="3"/>
  <c r="L1374" i="3"/>
  <c r="K1390" i="3"/>
  <c r="L1390" i="3"/>
  <c r="K1406" i="3"/>
  <c r="L1406" i="3"/>
  <c r="K1422" i="3"/>
  <c r="L1422" i="3"/>
  <c r="K1438" i="3"/>
  <c r="L1438" i="3"/>
  <c r="K1454" i="3"/>
  <c r="L1454" i="3"/>
  <c r="K1470" i="3"/>
  <c r="L1470" i="3"/>
  <c r="K1486" i="3"/>
  <c r="L1486" i="3"/>
  <c r="K1502" i="3"/>
  <c r="L1502" i="3"/>
  <c r="K1518" i="3"/>
  <c r="L1518" i="3"/>
  <c r="K1534" i="3"/>
  <c r="L1534" i="3"/>
  <c r="K1550" i="3"/>
  <c r="L1550" i="3"/>
  <c r="K1566" i="3"/>
  <c r="L1566" i="3"/>
  <c r="K1582" i="3"/>
  <c r="L1582" i="3"/>
  <c r="K1598" i="3"/>
  <c r="L1598" i="3"/>
  <c r="K1614" i="3"/>
  <c r="L1614" i="3"/>
  <c r="K1630" i="3"/>
  <c r="L1630" i="3"/>
  <c r="K1646" i="3"/>
  <c r="L1646" i="3"/>
  <c r="K1662" i="3"/>
  <c r="L1662" i="3"/>
  <c r="K1678" i="3"/>
  <c r="L1678" i="3"/>
  <c r="L2" i="3"/>
  <c r="K2" i="3"/>
  <c r="L992" i="3"/>
  <c r="L1008" i="3"/>
  <c r="L1024" i="3"/>
  <c r="K1032" i="3"/>
  <c r="L1032" i="3"/>
  <c r="K1048" i="3"/>
  <c r="L1048" i="3"/>
  <c r="K1064" i="3"/>
  <c r="L1064" i="3"/>
  <c r="K1080" i="3"/>
  <c r="L1080" i="3"/>
  <c r="K1096" i="3"/>
  <c r="L1096" i="3"/>
  <c r="K1112" i="3"/>
  <c r="L1112" i="3"/>
  <c r="K1128" i="3"/>
  <c r="L1128" i="3"/>
  <c r="K1144" i="3"/>
  <c r="L1144" i="3"/>
  <c r="K1160" i="3"/>
  <c r="L1160" i="3"/>
  <c r="K1176" i="3"/>
  <c r="L1176" i="3"/>
  <c r="K1192" i="3"/>
  <c r="L1192" i="3"/>
  <c r="K1208" i="3"/>
  <c r="L1208" i="3"/>
  <c r="K1224" i="3"/>
  <c r="L1224" i="3"/>
  <c r="K1240" i="3"/>
  <c r="L1240" i="3"/>
  <c r="K1256" i="3"/>
  <c r="L1256" i="3"/>
  <c r="K4" i="3"/>
  <c r="L4" i="3"/>
  <c r="L21" i="3"/>
  <c r="K21" i="3"/>
  <c r="L37" i="3"/>
  <c r="K37" i="3"/>
  <c r="L53" i="3"/>
  <c r="K53" i="3"/>
  <c r="L69" i="3"/>
  <c r="K69" i="3"/>
  <c r="L85" i="3"/>
  <c r="K85" i="3"/>
  <c r="L101" i="3"/>
  <c r="K101" i="3"/>
  <c r="L117" i="3"/>
  <c r="K117" i="3"/>
  <c r="L133" i="3"/>
  <c r="K133" i="3"/>
  <c r="L149" i="3"/>
  <c r="K149" i="3"/>
  <c r="L165" i="3"/>
  <c r="K165" i="3"/>
  <c r="K181" i="3"/>
  <c r="L181" i="3"/>
  <c r="K197" i="3"/>
  <c r="L197" i="3"/>
  <c r="K213" i="3"/>
  <c r="L213" i="3"/>
  <c r="K229" i="3"/>
  <c r="L229" i="3"/>
  <c r="K245" i="3"/>
  <c r="L245" i="3"/>
  <c r="L261" i="3"/>
  <c r="K261" i="3"/>
  <c r="L277" i="3"/>
  <c r="K277" i="3"/>
  <c r="L293" i="3"/>
  <c r="K293" i="3"/>
  <c r="L309" i="3"/>
  <c r="K309" i="3"/>
  <c r="L325" i="3"/>
  <c r="K325" i="3"/>
  <c r="L341" i="3"/>
  <c r="K341" i="3"/>
  <c r="L357" i="3"/>
  <c r="K357" i="3"/>
  <c r="L373" i="3"/>
  <c r="K373" i="3"/>
  <c r="K389" i="3"/>
  <c r="L389" i="3"/>
  <c r="K405" i="3"/>
  <c r="L405" i="3"/>
  <c r="K421" i="3"/>
  <c r="L421" i="3"/>
  <c r="K437" i="3"/>
  <c r="L437" i="3"/>
  <c r="K453" i="3"/>
  <c r="L453" i="3"/>
  <c r="K469" i="3"/>
  <c r="L469" i="3"/>
  <c r="K485" i="3"/>
  <c r="L485" i="3"/>
  <c r="K501" i="3"/>
  <c r="L501" i="3"/>
  <c r="K517" i="3"/>
  <c r="L517" i="3"/>
  <c r="K533" i="3"/>
  <c r="L533" i="3"/>
  <c r="K549" i="3"/>
  <c r="L549" i="3"/>
  <c r="K565" i="3"/>
  <c r="L565" i="3"/>
  <c r="K581" i="3"/>
  <c r="L581" i="3"/>
  <c r="K597" i="3"/>
  <c r="L597" i="3"/>
  <c r="K613" i="3"/>
  <c r="L613" i="3"/>
  <c r="K629" i="3"/>
  <c r="L629" i="3"/>
  <c r="K645" i="3"/>
  <c r="L645" i="3"/>
  <c r="K661" i="3"/>
  <c r="L661" i="3"/>
  <c r="K677" i="3"/>
  <c r="L677" i="3"/>
  <c r="K693" i="3"/>
  <c r="L693" i="3"/>
  <c r="K709" i="3"/>
  <c r="L709" i="3"/>
  <c r="K725" i="3"/>
  <c r="L725" i="3"/>
  <c r="K741" i="3"/>
  <c r="L741" i="3"/>
  <c r="K757" i="3"/>
  <c r="L757" i="3"/>
  <c r="K773" i="3"/>
  <c r="L773" i="3"/>
  <c r="K789" i="3"/>
  <c r="L789" i="3"/>
  <c r="K805" i="3"/>
  <c r="L805" i="3"/>
  <c r="K821" i="3"/>
  <c r="L821" i="3"/>
  <c r="K837" i="3"/>
  <c r="L837" i="3"/>
  <c r="K853" i="3"/>
  <c r="L853" i="3"/>
  <c r="K869" i="3"/>
  <c r="L869" i="3"/>
  <c r="K885" i="3"/>
  <c r="L885" i="3"/>
  <c r="K901" i="3"/>
  <c r="L901" i="3"/>
  <c r="K917" i="3"/>
  <c r="L917" i="3"/>
  <c r="K933" i="3"/>
  <c r="L933" i="3"/>
  <c r="K949" i="3"/>
  <c r="L949" i="3"/>
  <c r="K965" i="3"/>
  <c r="L965" i="3"/>
  <c r="K981" i="3"/>
  <c r="L981" i="3"/>
  <c r="K997" i="3"/>
  <c r="L997" i="3"/>
  <c r="K1013" i="3"/>
  <c r="L1013" i="3"/>
  <c r="K1029" i="3"/>
  <c r="L1029" i="3"/>
  <c r="K1045" i="3"/>
  <c r="L1045" i="3"/>
  <c r="K1061" i="3"/>
  <c r="L1061" i="3"/>
  <c r="K1077" i="3"/>
  <c r="L1077" i="3"/>
  <c r="K1093" i="3"/>
  <c r="L1093" i="3"/>
  <c r="K1109" i="3"/>
  <c r="L1109" i="3"/>
  <c r="K1125" i="3"/>
  <c r="L1125" i="3"/>
  <c r="K1141" i="3"/>
  <c r="L1141" i="3"/>
  <c r="K1157" i="3"/>
  <c r="L1157" i="3"/>
  <c r="K1173" i="3"/>
  <c r="L1173" i="3"/>
  <c r="K1189" i="3"/>
  <c r="L1189" i="3"/>
  <c r="K1205" i="3"/>
  <c r="L1205" i="3"/>
  <c r="K1221" i="3"/>
  <c r="L1221" i="3"/>
  <c r="K1237" i="3"/>
  <c r="L1237" i="3"/>
  <c r="K14" i="3"/>
  <c r="L14" i="3"/>
  <c r="K30" i="3"/>
  <c r="L30" i="3"/>
  <c r="K46" i="3"/>
  <c r="L46" i="3"/>
  <c r="K62" i="3"/>
  <c r="L62" i="3"/>
  <c r="K78" i="3"/>
  <c r="L78" i="3"/>
  <c r="K94" i="3"/>
  <c r="L94" i="3"/>
  <c r="K110" i="3"/>
  <c r="L110" i="3"/>
  <c r="K126" i="3"/>
  <c r="L126" i="3"/>
  <c r="K142" i="3"/>
  <c r="L142" i="3"/>
  <c r="K158" i="3"/>
  <c r="L158" i="3"/>
  <c r="L174" i="3"/>
  <c r="K174" i="3"/>
  <c r="L190" i="3"/>
  <c r="K190" i="3"/>
  <c r="L206" i="3"/>
  <c r="K206" i="3"/>
  <c r="L222" i="3"/>
  <c r="K222" i="3"/>
  <c r="L238" i="3"/>
  <c r="K238" i="3"/>
  <c r="L254" i="3"/>
  <c r="K254" i="3"/>
  <c r="L270" i="3"/>
  <c r="K270" i="3"/>
  <c r="L286" i="3"/>
  <c r="K286" i="3"/>
  <c r="L302" i="3"/>
  <c r="K302" i="3"/>
  <c r="L318" i="3"/>
  <c r="K318" i="3"/>
  <c r="L334" i="3"/>
  <c r="K334" i="3"/>
  <c r="L350" i="3"/>
  <c r="K350" i="3"/>
  <c r="L366" i="3"/>
  <c r="K366" i="3"/>
  <c r="L382" i="3"/>
  <c r="K382" i="3"/>
  <c r="L398" i="3"/>
  <c r="K398" i="3"/>
  <c r="L414" i="3"/>
  <c r="K414" i="3"/>
  <c r="L430" i="3"/>
  <c r="K430" i="3"/>
  <c r="L446" i="3"/>
  <c r="K446" i="3"/>
  <c r="L462" i="3"/>
  <c r="K462" i="3"/>
  <c r="L478" i="3"/>
  <c r="K478" i="3"/>
  <c r="L494" i="3"/>
  <c r="K494" i="3"/>
  <c r="L510" i="3"/>
  <c r="K510" i="3"/>
  <c r="L526" i="3"/>
  <c r="K526" i="3"/>
  <c r="L542" i="3"/>
  <c r="K542" i="3"/>
  <c r="L558" i="3"/>
  <c r="K558" i="3"/>
  <c r="L574" i="3"/>
  <c r="K574" i="3"/>
  <c r="L590" i="3"/>
  <c r="K590" i="3"/>
  <c r="L606" i="3"/>
  <c r="K606" i="3"/>
  <c r="L622" i="3"/>
  <c r="K622" i="3"/>
  <c r="K638" i="3"/>
  <c r="L638" i="3"/>
  <c r="K654" i="3"/>
  <c r="L654" i="3"/>
  <c r="K670" i="3"/>
  <c r="L670" i="3"/>
  <c r="K686" i="3"/>
  <c r="L686" i="3"/>
  <c r="K702" i="3"/>
  <c r="L702" i="3"/>
  <c r="K718" i="3"/>
  <c r="L718" i="3"/>
  <c r="K734" i="3"/>
  <c r="L734" i="3"/>
  <c r="K750" i="3"/>
  <c r="L750" i="3"/>
  <c r="K766" i="3"/>
  <c r="L766" i="3"/>
  <c r="K782" i="3"/>
  <c r="L782" i="3"/>
  <c r="K798" i="3"/>
  <c r="L798" i="3"/>
  <c r="K814" i="3"/>
  <c r="L814" i="3"/>
  <c r="K830" i="3"/>
  <c r="L830" i="3"/>
  <c r="K846" i="3"/>
  <c r="L846" i="3"/>
  <c r="K862" i="3"/>
  <c r="L862" i="3"/>
  <c r="K878" i="3"/>
  <c r="L878" i="3"/>
  <c r="K894" i="3"/>
  <c r="L894" i="3"/>
  <c r="K910" i="3"/>
  <c r="L910" i="3"/>
  <c r="K926" i="3"/>
  <c r="L926" i="3"/>
  <c r="K942" i="3"/>
  <c r="L942" i="3"/>
  <c r="K958" i="3"/>
  <c r="L958" i="3"/>
  <c r="K974" i="3"/>
  <c r="L974" i="3"/>
  <c r="K990" i="3"/>
  <c r="L990" i="3"/>
  <c r="K1006" i="3"/>
  <c r="L1006" i="3"/>
  <c r="K1272" i="3"/>
  <c r="L1272" i="3"/>
  <c r="K1288" i="3"/>
  <c r="L1288" i="3"/>
  <c r="K1304" i="3"/>
  <c r="L1304" i="3"/>
  <c r="K1320" i="3"/>
  <c r="L1320" i="3"/>
  <c r="K1336" i="3"/>
  <c r="L1336" i="3"/>
  <c r="K1352" i="3"/>
  <c r="L1352" i="3"/>
  <c r="K1368" i="3"/>
  <c r="L1368" i="3"/>
  <c r="K1384" i="3"/>
  <c r="L1384" i="3"/>
  <c r="K1400" i="3"/>
  <c r="L1400" i="3"/>
  <c r="K1416" i="3"/>
  <c r="L1416" i="3"/>
  <c r="K1432" i="3"/>
  <c r="L1432" i="3"/>
  <c r="K1448" i="3"/>
  <c r="L1448" i="3"/>
  <c r="K1464" i="3"/>
  <c r="L1464" i="3"/>
  <c r="K1480" i="3"/>
  <c r="L1480" i="3"/>
  <c r="K1496" i="3"/>
  <c r="L1496" i="3"/>
  <c r="K1512" i="3"/>
  <c r="L1512" i="3"/>
  <c r="K1528" i="3"/>
  <c r="L1528" i="3"/>
  <c r="K1544" i="3"/>
  <c r="L1544" i="3"/>
  <c r="K1560" i="3"/>
  <c r="L1560" i="3"/>
  <c r="K1576" i="3"/>
  <c r="L1576" i="3"/>
  <c r="K1592" i="3"/>
  <c r="L1592" i="3"/>
  <c r="K1608" i="3"/>
  <c r="L1608" i="3"/>
  <c r="K1624" i="3"/>
  <c r="L1624" i="3"/>
  <c r="K1640" i="3"/>
  <c r="L1640" i="3"/>
  <c r="K1656" i="3"/>
  <c r="L1656" i="3"/>
  <c r="K1672" i="3"/>
  <c r="L1672" i="3"/>
  <c r="K1688" i="3"/>
  <c r="L1688" i="3"/>
  <c r="K1253" i="3"/>
  <c r="L1253" i="3"/>
  <c r="K1269" i="3"/>
  <c r="L1269" i="3"/>
  <c r="K1285" i="3"/>
  <c r="L1285" i="3"/>
  <c r="K1301" i="3"/>
  <c r="L1301" i="3"/>
  <c r="K1317" i="3"/>
  <c r="L1317" i="3"/>
  <c r="K1333" i="3"/>
  <c r="L1333" i="3"/>
  <c r="K1349" i="3"/>
  <c r="L1349" i="3"/>
  <c r="K1365" i="3"/>
  <c r="L1365" i="3"/>
  <c r="K1381" i="3"/>
  <c r="L1381" i="3"/>
  <c r="K1397" i="3"/>
  <c r="L1397" i="3"/>
  <c r="K1413" i="3"/>
  <c r="L1413" i="3"/>
  <c r="K1429" i="3"/>
  <c r="L1429" i="3"/>
  <c r="K1445" i="3"/>
  <c r="L1445" i="3"/>
  <c r="K1461" i="3"/>
  <c r="L1461" i="3"/>
  <c r="K1477" i="3"/>
  <c r="L1477" i="3"/>
  <c r="K1493" i="3"/>
  <c r="L1493" i="3"/>
  <c r="K1509" i="3"/>
  <c r="L1509" i="3"/>
  <c r="K1525" i="3"/>
  <c r="L1525" i="3"/>
  <c r="K1541" i="3"/>
  <c r="L1541" i="3"/>
  <c r="K1557" i="3"/>
  <c r="L1557" i="3"/>
  <c r="K1573" i="3"/>
  <c r="L1573" i="3"/>
  <c r="K1589" i="3"/>
  <c r="L1589" i="3"/>
  <c r="K1605" i="3"/>
  <c r="L1605" i="3"/>
  <c r="K1621" i="3"/>
  <c r="L1621" i="3"/>
  <c r="K1637" i="3"/>
  <c r="L1637" i="3"/>
  <c r="K1653" i="3"/>
  <c r="L1653" i="3"/>
  <c r="K1669" i="3"/>
  <c r="L1669" i="3"/>
  <c r="K1685" i="3"/>
  <c r="L1685" i="3"/>
  <c r="L1026" i="3"/>
  <c r="K1026" i="3"/>
  <c r="L1042" i="3"/>
  <c r="K1042" i="3"/>
  <c r="L1058" i="3"/>
  <c r="K1058" i="3"/>
  <c r="L1074" i="3"/>
  <c r="K1074" i="3"/>
  <c r="L1090" i="3"/>
  <c r="K1090" i="3"/>
  <c r="L1106" i="3"/>
  <c r="K1106" i="3"/>
  <c r="L1122" i="3"/>
  <c r="K1122" i="3"/>
  <c r="L1138" i="3"/>
  <c r="K1138" i="3"/>
  <c r="L1154" i="3"/>
  <c r="K1154" i="3"/>
  <c r="L1170" i="3"/>
  <c r="K1170" i="3"/>
  <c r="L1186" i="3"/>
  <c r="K1186" i="3"/>
  <c r="L1202" i="3"/>
  <c r="K1202" i="3"/>
  <c r="L1218" i="3"/>
  <c r="K1218" i="3"/>
  <c r="L1234" i="3"/>
  <c r="K1234" i="3"/>
  <c r="L1250" i="3"/>
  <c r="K1250" i="3"/>
  <c r="L1266" i="3"/>
  <c r="K1266" i="3"/>
  <c r="L1282" i="3"/>
  <c r="K1282" i="3"/>
  <c r="L1298" i="3"/>
  <c r="K1298" i="3"/>
  <c r="L1314" i="3"/>
  <c r="K1314" i="3"/>
  <c r="L1330" i="3"/>
  <c r="K1330" i="3"/>
  <c r="L1346" i="3"/>
  <c r="K1346" i="3"/>
  <c r="L1362" i="3"/>
  <c r="K1362" i="3"/>
  <c r="L1378" i="3"/>
  <c r="K1378" i="3"/>
  <c r="L1394" i="3"/>
  <c r="K1394" i="3"/>
  <c r="L1410" i="3"/>
  <c r="K1410" i="3"/>
  <c r="L1426" i="3"/>
  <c r="K1426" i="3"/>
  <c r="L1442" i="3"/>
  <c r="K1442" i="3"/>
  <c r="L1458" i="3"/>
  <c r="K1458" i="3"/>
  <c r="L1474" i="3"/>
  <c r="K1474" i="3"/>
  <c r="L1490" i="3"/>
  <c r="K1490" i="3"/>
  <c r="L1506" i="3"/>
  <c r="K1506" i="3"/>
  <c r="L1522" i="3"/>
  <c r="K1522" i="3"/>
  <c r="L1538" i="3"/>
  <c r="K1538" i="3"/>
  <c r="L1554" i="3"/>
  <c r="K1554" i="3"/>
  <c r="L1570" i="3"/>
  <c r="K1570" i="3"/>
  <c r="L1586" i="3"/>
  <c r="K1586" i="3"/>
  <c r="L1602" i="3"/>
  <c r="K1602" i="3"/>
  <c r="L1618" i="3"/>
  <c r="K1618" i="3"/>
  <c r="L1634" i="3"/>
  <c r="K1634" i="3"/>
  <c r="L1650" i="3"/>
  <c r="K1650" i="3"/>
  <c r="L1666" i="3"/>
  <c r="K1666" i="3"/>
  <c r="L1682" i="3"/>
  <c r="K1682" i="3"/>
  <c r="K5" i="3"/>
  <c r="K11" i="3"/>
  <c r="K19" i="3"/>
  <c r="K27" i="3"/>
  <c r="K35" i="3"/>
  <c r="K43" i="3"/>
  <c r="K51" i="3"/>
  <c r="K59" i="3"/>
  <c r="K67" i="3"/>
  <c r="K75" i="3"/>
  <c r="K83" i="3"/>
  <c r="K91" i="3"/>
  <c r="K99" i="3"/>
  <c r="K107" i="3"/>
  <c r="K115" i="3"/>
  <c r="K123" i="3"/>
  <c r="K131" i="3"/>
  <c r="K139" i="3"/>
  <c r="K147" i="3"/>
  <c r="K155" i="3"/>
  <c r="K163" i="3"/>
  <c r="L171" i="3"/>
  <c r="L179" i="3"/>
  <c r="L187" i="3"/>
  <c r="L195" i="3"/>
  <c r="L203" i="3"/>
  <c r="L211" i="3"/>
  <c r="L219" i="3"/>
  <c r="L227" i="3"/>
  <c r="L235" i="3"/>
  <c r="L243" i="3"/>
  <c r="L251" i="3"/>
  <c r="K259" i="3"/>
  <c r="K267" i="3"/>
  <c r="K275" i="3"/>
  <c r="K283" i="3"/>
  <c r="K291" i="3"/>
  <c r="K299" i="3"/>
  <c r="K307" i="3"/>
  <c r="K315" i="3"/>
  <c r="K323" i="3"/>
  <c r="K331" i="3"/>
  <c r="K339" i="3"/>
  <c r="K347" i="3"/>
  <c r="K355" i="3"/>
  <c r="K363" i="3"/>
  <c r="K371" i="3"/>
  <c r="K379" i="3"/>
  <c r="L387" i="3"/>
  <c r="L395" i="3"/>
  <c r="L403" i="3"/>
  <c r="L411" i="3"/>
  <c r="L419" i="3"/>
  <c r="L427" i="3"/>
  <c r="L435" i="3"/>
  <c r="L443" i="3"/>
  <c r="L451" i="3"/>
  <c r="L459" i="3"/>
  <c r="L467" i="3"/>
  <c r="L475" i="3"/>
  <c r="L483" i="3"/>
  <c r="L491" i="3"/>
  <c r="L499" i="3"/>
  <c r="L507" i="3"/>
  <c r="L515" i="3"/>
  <c r="L523" i="3"/>
  <c r="L531" i="3"/>
  <c r="L539" i="3"/>
  <c r="L547" i="3"/>
  <c r="L555" i="3"/>
  <c r="L563" i="3"/>
  <c r="L571" i="3"/>
  <c r="L579" i="3"/>
  <c r="L587" i="3"/>
  <c r="L595" i="3"/>
  <c r="L603" i="3"/>
  <c r="L611" i="3"/>
  <c r="L619" i="3"/>
  <c r="L627" i="3"/>
  <c r="L635" i="3"/>
  <c r="L643" i="3"/>
  <c r="L651" i="3"/>
  <c r="L659" i="3"/>
  <c r="L667" i="3"/>
  <c r="L675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L867" i="3"/>
  <c r="L875" i="3"/>
  <c r="L883" i="3"/>
  <c r="L891" i="3"/>
  <c r="L899" i="3"/>
  <c r="L907" i="3"/>
  <c r="L915" i="3"/>
  <c r="L923" i="3"/>
  <c r="L931" i="3"/>
  <c r="L939" i="3"/>
  <c r="L947" i="3"/>
  <c r="L955" i="3"/>
  <c r="L963" i="3"/>
  <c r="L971" i="3"/>
  <c r="L979" i="3"/>
  <c r="L987" i="3"/>
  <c r="L995" i="3"/>
  <c r="L1003" i="3"/>
  <c r="L1011" i="3"/>
  <c r="L1019" i="3"/>
  <c r="L1027" i="3"/>
  <c r="L1035" i="3"/>
  <c r="L1043" i="3"/>
  <c r="L1051" i="3"/>
  <c r="L1059" i="3"/>
  <c r="L1067" i="3"/>
  <c r="L1075" i="3"/>
  <c r="L1083" i="3"/>
  <c r="L1091" i="3"/>
  <c r="L1099" i="3"/>
  <c r="L1107" i="3"/>
  <c r="L1115" i="3"/>
  <c r="L1123" i="3"/>
  <c r="L1131" i="3"/>
  <c r="L1139" i="3"/>
  <c r="L1147" i="3"/>
  <c r="L1155" i="3"/>
  <c r="L1163" i="3"/>
  <c r="L1171" i="3"/>
  <c r="L1179" i="3"/>
  <c r="L1187" i="3"/>
  <c r="L1195" i="3"/>
  <c r="L1203" i="3"/>
  <c r="L1211" i="3"/>
  <c r="L1219" i="3"/>
  <c r="L1227" i="3"/>
  <c r="L1235" i="3"/>
  <c r="L1243" i="3"/>
  <c r="L1251" i="3"/>
  <c r="L1259" i="3"/>
  <c r="L1267" i="3"/>
  <c r="L1275" i="3"/>
  <c r="L1283" i="3"/>
  <c r="L1291" i="3"/>
  <c r="L1299" i="3"/>
  <c r="L1307" i="3"/>
  <c r="L1315" i="3"/>
  <c r="L1323" i="3"/>
  <c r="L1331" i="3"/>
  <c r="L1339" i="3"/>
  <c r="L1347" i="3"/>
  <c r="L1355" i="3"/>
  <c r="L1363" i="3"/>
  <c r="L1371" i="3"/>
  <c r="L1379" i="3"/>
  <c r="L1387" i="3"/>
  <c r="L1395" i="3"/>
  <c r="L1403" i="3"/>
  <c r="L1411" i="3"/>
  <c r="L1419" i="3"/>
  <c r="L1427" i="3"/>
  <c r="L1435" i="3"/>
  <c r="L1443" i="3"/>
  <c r="L1451" i="3"/>
  <c r="L1459" i="3"/>
  <c r="L1467" i="3"/>
  <c r="L1475" i="3"/>
  <c r="L1483" i="3"/>
  <c r="L1491" i="3"/>
  <c r="L1499" i="3"/>
  <c r="L1507" i="3"/>
  <c r="L1515" i="3"/>
  <c r="L1523" i="3"/>
  <c r="L1531" i="3"/>
  <c r="L1539" i="3"/>
  <c r="L1547" i="3"/>
  <c r="L1555" i="3"/>
  <c r="L1563" i="3"/>
  <c r="L1571" i="3"/>
  <c r="L1579" i="3"/>
  <c r="L1587" i="3"/>
  <c r="L1595" i="3"/>
  <c r="L1603" i="3"/>
  <c r="L1611" i="3"/>
  <c r="L1619" i="3"/>
  <c r="L1627" i="3"/>
  <c r="L1635" i="3"/>
  <c r="L1643" i="3"/>
  <c r="L1651" i="3"/>
  <c r="L1659" i="3"/>
  <c r="L1667" i="3"/>
  <c r="L1675" i="3"/>
  <c r="L1683" i="3"/>
  <c r="L1691" i="3"/>
  <c r="L8" i="3"/>
  <c r="L16" i="3"/>
  <c r="L24" i="3"/>
  <c r="L32" i="3"/>
  <c r="L40" i="3"/>
  <c r="L48" i="3"/>
  <c r="L56" i="3"/>
  <c r="L64" i="3"/>
  <c r="L72" i="3"/>
  <c r="L80" i="3"/>
  <c r="L88" i="3"/>
  <c r="L96" i="3"/>
  <c r="L104" i="3"/>
  <c r="L112" i="3"/>
  <c r="L120" i="3"/>
  <c r="L128" i="3"/>
  <c r="L136" i="3"/>
  <c r="L144" i="3"/>
  <c r="L152" i="3"/>
  <c r="L160" i="3"/>
  <c r="L168" i="3"/>
  <c r="K176" i="3"/>
  <c r="K184" i="3"/>
  <c r="K192" i="3"/>
  <c r="K200" i="3"/>
  <c r="K208" i="3"/>
  <c r="K216" i="3"/>
  <c r="K224" i="3"/>
  <c r="K232" i="3"/>
  <c r="K240" i="3"/>
  <c r="K248" i="3"/>
  <c r="K256" i="3"/>
  <c r="K264" i="3"/>
  <c r="K272" i="3"/>
  <c r="K280" i="3"/>
  <c r="K288" i="3"/>
  <c r="K296" i="3"/>
  <c r="K304" i="3"/>
  <c r="K312" i="3"/>
  <c r="K320" i="3"/>
  <c r="K328" i="3"/>
  <c r="K336" i="3"/>
  <c r="K344" i="3"/>
  <c r="K352" i="3"/>
  <c r="K360" i="3"/>
  <c r="K368" i="3"/>
  <c r="K376" i="3"/>
  <c r="K384" i="3"/>
  <c r="K392" i="3"/>
  <c r="K400" i="3"/>
  <c r="K408" i="3"/>
  <c r="K416" i="3"/>
  <c r="K424" i="3"/>
  <c r="K432" i="3"/>
  <c r="K440" i="3"/>
  <c r="K448" i="3"/>
  <c r="K456" i="3"/>
  <c r="K464" i="3"/>
  <c r="K472" i="3"/>
  <c r="K480" i="3"/>
  <c r="K488" i="3"/>
  <c r="K496" i="3"/>
  <c r="K504" i="3"/>
  <c r="K512" i="3"/>
  <c r="K520" i="3"/>
  <c r="K528" i="3"/>
  <c r="K536" i="3"/>
  <c r="K544" i="3"/>
  <c r="K552" i="3"/>
  <c r="K560" i="3"/>
  <c r="K568" i="3"/>
  <c r="K576" i="3"/>
  <c r="K584" i="3"/>
  <c r="K592" i="3"/>
  <c r="K600" i="3"/>
  <c r="K608" i="3"/>
  <c r="K616" i="3"/>
  <c r="K624" i="3"/>
  <c r="K632" i="3"/>
  <c r="L640" i="3"/>
  <c r="L648" i="3"/>
  <c r="L656" i="3"/>
  <c r="L664" i="3"/>
  <c r="L672" i="3"/>
  <c r="L680" i="3"/>
  <c r="L688" i="3"/>
  <c r="L696" i="3"/>
  <c r="L704" i="3"/>
  <c r="L712" i="3"/>
  <c r="L720" i="3"/>
  <c r="L728" i="3"/>
  <c r="L736" i="3"/>
  <c r="L744" i="3"/>
  <c r="L752" i="3"/>
  <c r="L760" i="3"/>
  <c r="L768" i="3"/>
  <c r="L776" i="3"/>
  <c r="L784" i="3"/>
  <c r="L792" i="3"/>
  <c r="L800" i="3"/>
  <c r="L808" i="3"/>
  <c r="L816" i="3"/>
  <c r="L824" i="3"/>
  <c r="L832" i="3"/>
  <c r="L840" i="3"/>
  <c r="L848" i="3"/>
  <c r="L856" i="3"/>
  <c r="L864" i="3"/>
  <c r="L872" i="3"/>
  <c r="L880" i="3"/>
  <c r="L888" i="3"/>
  <c r="L896" i="3"/>
  <c r="L904" i="3"/>
  <c r="L912" i="3"/>
  <c r="L920" i="3"/>
  <c r="L928" i="3"/>
  <c r="L936" i="3"/>
  <c r="L944" i="3"/>
  <c r="L952" i="3"/>
  <c r="L960" i="3"/>
  <c r="L968" i="3"/>
  <c r="L976" i="3"/>
  <c r="L984" i="3"/>
  <c r="K996" i="3"/>
  <c r="K1012" i="3"/>
  <c r="K1028" i="3"/>
  <c r="K1036" i="3"/>
  <c r="L1036" i="3"/>
  <c r="K1052" i="3"/>
  <c r="L1052" i="3"/>
  <c r="K1068" i="3"/>
  <c r="L1068" i="3"/>
  <c r="K1084" i="3"/>
  <c r="L1084" i="3"/>
  <c r="K1100" i="3"/>
  <c r="L1100" i="3"/>
  <c r="K1116" i="3"/>
  <c r="L1116" i="3"/>
  <c r="K1132" i="3"/>
  <c r="L1132" i="3"/>
  <c r="K1148" i="3"/>
  <c r="L1148" i="3"/>
  <c r="K1164" i="3"/>
  <c r="L1164" i="3"/>
  <c r="K1180" i="3"/>
  <c r="L1180" i="3"/>
  <c r="K1196" i="3"/>
  <c r="L1196" i="3"/>
  <c r="K1212" i="3"/>
  <c r="L1212" i="3"/>
  <c r="K1228" i="3"/>
  <c r="L1228" i="3"/>
  <c r="K1244" i="3"/>
  <c r="L1244" i="3"/>
  <c r="K1260" i="3"/>
  <c r="L1260" i="3"/>
  <c r="L9" i="3"/>
  <c r="K9" i="3"/>
  <c r="L25" i="3"/>
  <c r="K25" i="3"/>
  <c r="L41" i="3"/>
  <c r="K41" i="3"/>
  <c r="L57" i="3"/>
  <c r="K57" i="3"/>
  <c r="L73" i="3"/>
  <c r="K73" i="3"/>
  <c r="L89" i="3"/>
  <c r="K89" i="3"/>
  <c r="L105" i="3"/>
  <c r="K105" i="3"/>
  <c r="L121" i="3"/>
  <c r="K121" i="3"/>
  <c r="L137" i="3"/>
  <c r="K137" i="3"/>
  <c r="L153" i="3"/>
  <c r="K153" i="3"/>
  <c r="L169" i="3"/>
  <c r="K169" i="3"/>
  <c r="K185" i="3"/>
  <c r="L185" i="3"/>
  <c r="K201" i="3"/>
  <c r="L201" i="3"/>
  <c r="K217" i="3"/>
  <c r="L217" i="3"/>
  <c r="K233" i="3"/>
  <c r="L233" i="3"/>
  <c r="K249" i="3"/>
  <c r="L249" i="3"/>
  <c r="L265" i="3"/>
  <c r="K265" i="3"/>
  <c r="L281" i="3"/>
  <c r="K281" i="3"/>
  <c r="L297" i="3"/>
  <c r="K297" i="3"/>
  <c r="L313" i="3"/>
  <c r="K313" i="3"/>
  <c r="L329" i="3"/>
  <c r="K329" i="3"/>
  <c r="L345" i="3"/>
  <c r="K345" i="3"/>
  <c r="L361" i="3"/>
  <c r="K361" i="3"/>
  <c r="L377" i="3"/>
  <c r="K377" i="3"/>
  <c r="K393" i="3"/>
  <c r="L393" i="3"/>
  <c r="K409" i="3"/>
  <c r="L409" i="3"/>
  <c r="K425" i="3"/>
  <c r="L425" i="3"/>
  <c r="K441" i="3"/>
  <c r="L441" i="3"/>
  <c r="K457" i="3"/>
  <c r="L457" i="3"/>
  <c r="K473" i="3"/>
  <c r="L473" i="3"/>
  <c r="K489" i="3"/>
  <c r="L489" i="3"/>
  <c r="K505" i="3"/>
  <c r="L505" i="3"/>
  <c r="K521" i="3"/>
  <c r="L521" i="3"/>
  <c r="K537" i="3"/>
  <c r="L537" i="3"/>
  <c r="K553" i="3"/>
  <c r="L553" i="3"/>
  <c r="K569" i="3"/>
  <c r="L569" i="3"/>
  <c r="K585" i="3"/>
  <c r="L585" i="3"/>
  <c r="K601" i="3"/>
  <c r="L601" i="3"/>
  <c r="K617" i="3"/>
  <c r="L617" i="3"/>
  <c r="K633" i="3"/>
  <c r="L633" i="3"/>
  <c r="K649" i="3"/>
  <c r="L649" i="3"/>
  <c r="K665" i="3"/>
  <c r="L665" i="3"/>
  <c r="K681" i="3"/>
  <c r="L681" i="3"/>
  <c r="K697" i="3"/>
  <c r="L697" i="3"/>
  <c r="K713" i="3"/>
  <c r="L713" i="3"/>
  <c r="K729" i="3"/>
  <c r="L729" i="3"/>
  <c r="K745" i="3"/>
  <c r="L745" i="3"/>
  <c r="K761" i="3"/>
  <c r="L761" i="3"/>
  <c r="K777" i="3"/>
  <c r="L777" i="3"/>
  <c r="K793" i="3"/>
  <c r="L793" i="3"/>
  <c r="K809" i="3"/>
  <c r="L809" i="3"/>
  <c r="K825" i="3"/>
  <c r="L825" i="3"/>
  <c r="K841" i="3"/>
  <c r="L841" i="3"/>
  <c r="K857" i="3"/>
  <c r="L857" i="3"/>
  <c r="K873" i="3"/>
  <c r="L873" i="3"/>
  <c r="K889" i="3"/>
  <c r="L889" i="3"/>
  <c r="K905" i="3"/>
  <c r="L905" i="3"/>
  <c r="K921" i="3"/>
  <c r="L921" i="3"/>
  <c r="K937" i="3"/>
  <c r="L937" i="3"/>
  <c r="K953" i="3"/>
  <c r="L953" i="3"/>
  <c r="K969" i="3"/>
  <c r="L969" i="3"/>
  <c r="K985" i="3"/>
  <c r="L985" i="3"/>
  <c r="K1001" i="3"/>
  <c r="L1001" i="3"/>
  <c r="K1017" i="3"/>
  <c r="L1017" i="3"/>
  <c r="K1033" i="3"/>
  <c r="L1033" i="3"/>
  <c r="K1049" i="3"/>
  <c r="L1049" i="3"/>
  <c r="K1065" i="3"/>
  <c r="L1065" i="3"/>
  <c r="K1081" i="3"/>
  <c r="L1081" i="3"/>
  <c r="K1097" i="3"/>
  <c r="L1097" i="3"/>
  <c r="K1113" i="3"/>
  <c r="L1113" i="3"/>
  <c r="K1129" i="3"/>
  <c r="L1129" i="3"/>
  <c r="K1145" i="3"/>
  <c r="L1145" i="3"/>
  <c r="K1161" i="3"/>
  <c r="L1161" i="3"/>
  <c r="K1177" i="3"/>
  <c r="L1177" i="3"/>
  <c r="K1193" i="3"/>
  <c r="L1193" i="3"/>
  <c r="K1209" i="3"/>
  <c r="L1209" i="3"/>
  <c r="K1225" i="3"/>
  <c r="L1225" i="3"/>
  <c r="K1241" i="3"/>
  <c r="L1241" i="3"/>
  <c r="K18" i="3"/>
  <c r="L18" i="3"/>
  <c r="K34" i="3"/>
  <c r="L34" i="3"/>
  <c r="K50" i="3"/>
  <c r="L50" i="3"/>
  <c r="K66" i="3"/>
  <c r="L66" i="3"/>
  <c r="K82" i="3"/>
  <c r="L82" i="3"/>
  <c r="K98" i="3"/>
  <c r="L98" i="3"/>
  <c r="K114" i="3"/>
  <c r="L114" i="3"/>
  <c r="K130" i="3"/>
  <c r="L130" i="3"/>
  <c r="K146" i="3"/>
  <c r="L146" i="3"/>
  <c r="K162" i="3"/>
  <c r="L162" i="3"/>
  <c r="L178" i="3"/>
  <c r="K178" i="3"/>
  <c r="L194" i="3"/>
  <c r="K194" i="3"/>
  <c r="L210" i="3"/>
  <c r="K210" i="3"/>
  <c r="L226" i="3"/>
  <c r="K226" i="3"/>
  <c r="L242" i="3"/>
  <c r="K242" i="3"/>
  <c r="L258" i="3"/>
  <c r="K258" i="3"/>
  <c r="L274" i="3"/>
  <c r="K274" i="3"/>
  <c r="L290" i="3"/>
  <c r="K290" i="3"/>
  <c r="L306" i="3"/>
  <c r="K306" i="3"/>
  <c r="L322" i="3"/>
  <c r="K322" i="3"/>
  <c r="K338" i="3"/>
  <c r="L338" i="3"/>
  <c r="K354" i="3"/>
  <c r="L354" i="3"/>
  <c r="K370" i="3"/>
  <c r="L370" i="3"/>
  <c r="K386" i="3"/>
  <c r="L386" i="3"/>
  <c r="K402" i="3"/>
  <c r="L402" i="3"/>
  <c r="K418" i="3"/>
  <c r="L418" i="3"/>
  <c r="K434" i="3"/>
  <c r="L434" i="3"/>
  <c r="K450" i="3"/>
  <c r="L450" i="3"/>
  <c r="K466" i="3"/>
  <c r="L466" i="3"/>
  <c r="K482" i="3"/>
  <c r="L482" i="3"/>
  <c r="K498" i="3"/>
  <c r="L498" i="3"/>
  <c r="K514" i="3"/>
  <c r="L514" i="3"/>
  <c r="K530" i="3"/>
  <c r="L530" i="3"/>
  <c r="K546" i="3"/>
  <c r="L546" i="3"/>
  <c r="K562" i="3"/>
  <c r="L562" i="3"/>
  <c r="K578" i="3"/>
  <c r="L578" i="3"/>
  <c r="K594" i="3"/>
  <c r="L594" i="3"/>
  <c r="K610" i="3"/>
  <c r="L610" i="3"/>
  <c r="K626" i="3"/>
  <c r="L626" i="3"/>
  <c r="L642" i="3"/>
  <c r="K642" i="3"/>
  <c r="L658" i="3"/>
  <c r="K658" i="3"/>
  <c r="L674" i="3"/>
  <c r="K674" i="3"/>
  <c r="L690" i="3"/>
  <c r="K690" i="3"/>
  <c r="L706" i="3"/>
  <c r="K706" i="3"/>
  <c r="L722" i="3"/>
  <c r="K722" i="3"/>
  <c r="L738" i="3"/>
  <c r="K738" i="3"/>
  <c r="L754" i="3"/>
  <c r="K754" i="3"/>
  <c r="L770" i="3"/>
  <c r="K770" i="3"/>
  <c r="L786" i="3"/>
  <c r="K786" i="3"/>
  <c r="L802" i="3"/>
  <c r="K802" i="3"/>
  <c r="L818" i="3"/>
  <c r="K818" i="3"/>
  <c r="L834" i="3"/>
  <c r="K834" i="3"/>
  <c r="L850" i="3"/>
  <c r="K850" i="3"/>
  <c r="L866" i="3"/>
  <c r="K866" i="3"/>
  <c r="L882" i="3"/>
  <c r="K882" i="3"/>
  <c r="L898" i="3"/>
  <c r="K898" i="3"/>
  <c r="L914" i="3"/>
  <c r="K914" i="3"/>
  <c r="L930" i="3"/>
  <c r="K930" i="3"/>
  <c r="L946" i="3"/>
  <c r="K946" i="3"/>
  <c r="L962" i="3"/>
  <c r="K962" i="3"/>
  <c r="L978" i="3"/>
  <c r="K978" i="3"/>
  <c r="L994" i="3"/>
  <c r="K994" i="3"/>
  <c r="L1010" i="3"/>
  <c r="K1010" i="3"/>
  <c r="K1276" i="3"/>
  <c r="L1276" i="3"/>
  <c r="K1292" i="3"/>
  <c r="L1292" i="3"/>
  <c r="K1308" i="3"/>
  <c r="L1308" i="3"/>
  <c r="K1324" i="3"/>
  <c r="L1324" i="3"/>
  <c r="K1340" i="3"/>
  <c r="L1340" i="3"/>
  <c r="K1356" i="3"/>
  <c r="L1356" i="3"/>
  <c r="K1372" i="3"/>
  <c r="L1372" i="3"/>
  <c r="K1388" i="3"/>
  <c r="L1388" i="3"/>
  <c r="K1404" i="3"/>
  <c r="L1404" i="3"/>
  <c r="K1420" i="3"/>
  <c r="L1420" i="3"/>
  <c r="K1436" i="3"/>
  <c r="L1436" i="3"/>
  <c r="K1452" i="3"/>
  <c r="L1452" i="3"/>
  <c r="K1468" i="3"/>
  <c r="L1468" i="3"/>
  <c r="K1484" i="3"/>
  <c r="L1484" i="3"/>
  <c r="K1500" i="3"/>
  <c r="L1500" i="3"/>
  <c r="K1516" i="3"/>
  <c r="L1516" i="3"/>
  <c r="K1532" i="3"/>
  <c r="L1532" i="3"/>
  <c r="K1548" i="3"/>
  <c r="L1548" i="3"/>
  <c r="K1564" i="3"/>
  <c r="L1564" i="3"/>
  <c r="K1580" i="3"/>
  <c r="L1580" i="3"/>
  <c r="K1596" i="3"/>
  <c r="L1596" i="3"/>
  <c r="K1612" i="3"/>
  <c r="L1612" i="3"/>
  <c r="K1628" i="3"/>
  <c r="L1628" i="3"/>
  <c r="K1644" i="3"/>
  <c r="L1644" i="3"/>
  <c r="K1660" i="3"/>
  <c r="L1660" i="3"/>
  <c r="K1676" i="3"/>
  <c r="L1676" i="3"/>
  <c r="K1692" i="3"/>
  <c r="L1692" i="3"/>
  <c r="K1257" i="3"/>
  <c r="L1257" i="3"/>
  <c r="K1273" i="3"/>
  <c r="L1273" i="3"/>
  <c r="K1289" i="3"/>
  <c r="L1289" i="3"/>
  <c r="K1305" i="3"/>
  <c r="L1305" i="3"/>
  <c r="K1321" i="3"/>
  <c r="L1321" i="3"/>
  <c r="K1337" i="3"/>
  <c r="L1337" i="3"/>
  <c r="K1353" i="3"/>
  <c r="L1353" i="3"/>
  <c r="K1369" i="3"/>
  <c r="L1369" i="3"/>
  <c r="K1385" i="3"/>
  <c r="L1385" i="3"/>
  <c r="K1401" i="3"/>
  <c r="L1401" i="3"/>
  <c r="K1417" i="3"/>
  <c r="L1417" i="3"/>
  <c r="K1433" i="3"/>
  <c r="L1433" i="3"/>
  <c r="K1449" i="3"/>
  <c r="L1449" i="3"/>
  <c r="K1465" i="3"/>
  <c r="L1465" i="3"/>
  <c r="K1481" i="3"/>
  <c r="L1481" i="3"/>
  <c r="K1497" i="3"/>
  <c r="L1497" i="3"/>
  <c r="K1513" i="3"/>
  <c r="L1513" i="3"/>
  <c r="K1529" i="3"/>
  <c r="L1529" i="3"/>
  <c r="K1545" i="3"/>
  <c r="L1545" i="3"/>
  <c r="K1561" i="3"/>
  <c r="L1561" i="3"/>
  <c r="K1577" i="3"/>
  <c r="L1577" i="3"/>
  <c r="K1593" i="3"/>
  <c r="L1593" i="3"/>
  <c r="K1609" i="3"/>
  <c r="L1609" i="3"/>
  <c r="K1625" i="3"/>
  <c r="L1625" i="3"/>
  <c r="K1641" i="3"/>
  <c r="L1641" i="3"/>
  <c r="K1657" i="3"/>
  <c r="L1657" i="3"/>
  <c r="K1673" i="3"/>
  <c r="L1673" i="3"/>
  <c r="K1689" i="3"/>
  <c r="L1689" i="3"/>
  <c r="K1030" i="3"/>
  <c r="L1030" i="3"/>
  <c r="K1046" i="3"/>
  <c r="L1046" i="3"/>
  <c r="K1062" i="3"/>
  <c r="L1062" i="3"/>
  <c r="K1078" i="3"/>
  <c r="L1078" i="3"/>
  <c r="K1094" i="3"/>
  <c r="L1094" i="3"/>
  <c r="K1110" i="3"/>
  <c r="L1110" i="3"/>
  <c r="K1126" i="3"/>
  <c r="L1126" i="3"/>
  <c r="K1142" i="3"/>
  <c r="L1142" i="3"/>
  <c r="K1158" i="3"/>
  <c r="L1158" i="3"/>
  <c r="K1174" i="3"/>
  <c r="L1174" i="3"/>
  <c r="K1190" i="3"/>
  <c r="L1190" i="3"/>
  <c r="K1206" i="3"/>
  <c r="L1206" i="3"/>
  <c r="K1222" i="3"/>
  <c r="L1222" i="3"/>
  <c r="K1238" i="3"/>
  <c r="L1238" i="3"/>
  <c r="K1254" i="3"/>
  <c r="L1254" i="3"/>
  <c r="K1270" i="3"/>
  <c r="L1270" i="3"/>
  <c r="K1286" i="3"/>
  <c r="L1286" i="3"/>
  <c r="K1302" i="3"/>
  <c r="L1302" i="3"/>
  <c r="K1318" i="3"/>
  <c r="L1318" i="3"/>
  <c r="K1334" i="3"/>
  <c r="L1334" i="3"/>
  <c r="K1350" i="3"/>
  <c r="L1350" i="3"/>
  <c r="K1366" i="3"/>
  <c r="L1366" i="3"/>
  <c r="K1382" i="3"/>
  <c r="L1382" i="3"/>
  <c r="K1398" i="3"/>
  <c r="L1398" i="3"/>
  <c r="K1414" i="3"/>
  <c r="L1414" i="3"/>
  <c r="K1430" i="3"/>
  <c r="L1430" i="3"/>
  <c r="K1446" i="3"/>
  <c r="L1446" i="3"/>
  <c r="K1462" i="3"/>
  <c r="L1462" i="3"/>
  <c r="K1478" i="3"/>
  <c r="L1478" i="3"/>
  <c r="K1494" i="3"/>
  <c r="L1494" i="3"/>
  <c r="K1510" i="3"/>
  <c r="L1510" i="3"/>
  <c r="K1526" i="3"/>
  <c r="L1526" i="3"/>
  <c r="K1542" i="3"/>
  <c r="L1542" i="3"/>
  <c r="K1558" i="3"/>
  <c r="L1558" i="3"/>
  <c r="K1574" i="3"/>
  <c r="L1574" i="3"/>
  <c r="K1590" i="3"/>
  <c r="L1590" i="3"/>
  <c r="K1606" i="3"/>
  <c r="L1606" i="3"/>
  <c r="K1622" i="3"/>
  <c r="L1622" i="3"/>
  <c r="K1638" i="3"/>
  <c r="L1638" i="3"/>
  <c r="K1654" i="3"/>
  <c r="L1654" i="3"/>
  <c r="K1670" i="3"/>
  <c r="L1670" i="3"/>
  <c r="K1686" i="3"/>
  <c r="L1686" i="3"/>
  <c r="L1000" i="3"/>
  <c r="L1016" i="3"/>
  <c r="R2" i="3"/>
</calcChain>
</file>

<file path=xl/sharedStrings.xml><?xml version="1.0" encoding="utf-8"?>
<sst xmlns="http://schemas.openxmlformats.org/spreadsheetml/2006/main" count="7021" uniqueCount="133">
  <si>
    <t>National Prevalence Estimates</t>
  </si>
  <si>
    <t>Source</t>
  </si>
  <si>
    <t>Year</t>
  </si>
  <si>
    <t>Prevalence</t>
  </si>
  <si>
    <t>Lower CI</t>
  </si>
  <si>
    <t>Upper CI</t>
  </si>
  <si>
    <t>addm</t>
  </si>
  <si>
    <t>nsch</t>
  </si>
  <si>
    <t>sped</t>
  </si>
  <si>
    <t>medi</t>
  </si>
  <si>
    <t>State Estimates</t>
  </si>
  <si>
    <t>State</t>
  </si>
  <si>
    <t>Denominator</t>
  </si>
  <si>
    <t>AZ</t>
  </si>
  <si>
    <t>GA</t>
  </si>
  <si>
    <t>MD</t>
  </si>
  <si>
    <t>NJ</t>
  </si>
  <si>
    <t>SC</t>
  </si>
  <si>
    <t>WV</t>
  </si>
  <si>
    <t>AL</t>
  </si>
  <si>
    <t>AR</t>
  </si>
  <si>
    <t>CO</t>
  </si>
  <si>
    <t>MO</t>
  </si>
  <si>
    <t>NC</t>
  </si>
  <si>
    <t>PA</t>
  </si>
  <si>
    <t>UT</t>
  </si>
  <si>
    <t>WI</t>
  </si>
  <si>
    <t>FL</t>
  </si>
  <si>
    <t>MN</t>
  </si>
  <si>
    <t>TN</t>
  </si>
  <si>
    <t>MA</t>
  </si>
  <si>
    <t>NV</t>
  </si>
  <si>
    <t>OR</t>
  </si>
  <si>
    <t>CT</t>
  </si>
  <si>
    <t>ID</t>
  </si>
  <si>
    <t>IN</t>
  </si>
  <si>
    <t>ME</t>
  </si>
  <si>
    <t>NH</t>
  </si>
  <si>
    <t>NY</t>
  </si>
  <si>
    <t>OK</t>
  </si>
  <si>
    <t>RI</t>
  </si>
  <si>
    <t>WA</t>
  </si>
  <si>
    <t>WY</t>
  </si>
  <si>
    <t>AK</t>
  </si>
  <si>
    <t>CA</t>
  </si>
  <si>
    <t>DE</t>
  </si>
  <si>
    <t>IA</t>
  </si>
  <si>
    <t>IL</t>
  </si>
  <si>
    <t>KS</t>
  </si>
  <si>
    <t>KY</t>
  </si>
  <si>
    <t>LA</t>
  </si>
  <si>
    <t>MI</t>
  </si>
  <si>
    <t>MT</t>
  </si>
  <si>
    <t>NE</t>
  </si>
  <si>
    <t>OH</t>
  </si>
  <si>
    <t>SD</t>
  </si>
  <si>
    <t>VA</t>
  </si>
  <si>
    <t>VT</t>
  </si>
  <si>
    <t>HI</t>
  </si>
  <si>
    <t>ND</t>
  </si>
  <si>
    <t>DC</t>
  </si>
  <si>
    <t>MS</t>
  </si>
  <si>
    <t>NM</t>
  </si>
  <si>
    <t>TX</t>
  </si>
  <si>
    <t>Row Labels</t>
  </si>
  <si>
    <t>Grand Total</t>
  </si>
  <si>
    <t>Sum of Prevalence</t>
  </si>
  <si>
    <t>Sum of Lower CI</t>
  </si>
  <si>
    <t>Sum of Upper CI</t>
  </si>
  <si>
    <t>Sum of Denominator</t>
  </si>
  <si>
    <t>State_Full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</si>
  <si>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</si>
  <si>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</si>
  <si>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</si>
  <si>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</si>
  <si>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</si>
  <si>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</si>
  <si>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</si>
  <si>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</si>
  <si>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</si>
  <si>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</si>
  <si>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</si>
  <si>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</si>
  <si>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</si>
  <si>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</si>
  <si>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</si>
  <si>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</si>
  <si>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</si>
  <si>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</si>
  <si>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</si>
  <si>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</si>
  <si>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</si>
  <si>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</si>
  <si>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</si>
  <si>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</si>
  <si>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</si>
  <si>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</si>
  <si>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</si>
  <si>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</si>
  <si>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</si>
  <si>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</si>
  <si>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</si>
  <si>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</si>
  <si>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</si>
  <si>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</si>
  <si>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</si>
  <si>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</si>
  <si>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</si>
  <si>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</si>
  <si>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</si>
  <si>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</si>
  <si>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</si>
  <si>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</si>
  <si>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</si>
  <si>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</si>
  <si>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</si>
  <si>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</si>
  <si>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</si>
  <si>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</si>
  <si>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</si>
  <si>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</si>
  <si>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Numerator_Prevalence</t>
  </si>
  <si>
    <t>Z_Lower CI</t>
  </si>
  <si>
    <t>Z_Upper CI</t>
  </si>
  <si>
    <t>025_BINOM_Proportion</t>
  </si>
  <si>
    <t>975_BINOM_Proportion</t>
  </si>
  <si>
    <t>BINOM_Lower CI</t>
  </si>
  <si>
    <t>BINOM_Upper CI</t>
  </si>
  <si>
    <t>Chi_Wilson_P_hat</t>
  </si>
  <si>
    <t>Chi_Wilson_Lower CI</t>
  </si>
  <si>
    <t>Chi_Wilson_Upper CI</t>
  </si>
  <si>
    <t>95_Chi_Wilson_CI</t>
  </si>
  <si>
    <t>95_Z_CI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</si>
</sst>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[ADV_AllData v002.xlsx]National Prevalence Pivot EDA!PivotTable1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'National Prevalence Pivot EDA'!$B$3</c:f>
              <c:strCache>
                <c:ptCount val="1"/>
                <c:pt idx="0">
                  <c:v>Sum of Upper 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'National Prevalence Pivot EDA'!$A$4:$A$50</c:f>
              <c:multiLvlStrCache>
                <c:ptCount val="42"/>
                <c:lvl>
                  <c:pt idx="0">
                    <c:v>2000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2010</c:v>
                  </c:pt>
                  <c:pt idx="6">
                    <c:v>2012</c:v>
                  </c:pt>
                  <c:pt idx="7">
                    <c:v>2014</c:v>
                  </c:pt>
                  <c:pt idx="8">
                    <c:v>2000</c:v>
                  </c:pt>
                  <c:pt idx="9">
                    <c:v>2001</c:v>
                  </c:pt>
                  <c:pt idx="10">
                    <c:v>2002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2005</c:v>
                  </c:pt>
                  <c:pt idx="14">
                    <c:v>2006</c:v>
                  </c:pt>
                  <c:pt idx="15">
                    <c:v>2007</c:v>
                  </c:pt>
                  <c:pt idx="16">
                    <c:v>2008</c:v>
                  </c:pt>
                  <c:pt idx="17">
                    <c:v>2009</c:v>
                  </c:pt>
                  <c:pt idx="18">
                    <c:v>2010</c:v>
                  </c:pt>
                  <c:pt idx="19">
                    <c:v>2011</c:v>
                  </c:pt>
                  <c:pt idx="20">
                    <c:v>2012</c:v>
                  </c:pt>
                  <c:pt idx="21">
                    <c:v>2004</c:v>
                  </c:pt>
                  <c:pt idx="22">
                    <c:v>2008</c:v>
                  </c:pt>
                  <c:pt idx="23">
                    <c:v>2012</c:v>
                  </c:pt>
                  <c:pt idx="24">
                    <c:v>2016</c:v>
                  </c:pt>
                  <c:pt idx="25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28">
                    <c:v>2003</c:v>
                  </c:pt>
                  <c:pt idx="29">
                    <c:v>2004</c:v>
                  </c:pt>
                  <c:pt idx="30">
                    <c:v>2005</c:v>
                  </c:pt>
                  <c:pt idx="31">
                    <c:v>2006</c:v>
                  </c:pt>
                  <c:pt idx="32">
                    <c:v>2007</c:v>
                  </c:pt>
                  <c:pt idx="33">
                    <c:v>2008</c:v>
                  </c:pt>
                  <c:pt idx="34">
                    <c:v>2009</c:v>
                  </c:pt>
                  <c:pt idx="35">
                    <c:v>2010</c:v>
                  </c:pt>
                  <c:pt idx="36">
                    <c:v>2011</c:v>
                  </c:pt>
                  <c:pt idx="37">
                    <c:v>2012</c:v>
                  </c:pt>
                  <c:pt idx="38">
                    <c:v>2013</c:v>
                  </c:pt>
                  <c:pt idx="39">
                    <c:v>2014</c:v>
                  </c:pt>
                  <c:pt idx="40">
                    <c:v>2015</c:v>
                  </c:pt>
                  <c:pt idx="41">
                    <c:v>2016</c:v>
                  </c:pt>
                </c:lvl>
                <c:lvl>
                  <c:pt idx="0">
                    <c:v>addm</c:v>
                  </c:pt>
                  <c:pt idx="8">
                    <c:v>medi</c:v>
                  </c:pt>
                  <c:pt idx="21">
                    <c:v>nsch</c:v>
                  </c:pt>
                  <c:pt idx="25">
                    <c:v>sped</c:v>
                  </c:pt>
                </c:lvl>
              </c:multiLvlStrCache>
            </c:multiLvlStrRef>
          </c:cat>
          <c:val>
            <c:numRef>
              <c:f>'National Prevalence Pivot EDA'!$B$4:$B$50</c:f>
              <c:numCache>
                <c:formatCode>General</c:formatCode>
                <c:ptCount val="42"/>
                <c:pt idx="0">
                  <c:v>7</c:v>
                </c:pt>
                <c:pt idx="1">
                  <c:v>6.8</c:v>
                </c:pt>
                <c:pt idx="2">
                  <c:v>8.4</c:v>
                </c:pt>
                <c:pt idx="3">
                  <c:v>9.3000000000000007</c:v>
                </c:pt>
                <c:pt idx="4">
                  <c:v>11.7</c:v>
                </c:pt>
                <c:pt idx="5">
                  <c:v>15.1</c:v>
                </c:pt>
                <c:pt idx="6">
                  <c:v>15.2</c:v>
                </c:pt>
                <c:pt idx="7">
                  <c:v>17.3</c:v>
                </c:pt>
                <c:pt idx="8">
                  <c:v>2.4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3.6</c:v>
                </c:pt>
                <c:pt idx="13">
                  <c:v>3.9</c:v>
                </c:pt>
                <c:pt idx="14">
                  <c:v>4.5</c:v>
                </c:pt>
                <c:pt idx="15">
                  <c:v>5.0999999999999996</c:v>
                </c:pt>
                <c:pt idx="16">
                  <c:v>5.6</c:v>
                </c:pt>
                <c:pt idx="17">
                  <c:v>5.9</c:v>
                </c:pt>
                <c:pt idx="18">
                  <c:v>6.4</c:v>
                </c:pt>
                <c:pt idx="19">
                  <c:v>7.1</c:v>
                </c:pt>
                <c:pt idx="20">
                  <c:v>8.3000000000000007</c:v>
                </c:pt>
                <c:pt idx="21">
                  <c:v>12</c:v>
                </c:pt>
                <c:pt idx="22">
                  <c:v>18.100000000000001</c:v>
                </c:pt>
                <c:pt idx="23">
                  <c:v>22.3</c:v>
                </c:pt>
                <c:pt idx="24">
                  <c:v>30.7</c:v>
                </c:pt>
                <c:pt idx="25">
                  <c:v>1.8</c:v>
                </c:pt>
                <c:pt idx="26">
                  <c:v>2.1</c:v>
                </c:pt>
                <c:pt idx="27">
                  <c:v>2.6</c:v>
                </c:pt>
                <c:pt idx="28">
                  <c:v>3</c:v>
                </c:pt>
                <c:pt idx="29">
                  <c:v>3.6</c:v>
                </c:pt>
                <c:pt idx="30">
                  <c:v>4.0999999999999996</c:v>
                </c:pt>
                <c:pt idx="31">
                  <c:v>4.8</c:v>
                </c:pt>
                <c:pt idx="32">
                  <c:v>5.5</c:v>
                </c:pt>
                <c:pt idx="33">
                  <c:v>6.2</c:v>
                </c:pt>
                <c:pt idx="34">
                  <c:v>7</c:v>
                </c:pt>
                <c:pt idx="35">
                  <c:v>7.7</c:v>
                </c:pt>
                <c:pt idx="36">
                  <c:v>8.5</c:v>
                </c:pt>
                <c:pt idx="37">
                  <c:v>9.1999999999999993</c:v>
                </c:pt>
                <c:pt idx="38">
                  <c:v>9.9</c:v>
                </c:pt>
                <c:pt idx="39">
                  <c:v>10.5</c:v>
                </c:pt>
                <c:pt idx="40">
                  <c:v>11.2</c:v>
                </c:pt>
                <c:pt idx="41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8-4D2A-B561-29E8E1589225}"/>
            </c:ext>
          </c:extLst>
        </c:ser>
        <c:ser>
          <c:idx val="1"/>
          <c:order val="1"/>
          <c:tx>
            <c:strRef>
              <c:f>'National Prevalence Pivot EDA'!$C$3</c:f>
              <c:strCache>
                <c:ptCount val="1"/>
                <c:pt idx="0">
                  <c:v>Sum of Lower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'National Prevalence Pivot EDA'!$A$4:$A$50</c:f>
              <c:multiLvlStrCache>
                <c:ptCount val="42"/>
                <c:lvl>
                  <c:pt idx="0">
                    <c:v>2000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2010</c:v>
                  </c:pt>
                  <c:pt idx="6">
                    <c:v>2012</c:v>
                  </c:pt>
                  <c:pt idx="7">
                    <c:v>2014</c:v>
                  </c:pt>
                  <c:pt idx="8">
                    <c:v>2000</c:v>
                  </c:pt>
                  <c:pt idx="9">
                    <c:v>2001</c:v>
                  </c:pt>
                  <c:pt idx="10">
                    <c:v>2002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2005</c:v>
                  </c:pt>
                  <c:pt idx="14">
                    <c:v>2006</c:v>
                  </c:pt>
                  <c:pt idx="15">
                    <c:v>2007</c:v>
                  </c:pt>
                  <c:pt idx="16">
                    <c:v>2008</c:v>
                  </c:pt>
                  <c:pt idx="17">
                    <c:v>2009</c:v>
                  </c:pt>
                  <c:pt idx="18">
                    <c:v>2010</c:v>
                  </c:pt>
                  <c:pt idx="19">
                    <c:v>2011</c:v>
                  </c:pt>
                  <c:pt idx="20">
                    <c:v>2012</c:v>
                  </c:pt>
                  <c:pt idx="21">
                    <c:v>2004</c:v>
                  </c:pt>
                  <c:pt idx="22">
                    <c:v>2008</c:v>
                  </c:pt>
                  <c:pt idx="23">
                    <c:v>2012</c:v>
                  </c:pt>
                  <c:pt idx="24">
                    <c:v>2016</c:v>
                  </c:pt>
                  <c:pt idx="25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28">
                    <c:v>2003</c:v>
                  </c:pt>
                  <c:pt idx="29">
                    <c:v>2004</c:v>
                  </c:pt>
                  <c:pt idx="30">
                    <c:v>2005</c:v>
                  </c:pt>
                  <c:pt idx="31">
                    <c:v>2006</c:v>
                  </c:pt>
                  <c:pt idx="32">
                    <c:v>2007</c:v>
                  </c:pt>
                  <c:pt idx="33">
                    <c:v>2008</c:v>
                  </c:pt>
                  <c:pt idx="34">
                    <c:v>2009</c:v>
                  </c:pt>
                  <c:pt idx="35">
                    <c:v>2010</c:v>
                  </c:pt>
                  <c:pt idx="36">
                    <c:v>2011</c:v>
                  </c:pt>
                  <c:pt idx="37">
                    <c:v>2012</c:v>
                  </c:pt>
                  <c:pt idx="38">
                    <c:v>2013</c:v>
                  </c:pt>
                  <c:pt idx="39">
                    <c:v>2014</c:v>
                  </c:pt>
                  <c:pt idx="40">
                    <c:v>2015</c:v>
                  </c:pt>
                  <c:pt idx="41">
                    <c:v>2016</c:v>
                  </c:pt>
                </c:lvl>
                <c:lvl>
                  <c:pt idx="0">
                    <c:v>addm</c:v>
                  </c:pt>
                  <c:pt idx="8">
                    <c:v>medi</c:v>
                  </c:pt>
                  <c:pt idx="21">
                    <c:v>nsch</c:v>
                  </c:pt>
                  <c:pt idx="25">
                    <c:v>sped</c:v>
                  </c:pt>
                </c:lvl>
              </c:multiLvlStrCache>
            </c:multiLvlStrRef>
          </c:cat>
          <c:val>
            <c:numRef>
              <c:f>'National Prevalence Pivot EDA'!$C$4:$C$50</c:f>
              <c:numCache>
                <c:formatCode>General</c:formatCode>
                <c:ptCount val="42"/>
                <c:pt idx="0">
                  <c:v>6.3</c:v>
                </c:pt>
                <c:pt idx="1">
                  <c:v>6.3</c:v>
                </c:pt>
                <c:pt idx="2">
                  <c:v>7.6</c:v>
                </c:pt>
                <c:pt idx="3">
                  <c:v>8.6</c:v>
                </c:pt>
                <c:pt idx="4">
                  <c:v>11</c:v>
                </c:pt>
                <c:pt idx="5">
                  <c:v>14.3</c:v>
                </c:pt>
                <c:pt idx="6">
                  <c:v>14.4</c:v>
                </c:pt>
                <c:pt idx="7">
                  <c:v>16.399999999999999</c:v>
                </c:pt>
                <c:pt idx="8">
                  <c:v>2.2999999999999998</c:v>
                </c:pt>
                <c:pt idx="9">
                  <c:v>2.6</c:v>
                </c:pt>
                <c:pt idx="10">
                  <c:v>2.7</c:v>
                </c:pt>
                <c:pt idx="11">
                  <c:v>3</c:v>
                </c:pt>
                <c:pt idx="12">
                  <c:v>3.5</c:v>
                </c:pt>
                <c:pt idx="13">
                  <c:v>3.8</c:v>
                </c:pt>
                <c:pt idx="14">
                  <c:v>4.4000000000000004</c:v>
                </c:pt>
                <c:pt idx="15">
                  <c:v>5</c:v>
                </c:pt>
                <c:pt idx="16">
                  <c:v>5.5</c:v>
                </c:pt>
                <c:pt idx="17">
                  <c:v>5.9</c:v>
                </c:pt>
                <c:pt idx="18">
                  <c:v>6.4</c:v>
                </c:pt>
                <c:pt idx="19">
                  <c:v>7.1</c:v>
                </c:pt>
                <c:pt idx="20">
                  <c:v>8.1999999999999993</c:v>
                </c:pt>
                <c:pt idx="21">
                  <c:v>7.4</c:v>
                </c:pt>
                <c:pt idx="22">
                  <c:v>14.5</c:v>
                </c:pt>
                <c:pt idx="23">
                  <c:v>20.100000000000001</c:v>
                </c:pt>
                <c:pt idx="24">
                  <c:v>27.7</c:v>
                </c:pt>
                <c:pt idx="25">
                  <c:v>1.7</c:v>
                </c:pt>
                <c:pt idx="26">
                  <c:v>2.1</c:v>
                </c:pt>
                <c:pt idx="27">
                  <c:v>2.6</c:v>
                </c:pt>
                <c:pt idx="28">
                  <c:v>3</c:v>
                </c:pt>
                <c:pt idx="29">
                  <c:v>3.5</c:v>
                </c:pt>
                <c:pt idx="30">
                  <c:v>4.0999999999999996</c:v>
                </c:pt>
                <c:pt idx="31">
                  <c:v>4.7</c:v>
                </c:pt>
                <c:pt idx="32">
                  <c:v>5.4</c:v>
                </c:pt>
                <c:pt idx="33">
                  <c:v>6.2</c:v>
                </c:pt>
                <c:pt idx="34">
                  <c:v>7</c:v>
                </c:pt>
                <c:pt idx="35">
                  <c:v>7.7</c:v>
                </c:pt>
                <c:pt idx="36">
                  <c:v>8.4</c:v>
                </c:pt>
                <c:pt idx="37">
                  <c:v>9.1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11.2</c:v>
                </c:pt>
                <c:pt idx="41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8-4D2A-B561-29E8E1589225}"/>
            </c:ext>
          </c:extLst>
        </c:ser>
        <c:ser>
          <c:idx val="2"/>
          <c:order val="2"/>
          <c:tx>
            <c:strRef>
              <c:f>'National Prevalence Pivot EDA'!$D$3</c:f>
              <c:strCache>
                <c:ptCount val="1"/>
                <c:pt idx="0">
                  <c:v>Sum of Prevalence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'National Prevalence Pivot EDA'!$A$4:$A$50</c:f>
              <c:multiLvlStrCache>
                <c:ptCount val="42"/>
                <c:lvl>
                  <c:pt idx="0">
                    <c:v>2000</c:v>
                  </c:pt>
                  <c:pt idx="1">
                    <c:v>2002</c:v>
                  </c:pt>
                  <c:pt idx="2">
                    <c:v>2004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2010</c:v>
                  </c:pt>
                  <c:pt idx="6">
                    <c:v>2012</c:v>
                  </c:pt>
                  <c:pt idx="7">
                    <c:v>2014</c:v>
                  </c:pt>
                  <c:pt idx="8">
                    <c:v>2000</c:v>
                  </c:pt>
                  <c:pt idx="9">
                    <c:v>2001</c:v>
                  </c:pt>
                  <c:pt idx="10">
                    <c:v>2002</c:v>
                  </c:pt>
                  <c:pt idx="11">
                    <c:v>2003</c:v>
                  </c:pt>
                  <c:pt idx="12">
                    <c:v>2004</c:v>
                  </c:pt>
                  <c:pt idx="13">
                    <c:v>2005</c:v>
                  </c:pt>
                  <c:pt idx="14">
                    <c:v>2006</c:v>
                  </c:pt>
                  <c:pt idx="15">
                    <c:v>2007</c:v>
                  </c:pt>
                  <c:pt idx="16">
                    <c:v>2008</c:v>
                  </c:pt>
                  <c:pt idx="17">
                    <c:v>2009</c:v>
                  </c:pt>
                  <c:pt idx="18">
                    <c:v>2010</c:v>
                  </c:pt>
                  <c:pt idx="19">
                    <c:v>2011</c:v>
                  </c:pt>
                  <c:pt idx="20">
                    <c:v>2012</c:v>
                  </c:pt>
                  <c:pt idx="21">
                    <c:v>2004</c:v>
                  </c:pt>
                  <c:pt idx="22">
                    <c:v>2008</c:v>
                  </c:pt>
                  <c:pt idx="23">
                    <c:v>2012</c:v>
                  </c:pt>
                  <c:pt idx="24">
                    <c:v>2016</c:v>
                  </c:pt>
                  <c:pt idx="25">
                    <c:v>2000</c:v>
                  </c:pt>
                  <c:pt idx="26">
                    <c:v>2001</c:v>
                  </c:pt>
                  <c:pt idx="27">
                    <c:v>2002</c:v>
                  </c:pt>
                  <c:pt idx="28">
                    <c:v>2003</c:v>
                  </c:pt>
                  <c:pt idx="29">
                    <c:v>2004</c:v>
                  </c:pt>
                  <c:pt idx="30">
                    <c:v>2005</c:v>
                  </c:pt>
                  <c:pt idx="31">
                    <c:v>2006</c:v>
                  </c:pt>
                  <c:pt idx="32">
                    <c:v>2007</c:v>
                  </c:pt>
                  <c:pt idx="33">
                    <c:v>2008</c:v>
                  </c:pt>
                  <c:pt idx="34">
                    <c:v>2009</c:v>
                  </c:pt>
                  <c:pt idx="35">
                    <c:v>2010</c:v>
                  </c:pt>
                  <c:pt idx="36">
                    <c:v>2011</c:v>
                  </c:pt>
                  <c:pt idx="37">
                    <c:v>2012</c:v>
                  </c:pt>
                  <c:pt idx="38">
                    <c:v>2013</c:v>
                  </c:pt>
                  <c:pt idx="39">
                    <c:v>2014</c:v>
                  </c:pt>
                  <c:pt idx="40">
                    <c:v>2015</c:v>
                  </c:pt>
                  <c:pt idx="41">
                    <c:v>2016</c:v>
                  </c:pt>
                </c:lvl>
                <c:lvl>
                  <c:pt idx="0">
                    <c:v>addm</c:v>
                  </c:pt>
                  <c:pt idx="8">
                    <c:v>medi</c:v>
                  </c:pt>
                  <c:pt idx="21">
                    <c:v>nsch</c:v>
                  </c:pt>
                  <c:pt idx="25">
                    <c:v>sped</c:v>
                  </c:pt>
                </c:lvl>
              </c:multiLvlStrCache>
            </c:multiLvlStrRef>
          </c:cat>
          <c:val>
            <c:numRef>
              <c:f>'National Prevalence Pivot EDA'!$D$4:$D$50</c:f>
              <c:numCache>
                <c:formatCode>General</c:formatCode>
                <c:ptCount val="42"/>
                <c:pt idx="0">
                  <c:v>6.7</c:v>
                </c:pt>
                <c:pt idx="1">
                  <c:v>6.6</c:v>
                </c:pt>
                <c:pt idx="2">
                  <c:v>8</c:v>
                </c:pt>
                <c:pt idx="3">
                  <c:v>9</c:v>
                </c:pt>
                <c:pt idx="4">
                  <c:v>11.3</c:v>
                </c:pt>
                <c:pt idx="5">
                  <c:v>14.7</c:v>
                </c:pt>
                <c:pt idx="6">
                  <c:v>14.8</c:v>
                </c:pt>
                <c:pt idx="7">
                  <c:v>16.8</c:v>
                </c:pt>
                <c:pt idx="8">
                  <c:v>2.2999999999999998</c:v>
                </c:pt>
                <c:pt idx="9">
                  <c:v>2.6</c:v>
                </c:pt>
                <c:pt idx="10">
                  <c:v>2.8</c:v>
                </c:pt>
                <c:pt idx="11">
                  <c:v>3</c:v>
                </c:pt>
                <c:pt idx="12">
                  <c:v>3.5</c:v>
                </c:pt>
                <c:pt idx="13">
                  <c:v>3.9</c:v>
                </c:pt>
                <c:pt idx="14">
                  <c:v>4.4000000000000004</c:v>
                </c:pt>
                <c:pt idx="15">
                  <c:v>5.0999999999999996</c:v>
                </c:pt>
                <c:pt idx="16">
                  <c:v>5.6</c:v>
                </c:pt>
                <c:pt idx="17">
                  <c:v>5.9</c:v>
                </c:pt>
                <c:pt idx="18">
                  <c:v>6.4</c:v>
                </c:pt>
                <c:pt idx="19">
                  <c:v>7.1</c:v>
                </c:pt>
                <c:pt idx="20">
                  <c:v>8.1999999999999993</c:v>
                </c:pt>
                <c:pt idx="21">
                  <c:v>9.5</c:v>
                </c:pt>
                <c:pt idx="22">
                  <c:v>16.2</c:v>
                </c:pt>
                <c:pt idx="23">
                  <c:v>21.2</c:v>
                </c:pt>
                <c:pt idx="24">
                  <c:v>29.2</c:v>
                </c:pt>
                <c:pt idx="25">
                  <c:v>1.8</c:v>
                </c:pt>
                <c:pt idx="26">
                  <c:v>2.1</c:v>
                </c:pt>
                <c:pt idx="27">
                  <c:v>2.6</c:v>
                </c:pt>
                <c:pt idx="28">
                  <c:v>3</c:v>
                </c:pt>
                <c:pt idx="29">
                  <c:v>3.6</c:v>
                </c:pt>
                <c:pt idx="30">
                  <c:v>4.0999999999999996</c:v>
                </c:pt>
                <c:pt idx="31">
                  <c:v>4.8</c:v>
                </c:pt>
                <c:pt idx="32">
                  <c:v>5.4</c:v>
                </c:pt>
                <c:pt idx="33">
                  <c:v>6.2</c:v>
                </c:pt>
                <c:pt idx="34">
                  <c:v>7</c:v>
                </c:pt>
                <c:pt idx="35">
                  <c:v>7.7</c:v>
                </c:pt>
                <c:pt idx="36">
                  <c:v>8.4</c:v>
                </c:pt>
                <c:pt idx="37">
                  <c:v>9.1</c:v>
                </c:pt>
                <c:pt idx="38">
                  <c:v>9.8000000000000007</c:v>
                </c:pt>
                <c:pt idx="39">
                  <c:v>10.5</c:v>
                </c:pt>
                <c:pt idx="40">
                  <c:v>11.2</c:v>
                </c:pt>
                <c:pt idx="41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8-4D2A-B561-29E8E15892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5919688"/>
        <c:axId val="435920016"/>
      </c:lineChart>
      <c:catAx>
        <c:axId val="43591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0016"/>
        <c:crosses val="autoZero"/>
        <c:auto val="1"/>
        <c:lblAlgn val="ctr"/>
        <c:lblOffset val="100"/>
        <c:noMultiLvlLbl val="0"/>
      </c:catAx>
      <c:valAx>
        <c:axId val="4359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[ADV_AllData v002.xlsx]State Prevalence Pivot EDA!PivotTable2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 Prevalence Pivot EDA'!$B$3</c:f>
              <c:strCache>
                <c:ptCount val="1"/>
                <c:pt idx="0">
                  <c:v>Sum of Denominator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'State Prevalence Pivot EDA'!$A$4:$A$27</c:f>
              <c:multiLvlStrCache>
                <c:ptCount val="11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2014</c:v>
                  </c:pt>
                  <c:pt idx="8">
                    <c:v>2014</c:v>
                  </c:pt>
                  <c:pt idx="9">
                    <c:v>2014</c:v>
                  </c:pt>
                  <c:pt idx="10">
                    <c:v>2014</c:v>
                  </c:pt>
                </c:lvl>
                <c:lvl>
                  <c:pt idx="0">
                    <c:v>AR</c:v>
                  </c:pt>
                  <c:pt idx="1">
                    <c:v>AZ</c:v>
                  </c:pt>
                  <c:pt idx="2">
                    <c:v>CO</c:v>
                  </c:pt>
                  <c:pt idx="3">
                    <c:v>GA</c:v>
                  </c:pt>
                  <c:pt idx="4">
                    <c:v>MD</c:v>
                  </c:pt>
                  <c:pt idx="5">
                    <c:v>MN</c:v>
                  </c:pt>
                  <c:pt idx="6">
                    <c:v>MO</c:v>
                  </c:pt>
                  <c:pt idx="7">
                    <c:v>NC</c:v>
                  </c:pt>
                  <c:pt idx="8">
                    <c:v>NJ</c:v>
                  </c:pt>
                  <c:pt idx="9">
                    <c:v>TN</c:v>
                  </c:pt>
                  <c:pt idx="10">
                    <c:v>WI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'State Prevalence Pivot EDA'!$B$4:$B$27</c:f>
              <c:numCache>
                <c:formatCode>#,##0</c:formatCode>
                <c:ptCount val="11"/>
                <c:pt idx="0">
                  <c:v>39992</c:v>
                </c:pt>
                <c:pt idx="1">
                  <c:v>24952</c:v>
                </c:pt>
                <c:pt idx="2">
                  <c:v>41128</c:v>
                </c:pt>
                <c:pt idx="3">
                  <c:v>51161</c:v>
                </c:pt>
                <c:pt idx="4">
                  <c:v>9955</c:v>
                </c:pt>
                <c:pt idx="5">
                  <c:v>9767</c:v>
                </c:pt>
                <c:pt idx="6">
                  <c:v>25333</c:v>
                </c:pt>
                <c:pt idx="7">
                  <c:v>30283</c:v>
                </c:pt>
                <c:pt idx="8">
                  <c:v>32935</c:v>
                </c:pt>
                <c:pt idx="9">
                  <c:v>24940</c:v>
                </c:pt>
                <c:pt idx="10">
                  <c:v>35037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176-BD19-D35A1F4685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014360"/>
        <c:axId val="788010424"/>
      </c:barChart>
      <c:lineChart>
        <c:grouping val="standard"/>
        <c:varyColors val="0"/>
        <c:ser>
          <c:idx val="1"/>
          <c:order val="1"/>
          <c:tx>
            <c:strRef>
              <c:f>'State Prevalence Pivot EDA'!$C$3</c:f>
              <c:strCache>
                <c:ptCount val="1"/>
                <c:pt idx="0">
                  <c:v>Sum of Upper 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'State Prevalence Pivot EDA'!$A$4:$A$27</c:f>
              <c:multiLvlStrCache>
                <c:ptCount val="11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2014</c:v>
                  </c:pt>
                  <c:pt idx="8">
                    <c:v>2014</c:v>
                  </c:pt>
                  <c:pt idx="9">
                    <c:v>2014</c:v>
                  </c:pt>
                  <c:pt idx="10">
                    <c:v>2014</c:v>
                  </c:pt>
                </c:lvl>
                <c:lvl>
                  <c:pt idx="0">
                    <c:v>AR</c:v>
                  </c:pt>
                  <c:pt idx="1">
                    <c:v>AZ</c:v>
                  </c:pt>
                  <c:pt idx="2">
                    <c:v>CO</c:v>
                  </c:pt>
                  <c:pt idx="3">
                    <c:v>GA</c:v>
                  </c:pt>
                  <c:pt idx="4">
                    <c:v>MD</c:v>
                  </c:pt>
                  <c:pt idx="5">
                    <c:v>MN</c:v>
                  </c:pt>
                  <c:pt idx="6">
                    <c:v>MO</c:v>
                  </c:pt>
                  <c:pt idx="7">
                    <c:v>NC</c:v>
                  </c:pt>
                  <c:pt idx="8">
                    <c:v>NJ</c:v>
                  </c:pt>
                  <c:pt idx="9">
                    <c:v>TN</c:v>
                  </c:pt>
                  <c:pt idx="10">
                    <c:v>WI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'State Prevalence Pivot EDA'!$C$4:$C$27</c:f>
              <c:numCache>
                <c:formatCode>General</c:formatCode>
                <c:ptCount val="11"/>
                <c:pt idx="0">
                  <c:v>14.2</c:v>
                </c:pt>
                <c:pt idx="1">
                  <c:v>15.5</c:v>
                </c:pt>
                <c:pt idx="2">
                  <c:v>15.1</c:v>
                </c:pt>
                <c:pt idx="3">
                  <c:v>18.100000000000001</c:v>
                </c:pt>
                <c:pt idx="4">
                  <c:v>22.9</c:v>
                </c:pt>
                <c:pt idx="5">
                  <c:v>27.2</c:v>
                </c:pt>
                <c:pt idx="6">
                  <c:v>15.6</c:v>
                </c:pt>
                <c:pt idx="7">
                  <c:v>18.899999999999999</c:v>
                </c:pt>
                <c:pt idx="8">
                  <c:v>31.1</c:v>
                </c:pt>
                <c:pt idx="9">
                  <c:v>17.100000000000001</c:v>
                </c:pt>
                <c:pt idx="10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A-4176-BD19-D35A1F4685F3}"/>
            </c:ext>
          </c:extLst>
        </c:ser>
        <c:ser>
          <c:idx val="2"/>
          <c:order val="2"/>
          <c:tx>
            <c:strRef>
              <c:f>'State Prevalence Pivot EDA'!$D$3</c:f>
              <c:strCache>
                <c:ptCount val="1"/>
                <c:pt idx="0">
                  <c:v>Sum of Lower 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'State Prevalence Pivot EDA'!$A$4:$A$27</c:f>
              <c:multiLvlStrCache>
                <c:ptCount val="11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2014</c:v>
                  </c:pt>
                  <c:pt idx="8">
                    <c:v>2014</c:v>
                  </c:pt>
                  <c:pt idx="9">
                    <c:v>2014</c:v>
                  </c:pt>
                  <c:pt idx="10">
                    <c:v>2014</c:v>
                  </c:pt>
                </c:lvl>
                <c:lvl>
                  <c:pt idx="0">
                    <c:v>AR</c:v>
                  </c:pt>
                  <c:pt idx="1">
                    <c:v>AZ</c:v>
                  </c:pt>
                  <c:pt idx="2">
                    <c:v>CO</c:v>
                  </c:pt>
                  <c:pt idx="3">
                    <c:v>GA</c:v>
                  </c:pt>
                  <c:pt idx="4">
                    <c:v>MD</c:v>
                  </c:pt>
                  <c:pt idx="5">
                    <c:v>MN</c:v>
                  </c:pt>
                  <c:pt idx="6">
                    <c:v>MO</c:v>
                  </c:pt>
                  <c:pt idx="7">
                    <c:v>NC</c:v>
                  </c:pt>
                  <c:pt idx="8">
                    <c:v>NJ</c:v>
                  </c:pt>
                  <c:pt idx="9">
                    <c:v>TN</c:v>
                  </c:pt>
                  <c:pt idx="10">
                    <c:v>WI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'State Prevalence Pivot EDA'!$D$4:$D$27</c:f>
              <c:numCache>
                <c:formatCode>General</c:formatCode>
                <c:ptCount val="11"/>
                <c:pt idx="0">
                  <c:v>12</c:v>
                </c:pt>
                <c:pt idx="1">
                  <c:v>12.6</c:v>
                </c:pt>
                <c:pt idx="2">
                  <c:v>12.8</c:v>
                </c:pt>
                <c:pt idx="3">
                  <c:v>15.9</c:v>
                </c:pt>
                <c:pt idx="4">
                  <c:v>17.399999999999999</c:v>
                </c:pt>
                <c:pt idx="5">
                  <c:v>21.1</c:v>
                </c:pt>
                <c:pt idx="6">
                  <c:v>12.7</c:v>
                </c:pt>
                <c:pt idx="7">
                  <c:v>16</c:v>
                </c:pt>
                <c:pt idx="8">
                  <c:v>27.5</c:v>
                </c:pt>
                <c:pt idx="9">
                  <c:v>14.1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A-4176-BD19-D35A1F4685F3}"/>
            </c:ext>
          </c:extLst>
        </c:ser>
        <c:ser>
          <c:idx val="3"/>
          <c:order val="3"/>
          <c:tx>
            <c:strRef>
              <c:f>'State Prevalence Pivot EDA'!$E$3</c:f>
              <c:strCache>
                <c:ptCount val="1"/>
                <c:pt idx="0">
                  <c:v>Sum of Prevalence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'State Prevalence Pivot EDA'!$A$4:$A$27</c:f>
              <c:multiLvlStrCache>
                <c:ptCount val="11"/>
                <c:lvl>
                  <c:pt idx="0">
                    <c:v>2014</c:v>
                  </c:pt>
                  <c:pt idx="1">
                    <c:v>2014</c:v>
                  </c:pt>
                  <c:pt idx="2">
                    <c:v>2014</c:v>
                  </c:pt>
                  <c:pt idx="3">
                    <c:v>2014</c:v>
                  </c:pt>
                  <c:pt idx="4">
                    <c:v>2014</c:v>
                  </c:pt>
                  <c:pt idx="5">
                    <c:v>2014</c:v>
                  </c:pt>
                  <c:pt idx="6">
                    <c:v>2014</c:v>
                  </c:pt>
                  <c:pt idx="7">
                    <c:v>2014</c:v>
                  </c:pt>
                  <c:pt idx="8">
                    <c:v>2014</c:v>
                  </c:pt>
                  <c:pt idx="9">
                    <c:v>2014</c:v>
                  </c:pt>
                  <c:pt idx="10">
                    <c:v>2014</c:v>
                  </c:pt>
                </c:lvl>
                <c:lvl>
                  <c:pt idx="0">
                    <c:v>AR</c:v>
                  </c:pt>
                  <c:pt idx="1">
                    <c:v>AZ</c:v>
                  </c:pt>
                  <c:pt idx="2">
                    <c:v>CO</c:v>
                  </c:pt>
                  <c:pt idx="3">
                    <c:v>GA</c:v>
                  </c:pt>
                  <c:pt idx="4">
                    <c:v>MD</c:v>
                  </c:pt>
                  <c:pt idx="5">
                    <c:v>MN</c:v>
                  </c:pt>
                  <c:pt idx="6">
                    <c:v>MO</c:v>
                  </c:pt>
                  <c:pt idx="7">
                    <c:v>NC</c:v>
                  </c:pt>
                  <c:pt idx="8">
                    <c:v>NJ</c:v>
                  </c:pt>
                  <c:pt idx="9">
                    <c:v>TN</c:v>
                  </c:pt>
                  <c:pt idx="10">
                    <c:v>WI</c:v>
                  </c:pt>
                </c:lvl>
                <c:lvl>
                  <c:pt idx="0">
                    <c:v>addm</c:v>
                  </c:pt>
                </c:lvl>
              </c:multiLvlStrCache>
            </c:multiLvlStrRef>
          </c:cat>
          <c:val>
            <c:numRef>
              <c:f>'State Prevalence Pivot EDA'!$E$4:$E$27</c:f>
              <c:numCache>
                <c:formatCode>General</c:formatCode>
                <c:ptCount val="11"/>
                <c:pt idx="0">
                  <c:v>13.1</c:v>
                </c:pt>
                <c:pt idx="1">
                  <c:v>14</c:v>
                </c:pt>
                <c:pt idx="2">
                  <c:v>13.9</c:v>
                </c:pt>
                <c:pt idx="3">
                  <c:v>17</c:v>
                </c:pt>
                <c:pt idx="4">
                  <c:v>20</c:v>
                </c:pt>
                <c:pt idx="5">
                  <c:v>24</c:v>
                </c:pt>
                <c:pt idx="6">
                  <c:v>14.1</c:v>
                </c:pt>
                <c:pt idx="7">
                  <c:v>17.399999999999999</c:v>
                </c:pt>
                <c:pt idx="8">
                  <c:v>29.3</c:v>
                </c:pt>
                <c:pt idx="9">
                  <c:v>15.5</c:v>
                </c:pt>
                <c:pt idx="10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A-4176-BD19-D35A1F4685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8011408"/>
        <c:axId val="788009440"/>
      </c:lineChart>
      <c:catAx>
        <c:axId val="7880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9440"/>
        <c:crosses val="autoZero"/>
        <c:auto val="1"/>
        <c:lblAlgn val="ctr"/>
        <c:lblOffset val="100"/>
        <c:noMultiLvlLbl val="0"/>
      </c:catAx>
      <c:valAx>
        <c:axId val="788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Pervalence per 1,000 Children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1408"/>
        <c:crosses val="autoZero"/>
        <c:crossBetween val="between"/>
      </c:valAx>
      <c:valAx>
        <c:axId val="788010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4360"/>
        <c:crosses val="max"/>
        <c:crossBetween val="between"/>
      </c:valAx>
      <c:catAx>
        <c:axId val="78801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010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0</xdr:colOff>
      <xdr:row>36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161925</xdr:rowOff>
    </xdr:from>
    <xdr:to>
      <xdr:col>15</xdr:col>
      <xdr:colOff>19050</xdr:colOff>
      <xdr:row>36</xdr:row>
      <xdr:rowOff>152398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801.798911458332" createdVersion="6" refreshedVersion="6" minRefreshableVersion="3" recordCount="42">
  <cacheSource type="worksheet">
    <worksheetSource ref="A1:E43" sheet="National Prevalence Estimates"/>
  </cacheSource>
  <cacheFields count="5">
    <cacheField name="Source" numFmtId="0">
      <sharedItems count="4">
        <s v="addm"/>
        <s v="nsch"/>
        <s v="sped"/>
        <s v="medi"/>
      </sharedItems>
    </cacheField>
    <cacheField name="Year" numFmtId="0">
      <sharedItems containsSemiMixedTypes="0" containsString="0" containsNumber="1" containsInteger="1" minValue="2000" maxValue="2016" count="17">
        <n v="2000"/>
        <n v="2002"/>
        <n v="2004"/>
        <n v="2006"/>
        <n v="2008"/>
        <n v="2010"/>
        <n v="2012"/>
        <n v="2014"/>
        <n v="2016"/>
        <n v="2001"/>
        <n v="2003"/>
        <n v="2005"/>
        <n v="2007"/>
        <n v="2009"/>
        <n v="2011"/>
        <n v="2013"/>
        <n v="2015"/>
      </sharedItems>
    </cacheField>
    <cacheField name="Prevalence" numFmtId="0">
      <sharedItems containsSemiMixedTypes="0" containsString="0" containsNumber="1" minValue="1.8" maxValue="29.2"/>
    </cacheField>
    <cacheField name="Lower CI" numFmtId="0">
      <sharedItems containsSemiMixedTypes="0" containsString="0" containsNumber="1" minValue="1.7" maxValue="27.7"/>
    </cacheField>
    <cacheField name="Upper CI" numFmtId="0">
      <sharedItems containsSemiMixedTypes="0" containsString="0" containsNumber="1" minValue="1.8" maxValue="3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3801.840321412034" createdVersion="6" refreshedVersion="6" minRefreshableVersion="3" recordCount="1692">
  <cacheSource type="worksheet">
    <worksheetSource ref="A1:G1693" sheet="State Prevalence Estimates"/>
  </cacheSource>
  <cacheFields count="7">
    <cacheField name="State" numFmtId="0">
      <sharedItems count="51">
        <s v="AZ"/>
        <s v="GA"/>
        <s v="MD"/>
        <s v="NJ"/>
        <s v="SC"/>
        <s v="WV"/>
        <s v="AL"/>
        <s v="AR"/>
        <s v="CO"/>
        <s v="MO"/>
        <s v="NC"/>
        <s v="PA"/>
        <s v="UT"/>
        <s v="WI"/>
        <s v="FL"/>
        <s v="MN"/>
        <s v="TN"/>
        <s v="MA"/>
        <s v="NV"/>
        <s v="OR"/>
        <s v="CT"/>
        <s v="ID"/>
        <s v="IN"/>
        <s v="ME"/>
        <s v="NH"/>
        <s v="NY"/>
        <s v="OK"/>
        <s v="RI"/>
        <s v="WA"/>
        <s v="WY"/>
        <s v="AK"/>
        <s v="CA"/>
        <s v="DE"/>
        <s v="IA"/>
        <s v="IL"/>
        <s v="KS"/>
        <s v="KY"/>
        <s v="LA"/>
        <s v="MI"/>
        <s v="MT"/>
        <s v="NE"/>
        <s v="OH"/>
        <s v="SD"/>
        <s v="VA"/>
        <s v="VT"/>
        <s v="HI"/>
        <s v="ND"/>
        <s v="DC"/>
        <s v="MS"/>
        <s v="NM"/>
        <s v="TX"/>
      </sharedItems>
    </cacheField>
    <cacheField name="Denominator" numFmtId="3">
      <sharedItems containsSemiMixedTypes="0" containsString="0" containsNumber="1" containsInteger="1" minValue="965" maxValue="5824922"/>
    </cacheField>
    <cacheField name="Prevalence" numFmtId="0">
      <sharedItems containsSemiMixedTypes="0" containsString="0" containsNumber="1" minValue="0.4" maxValue="42.7"/>
    </cacheField>
    <cacheField name="Lower CI" numFmtId="0">
      <sharedItems containsSemiMixedTypes="0" containsString="0" containsNumber="1" minValue="0.3" maxValue="29.9"/>
    </cacheField>
    <cacheField name="Upper CI" numFmtId="0">
      <sharedItems containsSemiMixedTypes="0" containsString="0" containsNumber="1" minValue="0.6" maxValue="69"/>
    </cacheField>
    <cacheField name="Year" numFmtId="0">
      <sharedItems containsSemiMixedTypes="0" containsString="0" containsNumber="1" containsInteger="1" minValue="2000" maxValue="2016" count="17">
        <n v="2000"/>
        <n v="2002"/>
        <n v="2004"/>
        <n v="2006"/>
        <n v="2008"/>
        <n v="2010"/>
        <n v="2012"/>
        <n v="2014"/>
        <n v="2016"/>
        <n v="2001"/>
        <n v="2003"/>
        <n v="2005"/>
        <n v="2007"/>
        <n v="2009"/>
        <n v="2011"/>
        <n v="2013"/>
        <n v="2015"/>
      </sharedItems>
    </cacheField>
    <cacheField name="Source" numFmtId="0">
      <sharedItems count="4">
        <s v="addm"/>
        <s v="nsch"/>
        <s v="medi"/>
        <s v="sp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n v="6.7"/>
    <n v="6.3"/>
    <n v="7"/>
  </r>
  <r>
    <x v="0"/>
    <x v="1"/>
    <n v="6.6"/>
    <n v="6.3"/>
    <n v="6.8"/>
  </r>
  <r>
    <x v="0"/>
    <x v="2"/>
    <n v="8"/>
    <n v="7.6"/>
    <n v="8.4"/>
  </r>
  <r>
    <x v="0"/>
    <x v="3"/>
    <n v="9"/>
    <n v="8.6"/>
    <n v="9.3000000000000007"/>
  </r>
  <r>
    <x v="0"/>
    <x v="4"/>
    <n v="11.3"/>
    <n v="11"/>
    <n v="11.7"/>
  </r>
  <r>
    <x v="0"/>
    <x v="5"/>
    <n v="14.7"/>
    <n v="14.3"/>
    <n v="15.1"/>
  </r>
  <r>
    <x v="0"/>
    <x v="6"/>
    <n v="14.8"/>
    <n v="14.4"/>
    <n v="15.2"/>
  </r>
  <r>
    <x v="0"/>
    <x v="7"/>
    <n v="16.8"/>
    <n v="16.399999999999999"/>
    <n v="17.3"/>
  </r>
  <r>
    <x v="1"/>
    <x v="2"/>
    <n v="9.5"/>
    <n v="7.4"/>
    <n v="12"/>
  </r>
  <r>
    <x v="1"/>
    <x v="4"/>
    <n v="16.2"/>
    <n v="14.5"/>
    <n v="18.100000000000001"/>
  </r>
  <r>
    <x v="1"/>
    <x v="6"/>
    <n v="21.2"/>
    <n v="20.100000000000001"/>
    <n v="22.3"/>
  </r>
  <r>
    <x v="1"/>
    <x v="8"/>
    <n v="29.2"/>
    <n v="27.7"/>
    <n v="30.7"/>
  </r>
  <r>
    <x v="2"/>
    <x v="0"/>
    <n v="1.8"/>
    <n v="1.7"/>
    <n v="1.8"/>
  </r>
  <r>
    <x v="2"/>
    <x v="9"/>
    <n v="2.1"/>
    <n v="2.1"/>
    <n v="2.1"/>
  </r>
  <r>
    <x v="2"/>
    <x v="1"/>
    <n v="2.6"/>
    <n v="2.6"/>
    <n v="2.6"/>
  </r>
  <r>
    <x v="2"/>
    <x v="10"/>
    <n v="3"/>
    <n v="3"/>
    <n v="3"/>
  </r>
  <r>
    <x v="2"/>
    <x v="2"/>
    <n v="3.6"/>
    <n v="3.5"/>
    <n v="3.6"/>
  </r>
  <r>
    <x v="2"/>
    <x v="11"/>
    <n v="4.0999999999999996"/>
    <n v="4.0999999999999996"/>
    <n v="4.0999999999999996"/>
  </r>
  <r>
    <x v="2"/>
    <x v="3"/>
    <n v="4.8"/>
    <n v="4.7"/>
    <n v="4.8"/>
  </r>
  <r>
    <x v="2"/>
    <x v="12"/>
    <n v="5.4"/>
    <n v="5.4"/>
    <n v="5.5"/>
  </r>
  <r>
    <x v="2"/>
    <x v="4"/>
    <n v="6.2"/>
    <n v="6.2"/>
    <n v="6.2"/>
  </r>
  <r>
    <x v="2"/>
    <x v="13"/>
    <n v="7"/>
    <n v="7"/>
    <n v="7"/>
  </r>
  <r>
    <x v="2"/>
    <x v="5"/>
    <n v="7.7"/>
    <n v="7.7"/>
    <n v="7.7"/>
  </r>
  <r>
    <x v="2"/>
    <x v="14"/>
    <n v="8.4"/>
    <n v="8.4"/>
    <n v="8.5"/>
  </r>
  <r>
    <x v="2"/>
    <x v="6"/>
    <n v="9.1"/>
    <n v="9.1"/>
    <n v="9.1999999999999993"/>
  </r>
  <r>
    <x v="2"/>
    <x v="15"/>
    <n v="9.8000000000000007"/>
    <n v="9.8000000000000007"/>
    <n v="9.9"/>
  </r>
  <r>
    <x v="2"/>
    <x v="7"/>
    <n v="10.5"/>
    <n v="10.5"/>
    <n v="10.5"/>
  </r>
  <r>
    <x v="2"/>
    <x v="16"/>
    <n v="11.2"/>
    <n v="11.2"/>
    <n v="11.2"/>
  </r>
  <r>
    <x v="2"/>
    <x v="8"/>
    <n v="11.9"/>
    <n v="11.9"/>
    <n v="11.9"/>
  </r>
  <r>
    <x v="3"/>
    <x v="0"/>
    <n v="2.2999999999999998"/>
    <n v="2.2999999999999998"/>
    <n v="2.4"/>
  </r>
  <r>
    <x v="3"/>
    <x v="9"/>
    <n v="2.6"/>
    <n v="2.6"/>
    <n v="2.6"/>
  </r>
  <r>
    <x v="3"/>
    <x v="1"/>
    <n v="2.8"/>
    <n v="2.7"/>
    <n v="2.8"/>
  </r>
  <r>
    <x v="3"/>
    <x v="10"/>
    <n v="3"/>
    <n v="3"/>
    <n v="3"/>
  </r>
  <r>
    <x v="3"/>
    <x v="2"/>
    <n v="3.5"/>
    <n v="3.5"/>
    <n v="3.6"/>
  </r>
  <r>
    <x v="3"/>
    <x v="11"/>
    <n v="3.9"/>
    <n v="3.8"/>
    <n v="3.9"/>
  </r>
  <r>
    <x v="3"/>
    <x v="3"/>
    <n v="4.4000000000000004"/>
    <n v="4.4000000000000004"/>
    <n v="4.5"/>
  </r>
  <r>
    <x v="3"/>
    <x v="12"/>
    <n v="5.0999999999999996"/>
    <n v="5"/>
    <n v="5.0999999999999996"/>
  </r>
  <r>
    <x v="3"/>
    <x v="4"/>
    <n v="5.6"/>
    <n v="5.5"/>
    <n v="5.6"/>
  </r>
  <r>
    <x v="3"/>
    <x v="13"/>
    <n v="5.9"/>
    <n v="5.9"/>
    <n v="5.9"/>
  </r>
  <r>
    <x v="3"/>
    <x v="5"/>
    <n v="6.4"/>
    <n v="6.4"/>
    <n v="6.4"/>
  </r>
  <r>
    <x v="3"/>
    <x v="14"/>
    <n v="7.1"/>
    <n v="7.1"/>
    <n v="7.1"/>
  </r>
  <r>
    <x v="3"/>
    <x v="6"/>
    <n v="8.1999999999999993"/>
    <n v="8.1999999999999993"/>
    <n v="8.30000000000000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2">
  <r>
    <x v="0"/>
    <n v="45322"/>
    <n v="6.5"/>
    <n v="5.8"/>
    <n v="7.3"/>
    <x v="0"/>
    <x v="0"/>
  </r>
  <r>
    <x v="1"/>
    <n v="43593"/>
    <n v="6.5"/>
    <n v="5.8"/>
    <n v="7.3"/>
    <x v="0"/>
    <x v="0"/>
  </r>
  <r>
    <x v="2"/>
    <n v="21532"/>
    <n v="5.5"/>
    <n v="4.5999999999999996"/>
    <n v="6.6"/>
    <x v="0"/>
    <x v="0"/>
  </r>
  <r>
    <x v="3"/>
    <n v="29714"/>
    <n v="9.9"/>
    <n v="8.9"/>
    <n v="11.1"/>
    <x v="0"/>
    <x v="0"/>
  </r>
  <r>
    <x v="4"/>
    <n v="24535"/>
    <n v="6.3"/>
    <n v="5.4"/>
    <n v="7.4"/>
    <x v="0"/>
    <x v="0"/>
  </r>
  <r>
    <x v="5"/>
    <n v="23065"/>
    <n v="4.5"/>
    <n v="3.7"/>
    <n v="5.5"/>
    <x v="0"/>
    <x v="0"/>
  </r>
  <r>
    <x v="6"/>
    <n v="35472"/>
    <n v="3.3"/>
    <n v="2.7"/>
    <n v="3.9"/>
    <x v="1"/>
    <x v="0"/>
  </r>
  <r>
    <x v="0"/>
    <n v="45113"/>
    <n v="6.2"/>
    <n v="5.5"/>
    <n v="7"/>
    <x v="1"/>
    <x v="0"/>
  </r>
  <r>
    <x v="7"/>
    <n v="36472"/>
    <n v="6.9"/>
    <n v="6.1"/>
    <n v="7.8"/>
    <x v="1"/>
    <x v="0"/>
  </r>
  <r>
    <x v="8"/>
    <n v="11020"/>
    <n v="5.9"/>
    <n v="4.5999999999999996"/>
    <n v="7.5"/>
    <x v="1"/>
    <x v="0"/>
  </r>
  <r>
    <x v="1"/>
    <n v="44299"/>
    <n v="7.6"/>
    <n v="6.8"/>
    <n v="8.5"/>
    <x v="1"/>
    <x v="0"/>
  </r>
  <r>
    <x v="2"/>
    <n v="29722"/>
    <n v="6.7"/>
    <n v="5.8"/>
    <n v="7.7"/>
    <x v="1"/>
    <x v="0"/>
  </r>
  <r>
    <x v="9"/>
    <n v="28049"/>
    <n v="7.3"/>
    <n v="6.4"/>
    <n v="8.4"/>
    <x v="1"/>
    <x v="0"/>
  </r>
  <r>
    <x v="3"/>
    <n v="29748"/>
    <n v="10.6"/>
    <n v="9.5"/>
    <n v="11.9"/>
    <x v="1"/>
    <x v="0"/>
  </r>
  <r>
    <x v="10"/>
    <n v="20725"/>
    <n v="6.5"/>
    <n v="5.5"/>
    <n v="7.7"/>
    <x v="1"/>
    <x v="0"/>
  </r>
  <r>
    <x v="11"/>
    <n v="21061"/>
    <n v="5.3"/>
    <n v="4.4000000000000004"/>
    <n v="6.3"/>
    <x v="1"/>
    <x v="0"/>
  </r>
  <r>
    <x v="4"/>
    <n v="23191"/>
    <n v="6"/>
    <n v="5.0999999999999996"/>
    <n v="7.1"/>
    <x v="1"/>
    <x v="0"/>
  </r>
  <r>
    <x v="12"/>
    <n v="26108"/>
    <n v="7.5"/>
    <n v="6.5"/>
    <n v="8.6"/>
    <x v="1"/>
    <x v="0"/>
  </r>
  <r>
    <x v="5"/>
    <n v="21472"/>
    <n v="7.1"/>
    <n v="6.1"/>
    <n v="8.3000000000000007"/>
    <x v="1"/>
    <x v="0"/>
  </r>
  <r>
    <x v="13"/>
    <n v="35126"/>
    <n v="5.2"/>
    <n v="4.5"/>
    <n v="6"/>
    <x v="1"/>
    <x v="0"/>
  </r>
  <r>
    <x v="6"/>
    <n v="11676"/>
    <n v="4.5999999999999996"/>
    <n v="3.5"/>
    <n v="6"/>
    <x v="2"/>
    <x v="0"/>
  </r>
  <r>
    <x v="0"/>
    <n v="13620"/>
    <n v="9.8000000000000007"/>
    <n v="8.1999999999999993"/>
    <n v="11.6"/>
    <x v="2"/>
    <x v="0"/>
  </r>
  <r>
    <x v="1"/>
    <n v="45190"/>
    <n v="8.9"/>
    <n v="8"/>
    <n v="9.8000000000000007"/>
    <x v="2"/>
    <x v="0"/>
  </r>
  <r>
    <x v="2"/>
    <n v="20981"/>
    <n v="8.8000000000000007"/>
    <n v="7.6"/>
    <n v="10.199999999999999"/>
    <x v="2"/>
    <x v="0"/>
  </r>
  <r>
    <x v="9"/>
    <n v="26970"/>
    <n v="8.1999999999999993"/>
    <n v="7.2"/>
    <n v="9.3000000000000007"/>
    <x v="2"/>
    <x v="0"/>
  </r>
  <r>
    <x v="10"/>
    <n v="20187"/>
    <n v="8.6999999999999993"/>
    <n v="7.5"/>
    <n v="10.1"/>
    <x v="2"/>
    <x v="0"/>
  </r>
  <r>
    <x v="4"/>
    <n v="22399"/>
    <n v="5.3"/>
    <n v="4.4000000000000004"/>
    <n v="6.3"/>
    <x v="2"/>
    <x v="0"/>
  </r>
  <r>
    <x v="13"/>
    <n v="11312"/>
    <n v="7.8"/>
    <n v="6.3"/>
    <n v="9.6"/>
    <x v="2"/>
    <x v="0"/>
  </r>
  <r>
    <x v="6"/>
    <n v="35126"/>
    <n v="6"/>
    <n v="5.3"/>
    <n v="6.9"/>
    <x v="3"/>
    <x v="0"/>
  </r>
  <r>
    <x v="0"/>
    <n v="41650"/>
    <n v="12.1"/>
    <n v="11.1"/>
    <n v="13.2"/>
    <x v="3"/>
    <x v="0"/>
  </r>
  <r>
    <x v="8"/>
    <n v="7184"/>
    <n v="7.5"/>
    <n v="5.8"/>
    <n v="9.8000000000000007"/>
    <x v="3"/>
    <x v="0"/>
  </r>
  <r>
    <x v="14"/>
    <n v="27615"/>
    <n v="4.2"/>
    <n v="3.5"/>
    <n v="5"/>
    <x v="3"/>
    <x v="0"/>
  </r>
  <r>
    <x v="1"/>
    <n v="46621"/>
    <n v="10.199999999999999"/>
    <n v="9.3000000000000007"/>
    <n v="11.1"/>
    <x v="3"/>
    <x v="0"/>
  </r>
  <r>
    <x v="2"/>
    <n v="26489"/>
    <n v="9.1999999999999993"/>
    <n v="8.1"/>
    <n v="10.4"/>
    <x v="3"/>
    <x v="0"/>
  </r>
  <r>
    <x v="9"/>
    <n v="26533"/>
    <n v="12.1"/>
    <n v="10.9"/>
    <n v="13.5"/>
    <x v="3"/>
    <x v="0"/>
  </r>
  <r>
    <x v="10"/>
    <n v="22195"/>
    <n v="10.4"/>
    <n v="9.1"/>
    <n v="11.8"/>
    <x v="3"/>
    <x v="0"/>
  </r>
  <r>
    <x v="11"/>
    <n v="17886"/>
    <n v="8.4"/>
    <n v="7.2"/>
    <n v="9.8000000000000007"/>
    <x v="3"/>
    <x v="0"/>
  </r>
  <r>
    <x v="4"/>
    <n v="22681"/>
    <n v="8.6"/>
    <n v="7.5"/>
    <n v="9.9"/>
    <x v="3"/>
    <x v="0"/>
  </r>
  <r>
    <x v="13"/>
    <n v="34058"/>
    <n v="7.5"/>
    <n v="6.7"/>
    <n v="8.5"/>
    <x v="3"/>
    <x v="0"/>
  </r>
  <r>
    <x v="6"/>
    <n v="36566"/>
    <n v="4.8"/>
    <n v="4.0999999999999996"/>
    <n v="5.5"/>
    <x v="4"/>
    <x v="0"/>
  </r>
  <r>
    <x v="0"/>
    <n v="32601"/>
    <n v="15.6"/>
    <n v="14.3"/>
    <n v="17"/>
    <x v="4"/>
    <x v="0"/>
  </r>
  <r>
    <x v="7"/>
    <n v="4940"/>
    <n v="10.5"/>
    <n v="8"/>
    <n v="13.8"/>
    <x v="4"/>
    <x v="0"/>
  </r>
  <r>
    <x v="8"/>
    <n v="7725"/>
    <n v="11.8"/>
    <n v="9.6"/>
    <n v="14.4"/>
    <x v="4"/>
    <x v="0"/>
  </r>
  <r>
    <x v="14"/>
    <n v="29366"/>
    <n v="7.2"/>
    <n v="6.3"/>
    <n v="8.1999999999999993"/>
    <x v="4"/>
    <x v="0"/>
  </r>
  <r>
    <x v="1"/>
    <n v="50427"/>
    <n v="11.9"/>
    <n v="11"/>
    <n v="12.9"/>
    <x v="4"/>
    <x v="0"/>
  </r>
  <r>
    <x v="2"/>
    <n v="27022"/>
    <n v="12.4"/>
    <n v="11.2"/>
    <n v="13.8"/>
    <x v="4"/>
    <x v="0"/>
  </r>
  <r>
    <x v="9"/>
    <n v="25668"/>
    <n v="13.9"/>
    <n v="12.5"/>
    <n v="15.4"/>
    <x v="4"/>
    <x v="0"/>
  </r>
  <r>
    <x v="3"/>
    <n v="7082"/>
    <n v="20.5"/>
    <n v="17.399999999999999"/>
    <n v="24"/>
    <x v="4"/>
    <x v="0"/>
  </r>
  <r>
    <x v="10"/>
    <n v="36913"/>
    <n v="14.2"/>
    <n v="13.1"/>
    <n v="15.5"/>
    <x v="4"/>
    <x v="0"/>
  </r>
  <r>
    <x v="11"/>
    <n v="18440"/>
    <n v="13.3"/>
    <n v="11.7"/>
    <n v="15"/>
    <x v="4"/>
    <x v="0"/>
  </r>
  <r>
    <x v="4"/>
    <n v="23769"/>
    <n v="11.1"/>
    <n v="9.9"/>
    <n v="12.5"/>
    <x v="4"/>
    <x v="0"/>
  </r>
  <r>
    <x v="12"/>
    <n v="2123"/>
    <n v="21.2"/>
    <n v="15.9"/>
    <n v="28.2"/>
    <x v="4"/>
    <x v="0"/>
  </r>
  <r>
    <x v="13"/>
    <n v="34451"/>
    <n v="7.8"/>
    <n v="6.9"/>
    <n v="8.6999999999999993"/>
    <x v="4"/>
    <x v="0"/>
  </r>
  <r>
    <x v="6"/>
    <n v="21833"/>
    <n v="5.7"/>
    <n v="4.8"/>
    <n v="6.8"/>
    <x v="5"/>
    <x v="0"/>
  </r>
  <r>
    <x v="0"/>
    <n v="33768"/>
    <n v="15.7"/>
    <n v="14.4"/>
    <n v="17.100000000000001"/>
    <x v="5"/>
    <x v="0"/>
  </r>
  <r>
    <x v="7"/>
    <n v="38956"/>
    <n v="15.5"/>
    <n v="14.3"/>
    <n v="16.8"/>
    <x v="5"/>
    <x v="0"/>
  </r>
  <r>
    <x v="8"/>
    <n v="38806"/>
    <n v="9.9"/>
    <n v="9"/>
    <n v="10.9"/>
    <x v="5"/>
    <x v="0"/>
  </r>
  <r>
    <x v="1"/>
    <n v="48529"/>
    <n v="15.5"/>
    <n v="14.5"/>
    <n v="16.7"/>
    <x v="5"/>
    <x v="0"/>
  </r>
  <r>
    <x v="2"/>
    <n v="27605"/>
    <n v="16.600000000000001"/>
    <n v="15.2"/>
    <n v="18.2"/>
    <x v="5"/>
    <x v="0"/>
  </r>
  <r>
    <x v="9"/>
    <n v="25367"/>
    <n v="14.2"/>
    <n v="12.8"/>
    <n v="15.7"/>
    <x v="5"/>
    <x v="0"/>
  </r>
  <r>
    <x v="3"/>
    <n v="31723"/>
    <n v="21.9"/>
    <n v="20.399999999999999"/>
    <n v="23.6"/>
    <x v="5"/>
    <x v="0"/>
  </r>
  <r>
    <x v="10"/>
    <n v="37783"/>
    <n v="17.3"/>
    <n v="16.100000000000001"/>
    <n v="18.7"/>
    <x v="5"/>
    <x v="0"/>
  </r>
  <r>
    <x v="12"/>
    <n v="23756"/>
    <n v="18.600000000000001"/>
    <n v="17"/>
    <n v="20.399999999999999"/>
    <x v="5"/>
    <x v="0"/>
  </r>
  <r>
    <x v="13"/>
    <n v="35623"/>
    <n v="9.3000000000000007"/>
    <n v="8.3000000000000007"/>
    <n v="10.3"/>
    <x v="5"/>
    <x v="0"/>
  </r>
  <r>
    <x v="0"/>
    <n v="32615"/>
    <n v="15.1"/>
    <n v="13.9"/>
    <n v="16.5"/>
    <x v="6"/>
    <x v="0"/>
  </r>
  <r>
    <x v="7"/>
    <n v="14153"/>
    <n v="8.8000000000000007"/>
    <n v="7.4"/>
    <n v="10.5"/>
    <x v="6"/>
    <x v="0"/>
  </r>
  <r>
    <x v="8"/>
    <n v="40538"/>
    <n v="10.8"/>
    <n v="9.8000000000000007"/>
    <n v="11.8"/>
    <x v="6"/>
    <x v="0"/>
  </r>
  <r>
    <x v="1"/>
    <n v="49720"/>
    <n v="15.5"/>
    <n v="14.5"/>
    <n v="16.600000000000001"/>
    <x v="6"/>
    <x v="0"/>
  </r>
  <r>
    <x v="2"/>
    <n v="9577"/>
    <n v="18.2"/>
    <n v="15.7"/>
    <n v="21"/>
    <x v="6"/>
    <x v="0"/>
  </r>
  <r>
    <x v="9"/>
    <n v="25870"/>
    <n v="11.6"/>
    <n v="10.4"/>
    <n v="13"/>
    <x v="6"/>
    <x v="0"/>
  </r>
  <r>
    <x v="3"/>
    <n v="32581"/>
    <n v="24.6"/>
    <n v="23"/>
    <n v="26.4"/>
    <x v="6"/>
    <x v="0"/>
  </r>
  <r>
    <x v="10"/>
    <n v="38913"/>
    <n v="16.8"/>
    <n v="15.6"/>
    <n v="18.100000000000001"/>
    <x v="6"/>
    <x v="0"/>
  </r>
  <r>
    <x v="4"/>
    <n v="24356"/>
    <n v="12.4"/>
    <n v="11.1"/>
    <n v="13.9"/>
    <x v="6"/>
    <x v="0"/>
  </r>
  <r>
    <x v="12"/>
    <n v="24945"/>
    <n v="17.3"/>
    <n v="15.7"/>
    <n v="19"/>
    <x v="6"/>
    <x v="0"/>
  </r>
  <r>
    <x v="13"/>
    <n v="35556"/>
    <n v="10.8"/>
    <n v="9.8000000000000007"/>
    <n v="11.9"/>
    <x v="6"/>
    <x v="0"/>
  </r>
  <r>
    <x v="0"/>
    <n v="24952"/>
    <n v="14"/>
    <n v="12.6"/>
    <n v="15.5"/>
    <x v="7"/>
    <x v="0"/>
  </r>
  <r>
    <x v="7"/>
    <n v="39992"/>
    <n v="13.1"/>
    <n v="12"/>
    <n v="14.2"/>
    <x v="7"/>
    <x v="0"/>
  </r>
  <r>
    <x v="8"/>
    <n v="41128"/>
    <n v="13.9"/>
    <n v="12.8"/>
    <n v="15.1"/>
    <x v="7"/>
    <x v="0"/>
  </r>
  <r>
    <x v="1"/>
    <n v="51161"/>
    <n v="17"/>
    <n v="15.9"/>
    <n v="18.100000000000001"/>
    <x v="7"/>
    <x v="0"/>
  </r>
  <r>
    <x v="2"/>
    <n v="9955"/>
    <n v="20"/>
    <n v="17.399999999999999"/>
    <n v="22.9"/>
    <x v="7"/>
    <x v="0"/>
  </r>
  <r>
    <x v="15"/>
    <n v="9767"/>
    <n v="24"/>
    <n v="21.1"/>
    <n v="27.2"/>
    <x v="7"/>
    <x v="0"/>
  </r>
  <r>
    <x v="9"/>
    <n v="25333"/>
    <n v="14.1"/>
    <n v="12.7"/>
    <n v="15.6"/>
    <x v="7"/>
    <x v="0"/>
  </r>
  <r>
    <x v="3"/>
    <n v="32935"/>
    <n v="29.3"/>
    <n v="27.5"/>
    <n v="31.1"/>
    <x v="7"/>
    <x v="0"/>
  </r>
  <r>
    <x v="10"/>
    <n v="30283"/>
    <n v="17.399999999999999"/>
    <n v="16"/>
    <n v="18.899999999999999"/>
    <x v="7"/>
    <x v="0"/>
  </r>
  <r>
    <x v="16"/>
    <n v="24940"/>
    <n v="15.5"/>
    <n v="14.1"/>
    <n v="17.100000000000001"/>
    <x v="7"/>
    <x v="0"/>
  </r>
  <r>
    <x v="13"/>
    <n v="35037"/>
    <n v="14.1"/>
    <n v="12.9"/>
    <n v="15.4"/>
    <x v="7"/>
    <x v="0"/>
  </r>
  <r>
    <x v="17"/>
    <n v="1756"/>
    <n v="7.9"/>
    <n v="4.5"/>
    <n v="14"/>
    <x v="2"/>
    <x v="1"/>
  </r>
  <r>
    <x v="18"/>
    <n v="1705"/>
    <n v="7.2"/>
    <n v="4.2"/>
    <n v="12.3"/>
    <x v="2"/>
    <x v="1"/>
  </r>
  <r>
    <x v="19"/>
    <n v="1648"/>
    <n v="10.1"/>
    <n v="6"/>
    <n v="17.100000000000001"/>
    <x v="2"/>
    <x v="1"/>
  </r>
  <r>
    <x v="11"/>
    <n v="1869"/>
    <n v="8.1"/>
    <n v="4.7"/>
    <n v="14.1"/>
    <x v="2"/>
    <x v="1"/>
  </r>
  <r>
    <x v="20"/>
    <n v="1604"/>
    <n v="11.9"/>
    <n v="7.2"/>
    <n v="19.7"/>
    <x v="4"/>
    <x v="1"/>
  </r>
  <r>
    <x v="21"/>
    <n v="1498"/>
    <n v="12.2"/>
    <n v="7.3"/>
    <n v="20.6"/>
    <x v="4"/>
    <x v="1"/>
  </r>
  <r>
    <x v="22"/>
    <n v="1521"/>
    <n v="20.399999999999999"/>
    <n v="13.2"/>
    <n v="31.2"/>
    <x v="4"/>
    <x v="1"/>
  </r>
  <r>
    <x v="23"/>
    <n v="1526"/>
    <n v="21.7"/>
    <n v="14.1"/>
    <n v="33.299999999999997"/>
    <x v="4"/>
    <x v="1"/>
  </r>
  <r>
    <x v="15"/>
    <n v="1469"/>
    <n v="19.7"/>
    <n v="12.4"/>
    <n v="31"/>
    <x v="4"/>
    <x v="1"/>
  </r>
  <r>
    <x v="24"/>
    <n v="1554"/>
    <n v="11.5"/>
    <n v="7"/>
    <n v="18.899999999999999"/>
    <x v="4"/>
    <x v="1"/>
  </r>
  <r>
    <x v="25"/>
    <n v="1527"/>
    <n v="7.4"/>
    <n v="4.3"/>
    <n v="12.6"/>
    <x v="4"/>
    <x v="1"/>
  </r>
  <r>
    <x v="26"/>
    <n v="1533"/>
    <n v="12.3"/>
    <n v="7.1"/>
    <n v="21.2"/>
    <x v="4"/>
    <x v="1"/>
  </r>
  <r>
    <x v="19"/>
    <n v="1530"/>
    <n v="19.2"/>
    <n v="11.7"/>
    <n v="31.4"/>
    <x v="4"/>
    <x v="1"/>
  </r>
  <r>
    <x v="27"/>
    <n v="1511"/>
    <n v="10.9"/>
    <n v="6.4"/>
    <n v="18.5"/>
    <x v="4"/>
    <x v="1"/>
  </r>
  <r>
    <x v="28"/>
    <n v="1453"/>
    <n v="14.6"/>
    <n v="8.3000000000000007"/>
    <n v="25.4"/>
    <x v="4"/>
    <x v="1"/>
  </r>
  <r>
    <x v="13"/>
    <n v="1601"/>
    <n v="10"/>
    <n v="6"/>
    <n v="16.8"/>
    <x v="4"/>
    <x v="1"/>
  </r>
  <r>
    <x v="29"/>
    <n v="1476"/>
    <n v="11.3"/>
    <n v="6.5"/>
    <n v="19.5"/>
    <x v="4"/>
    <x v="1"/>
  </r>
  <r>
    <x v="30"/>
    <n v="1550"/>
    <n v="21.5"/>
    <n v="12.7"/>
    <n v="35.9"/>
    <x v="6"/>
    <x v="1"/>
  </r>
  <r>
    <x v="7"/>
    <n v="1613"/>
    <n v="22.7"/>
    <n v="15.5"/>
    <n v="33.1"/>
    <x v="6"/>
    <x v="1"/>
  </r>
  <r>
    <x v="0"/>
    <n v="1573"/>
    <n v="19.3"/>
    <n v="11.8"/>
    <n v="31.5"/>
    <x v="6"/>
    <x v="1"/>
  </r>
  <r>
    <x v="31"/>
    <n v="1595"/>
    <n v="19.600000000000001"/>
    <n v="11.3"/>
    <n v="33.700000000000003"/>
    <x v="6"/>
    <x v="1"/>
  </r>
  <r>
    <x v="20"/>
    <n v="1660"/>
    <n v="12.5"/>
    <n v="7.4"/>
    <n v="21.1"/>
    <x v="6"/>
    <x v="1"/>
  </r>
  <r>
    <x v="32"/>
    <n v="1572"/>
    <n v="23.8"/>
    <n v="15.6"/>
    <n v="36"/>
    <x v="6"/>
    <x v="1"/>
  </r>
  <r>
    <x v="14"/>
    <n v="1590"/>
    <n v="17.899999999999999"/>
    <n v="10.8"/>
    <n v="29.4"/>
    <x v="6"/>
    <x v="1"/>
  </r>
  <r>
    <x v="33"/>
    <n v="1591"/>
    <n v="17.2"/>
    <n v="10.1"/>
    <n v="29"/>
    <x v="6"/>
    <x v="1"/>
  </r>
  <r>
    <x v="21"/>
    <n v="1584"/>
    <n v="20.100000000000001"/>
    <n v="12.3"/>
    <n v="32.9"/>
    <x v="6"/>
    <x v="1"/>
  </r>
  <r>
    <x v="34"/>
    <n v="1765"/>
    <n v="21"/>
    <n v="13.1"/>
    <n v="33.5"/>
    <x v="6"/>
    <x v="1"/>
  </r>
  <r>
    <x v="22"/>
    <n v="1566"/>
    <n v="17.3"/>
    <n v="10.5"/>
    <n v="28.5"/>
    <x v="6"/>
    <x v="1"/>
  </r>
  <r>
    <x v="35"/>
    <n v="1582"/>
    <n v="9.6999999999999993"/>
    <n v="5.5"/>
    <n v="17"/>
    <x v="6"/>
    <x v="1"/>
  </r>
  <r>
    <x v="36"/>
    <n v="1592"/>
    <n v="20.7"/>
    <n v="12.7"/>
    <n v="33.4"/>
    <x v="6"/>
    <x v="1"/>
  </r>
  <r>
    <x v="37"/>
    <n v="1581"/>
    <n v="22.1"/>
    <n v="13"/>
    <n v="37.1"/>
    <x v="6"/>
    <x v="1"/>
  </r>
  <r>
    <x v="17"/>
    <n v="1570"/>
    <n v="23.2"/>
    <n v="14.4"/>
    <n v="37.1"/>
    <x v="6"/>
    <x v="1"/>
  </r>
  <r>
    <x v="2"/>
    <n v="1798"/>
    <n v="13"/>
    <n v="7.9"/>
    <n v="21.2"/>
    <x v="6"/>
    <x v="1"/>
  </r>
  <r>
    <x v="23"/>
    <n v="1570"/>
    <n v="20.9"/>
    <n v="13.9"/>
    <n v="31.2"/>
    <x v="6"/>
    <x v="1"/>
  </r>
  <r>
    <x v="38"/>
    <n v="1581"/>
    <n v="15.3"/>
    <n v="8.6"/>
    <n v="27"/>
    <x v="6"/>
    <x v="1"/>
  </r>
  <r>
    <x v="15"/>
    <n v="1544"/>
    <n v="29.1"/>
    <n v="18.600000000000001"/>
    <n v="45.3"/>
    <x v="6"/>
    <x v="1"/>
  </r>
  <r>
    <x v="9"/>
    <n v="1602"/>
    <n v="21.1"/>
    <n v="13.8"/>
    <n v="32.1"/>
    <x v="6"/>
    <x v="1"/>
  </r>
  <r>
    <x v="39"/>
    <n v="1564"/>
    <n v="25.3"/>
    <n v="16.399999999999999"/>
    <n v="39"/>
    <x v="6"/>
    <x v="1"/>
  </r>
  <r>
    <x v="10"/>
    <n v="1558"/>
    <n v="25.6"/>
    <n v="15.5"/>
    <n v="41.8"/>
    <x v="6"/>
    <x v="1"/>
  </r>
  <r>
    <x v="40"/>
    <n v="1570"/>
    <n v="12.5"/>
    <n v="8.1999999999999993"/>
    <n v="19"/>
    <x v="6"/>
    <x v="1"/>
  </r>
  <r>
    <x v="24"/>
    <n v="1688"/>
    <n v="18.100000000000001"/>
    <n v="10.8"/>
    <n v="30"/>
    <x v="6"/>
    <x v="1"/>
  </r>
  <r>
    <x v="3"/>
    <n v="1576"/>
    <n v="27.3"/>
    <n v="17.100000000000001"/>
    <n v="43.2"/>
    <x v="6"/>
    <x v="1"/>
  </r>
  <r>
    <x v="25"/>
    <n v="1654"/>
    <n v="18.899999999999999"/>
    <n v="12.7"/>
    <n v="27.9"/>
    <x v="6"/>
    <x v="1"/>
  </r>
  <r>
    <x v="41"/>
    <n v="1634"/>
    <n v="22"/>
    <n v="14.5"/>
    <n v="33.200000000000003"/>
    <x v="6"/>
    <x v="1"/>
  </r>
  <r>
    <x v="26"/>
    <n v="1563"/>
    <n v="19.8"/>
    <n v="12.1"/>
    <n v="32.4"/>
    <x v="6"/>
    <x v="1"/>
  </r>
  <r>
    <x v="19"/>
    <n v="1592"/>
    <n v="30.9"/>
    <n v="20.5"/>
    <n v="46.2"/>
    <x v="6"/>
    <x v="1"/>
  </r>
  <r>
    <x v="11"/>
    <n v="1594"/>
    <n v="23"/>
    <n v="14.8"/>
    <n v="35.700000000000003"/>
    <x v="6"/>
    <x v="1"/>
  </r>
  <r>
    <x v="27"/>
    <n v="1624"/>
    <n v="17.7"/>
    <n v="11.7"/>
    <n v="26.6"/>
    <x v="6"/>
    <x v="1"/>
  </r>
  <r>
    <x v="4"/>
    <n v="1682"/>
    <n v="11.8"/>
    <n v="7.5"/>
    <n v="18.5"/>
    <x v="6"/>
    <x v="1"/>
  </r>
  <r>
    <x v="42"/>
    <n v="1513"/>
    <n v="17.2"/>
    <n v="10.7"/>
    <n v="27.5"/>
    <x v="6"/>
    <x v="1"/>
  </r>
  <r>
    <x v="16"/>
    <n v="1579"/>
    <n v="16.600000000000001"/>
    <n v="9.4"/>
    <n v="29.2"/>
    <x v="6"/>
    <x v="1"/>
  </r>
  <r>
    <x v="12"/>
    <n v="1551"/>
    <n v="12.6"/>
    <n v="7.9"/>
    <n v="20"/>
    <x v="6"/>
    <x v="1"/>
  </r>
  <r>
    <x v="43"/>
    <n v="1590"/>
    <n v="12.6"/>
    <n v="7.5"/>
    <n v="20.8"/>
    <x v="6"/>
    <x v="1"/>
  </r>
  <r>
    <x v="44"/>
    <n v="1601"/>
    <n v="20.9"/>
    <n v="13.2"/>
    <n v="32.799999999999997"/>
    <x v="6"/>
    <x v="1"/>
  </r>
  <r>
    <x v="28"/>
    <n v="1604"/>
    <n v="21.8"/>
    <n v="13.7"/>
    <n v="34.700000000000003"/>
    <x v="6"/>
    <x v="1"/>
  </r>
  <r>
    <x v="13"/>
    <n v="1584"/>
    <n v="12.6"/>
    <n v="7.3"/>
    <n v="21.8"/>
    <x v="6"/>
    <x v="1"/>
  </r>
  <r>
    <x v="5"/>
    <n v="1539"/>
    <n v="26.7"/>
    <n v="18.5"/>
    <n v="38.6"/>
    <x v="6"/>
    <x v="1"/>
  </r>
  <r>
    <x v="29"/>
    <n v="1565"/>
    <n v="19.600000000000001"/>
    <n v="12.7"/>
    <n v="30.3"/>
    <x v="6"/>
    <x v="1"/>
  </r>
  <r>
    <x v="30"/>
    <n v="1024"/>
    <n v="21.7"/>
    <n v="12.7"/>
    <n v="36.9"/>
    <x v="8"/>
    <x v="1"/>
  </r>
  <r>
    <x v="6"/>
    <n v="1089"/>
    <n v="31.5"/>
    <n v="20.8"/>
    <n v="47.3"/>
    <x v="8"/>
    <x v="1"/>
  </r>
  <r>
    <x v="7"/>
    <n v="1016"/>
    <n v="18.8"/>
    <n v="10.9"/>
    <n v="32.299999999999997"/>
    <x v="8"/>
    <x v="1"/>
  </r>
  <r>
    <x v="0"/>
    <n v="1151"/>
    <n v="30.4"/>
    <n v="18.899999999999999"/>
    <n v="48.5"/>
    <x v="8"/>
    <x v="1"/>
  </r>
  <r>
    <x v="8"/>
    <n v="1326"/>
    <n v="19.100000000000001"/>
    <n v="11.9"/>
    <n v="30.5"/>
    <x v="8"/>
    <x v="1"/>
  </r>
  <r>
    <x v="20"/>
    <n v="1366"/>
    <n v="42.7"/>
    <n v="26.2"/>
    <n v="69"/>
    <x v="8"/>
    <x v="1"/>
  </r>
  <r>
    <x v="32"/>
    <n v="1149"/>
    <n v="42.1"/>
    <n v="26.6"/>
    <n v="65.900000000000006"/>
    <x v="8"/>
    <x v="1"/>
  </r>
  <r>
    <x v="14"/>
    <n v="1151"/>
    <n v="28.8"/>
    <n v="19.2"/>
    <n v="43.1"/>
    <x v="8"/>
    <x v="1"/>
  </r>
  <r>
    <x v="1"/>
    <n v="1075"/>
    <n v="32"/>
    <n v="18.100000000000001"/>
    <n v="56.1"/>
    <x v="8"/>
    <x v="1"/>
  </r>
  <r>
    <x v="45"/>
    <n v="1333"/>
    <n v="15.8"/>
    <n v="9.3000000000000007"/>
    <n v="26.7"/>
    <x v="8"/>
    <x v="1"/>
  </r>
  <r>
    <x v="33"/>
    <n v="1341"/>
    <n v="27.1"/>
    <n v="17.3"/>
    <n v="42.1"/>
    <x v="8"/>
    <x v="1"/>
  </r>
  <r>
    <x v="21"/>
    <n v="1254"/>
    <n v="20.5"/>
    <n v="12.9"/>
    <n v="32.299999999999997"/>
    <x v="8"/>
    <x v="1"/>
  </r>
  <r>
    <x v="34"/>
    <n v="1316"/>
    <n v="34"/>
    <n v="21.6"/>
    <n v="53"/>
    <x v="8"/>
    <x v="1"/>
  </r>
  <r>
    <x v="22"/>
    <n v="1192"/>
    <n v="37"/>
    <n v="24.9"/>
    <n v="54.8"/>
    <x v="8"/>
    <x v="1"/>
  </r>
  <r>
    <x v="36"/>
    <n v="1084"/>
    <n v="23.8"/>
    <n v="15.1"/>
    <n v="37.299999999999997"/>
    <x v="8"/>
    <x v="1"/>
  </r>
  <r>
    <x v="37"/>
    <n v="965"/>
    <n v="18.5"/>
    <n v="11.6"/>
    <n v="29.6"/>
    <x v="8"/>
    <x v="1"/>
  </r>
  <r>
    <x v="17"/>
    <n v="1376"/>
    <n v="35.299999999999997"/>
    <n v="22.3"/>
    <n v="55.3"/>
    <x v="8"/>
    <x v="1"/>
  </r>
  <r>
    <x v="2"/>
    <n v="1339"/>
    <n v="25.4"/>
    <n v="16.5"/>
    <n v="39"/>
    <x v="8"/>
    <x v="1"/>
  </r>
  <r>
    <x v="23"/>
    <n v="1245"/>
    <n v="32.1"/>
    <n v="22.6"/>
    <n v="45.4"/>
    <x v="8"/>
    <x v="1"/>
  </r>
  <r>
    <x v="38"/>
    <n v="1347"/>
    <n v="28.4"/>
    <n v="16"/>
    <n v="50"/>
    <x v="8"/>
    <x v="1"/>
  </r>
  <r>
    <x v="15"/>
    <n v="1523"/>
    <n v="35.1"/>
    <n v="24.2"/>
    <n v="50.8"/>
    <x v="8"/>
    <x v="1"/>
  </r>
  <r>
    <x v="9"/>
    <n v="1249"/>
    <n v="27.4"/>
    <n v="17.3"/>
    <n v="43.1"/>
    <x v="8"/>
    <x v="1"/>
  </r>
  <r>
    <x v="39"/>
    <n v="1262"/>
    <n v="31"/>
    <n v="17.899999999999999"/>
    <n v="53.4"/>
    <x v="8"/>
    <x v="1"/>
  </r>
  <r>
    <x v="10"/>
    <n v="1171"/>
    <n v="17"/>
    <n v="10.9"/>
    <n v="26.4"/>
    <x v="8"/>
    <x v="1"/>
  </r>
  <r>
    <x v="46"/>
    <n v="1202"/>
    <n v="13.6"/>
    <n v="8.5"/>
    <n v="21.6"/>
    <x v="8"/>
    <x v="1"/>
  </r>
  <r>
    <x v="24"/>
    <n v="1259"/>
    <n v="27.4"/>
    <n v="18.3"/>
    <n v="40.799999999999997"/>
    <x v="8"/>
    <x v="1"/>
  </r>
  <r>
    <x v="3"/>
    <n v="1349"/>
    <n v="38.200000000000003"/>
    <n v="25.4"/>
    <n v="57"/>
    <x v="8"/>
    <x v="1"/>
  </r>
  <r>
    <x v="18"/>
    <n v="1051"/>
    <n v="27.3"/>
    <n v="16.3"/>
    <n v="45.4"/>
    <x v="8"/>
    <x v="1"/>
  </r>
  <r>
    <x v="25"/>
    <n v="1193"/>
    <n v="24.8"/>
    <n v="16.2"/>
    <n v="37.799999999999997"/>
    <x v="8"/>
    <x v="1"/>
  </r>
  <r>
    <x v="26"/>
    <n v="1006"/>
    <n v="26.7"/>
    <n v="17.399999999999999"/>
    <n v="40.700000000000003"/>
    <x v="8"/>
    <x v="1"/>
  </r>
  <r>
    <x v="19"/>
    <n v="1290"/>
    <n v="28.9"/>
    <n v="16.3"/>
    <n v="50.7"/>
    <x v="8"/>
    <x v="1"/>
  </r>
  <r>
    <x v="11"/>
    <n v="1304"/>
    <n v="37.9"/>
    <n v="24.3"/>
    <n v="58.6"/>
    <x v="8"/>
    <x v="1"/>
  </r>
  <r>
    <x v="27"/>
    <n v="1113"/>
    <n v="26.9"/>
    <n v="18.399999999999999"/>
    <n v="39.299999999999997"/>
    <x v="8"/>
    <x v="1"/>
  </r>
  <r>
    <x v="4"/>
    <n v="1123"/>
    <n v="20.9"/>
    <n v="12.1"/>
    <n v="35.700000000000003"/>
    <x v="8"/>
    <x v="1"/>
  </r>
  <r>
    <x v="16"/>
    <n v="1108"/>
    <n v="20.100000000000001"/>
    <n v="11.6"/>
    <n v="34.700000000000003"/>
    <x v="8"/>
    <x v="1"/>
  </r>
  <r>
    <x v="12"/>
    <n v="1325"/>
    <n v="26.3"/>
    <n v="17.7"/>
    <n v="38.9"/>
    <x v="8"/>
    <x v="1"/>
  </r>
  <r>
    <x v="43"/>
    <n v="1364"/>
    <n v="32.5"/>
    <n v="22.4"/>
    <n v="46.9"/>
    <x v="8"/>
    <x v="1"/>
  </r>
  <r>
    <x v="44"/>
    <n v="1362"/>
    <n v="18.5"/>
    <n v="11.3"/>
    <n v="30"/>
    <x v="8"/>
    <x v="1"/>
  </r>
  <r>
    <x v="13"/>
    <n v="1461"/>
    <n v="28.9"/>
    <n v="16.399999999999999"/>
    <n v="50.5"/>
    <x v="8"/>
    <x v="1"/>
  </r>
  <r>
    <x v="5"/>
    <n v="1016"/>
    <n v="30.2"/>
    <n v="19.3"/>
    <n v="47"/>
    <x v="8"/>
    <x v="1"/>
  </r>
  <r>
    <x v="6"/>
    <n v="252812"/>
    <n v="1.5"/>
    <n v="1.3"/>
    <n v="1.6"/>
    <x v="0"/>
    <x v="2"/>
  </r>
  <r>
    <x v="30"/>
    <n v="50342"/>
    <n v="3.3"/>
    <n v="2.8"/>
    <n v="3.8"/>
    <x v="0"/>
    <x v="2"/>
  </r>
  <r>
    <x v="0"/>
    <n v="274759"/>
    <n v="3.3"/>
    <n v="3.1"/>
    <n v="3.5"/>
    <x v="0"/>
    <x v="2"/>
  </r>
  <r>
    <x v="7"/>
    <n v="185692"/>
    <n v="5.3"/>
    <n v="5"/>
    <n v="5.7"/>
    <x v="0"/>
    <x v="2"/>
  </r>
  <r>
    <x v="31"/>
    <n v="2406609"/>
    <n v="1"/>
    <n v="1"/>
    <n v="1.1000000000000001"/>
    <x v="0"/>
    <x v="2"/>
  </r>
  <r>
    <x v="8"/>
    <n v="130820"/>
    <n v="1.9"/>
    <n v="1.7"/>
    <n v="2.2000000000000002"/>
    <x v="0"/>
    <x v="2"/>
  </r>
  <r>
    <x v="20"/>
    <n v="163068"/>
    <n v="0.5"/>
    <n v="0.4"/>
    <n v="0.6"/>
    <x v="0"/>
    <x v="2"/>
  </r>
  <r>
    <x v="32"/>
    <n v="42834"/>
    <n v="3.2"/>
    <n v="2.7"/>
    <n v="3.8"/>
    <x v="0"/>
    <x v="2"/>
  </r>
  <r>
    <x v="47"/>
    <n v="58590"/>
    <n v="0.5"/>
    <n v="0.4"/>
    <n v="0.8"/>
    <x v="0"/>
    <x v="2"/>
  </r>
  <r>
    <x v="14"/>
    <n v="801638"/>
    <n v="1.7"/>
    <n v="1.6"/>
    <n v="1.8"/>
    <x v="0"/>
    <x v="2"/>
  </r>
  <r>
    <x v="1"/>
    <n v="460568"/>
    <n v="2.2999999999999998"/>
    <n v="2.1"/>
    <n v="2.4"/>
    <x v="0"/>
    <x v="2"/>
  </r>
  <r>
    <x v="45"/>
    <n v="62623"/>
    <n v="0.7"/>
    <n v="0.5"/>
    <n v="1"/>
    <x v="0"/>
    <x v="2"/>
  </r>
  <r>
    <x v="21"/>
    <n v="66850"/>
    <n v="6.2"/>
    <n v="5.6"/>
    <n v="6.8"/>
    <x v="0"/>
    <x v="2"/>
  </r>
  <r>
    <x v="34"/>
    <n v="706643"/>
    <n v="1.9"/>
    <n v="1.8"/>
    <n v="2"/>
    <x v="0"/>
    <x v="2"/>
  </r>
  <r>
    <x v="22"/>
    <n v="318736"/>
    <n v="2.8"/>
    <n v="2.6"/>
    <n v="3"/>
    <x v="0"/>
    <x v="2"/>
  </r>
  <r>
    <x v="33"/>
    <n v="106118"/>
    <n v="1.5"/>
    <n v="1.2"/>
    <n v="1.7"/>
    <x v="0"/>
    <x v="2"/>
  </r>
  <r>
    <x v="35"/>
    <n v="102151"/>
    <n v="4.2"/>
    <n v="3.8"/>
    <n v="4.5999999999999996"/>
    <x v="0"/>
    <x v="2"/>
  </r>
  <r>
    <x v="36"/>
    <n v="270411"/>
    <n v="2.2000000000000002"/>
    <n v="2"/>
    <n v="2.4"/>
    <x v="0"/>
    <x v="2"/>
  </r>
  <r>
    <x v="37"/>
    <n v="339301"/>
    <n v="1.7"/>
    <n v="1.6"/>
    <n v="1.8"/>
    <x v="0"/>
    <x v="2"/>
  </r>
  <r>
    <x v="23"/>
    <n v="69466"/>
    <n v="9.8000000000000007"/>
    <n v="9.1"/>
    <n v="10.6"/>
    <x v="0"/>
    <x v="2"/>
  </r>
  <r>
    <x v="2"/>
    <n v="275403"/>
    <n v="1.9"/>
    <n v="1.8"/>
    <n v="2.1"/>
    <x v="0"/>
    <x v="2"/>
  </r>
  <r>
    <x v="17"/>
    <n v="331038"/>
    <n v="1.1000000000000001"/>
    <n v="1"/>
    <n v="1.2"/>
    <x v="0"/>
    <x v="2"/>
  </r>
  <r>
    <x v="38"/>
    <n v="551959"/>
    <n v="5.8"/>
    <n v="5.6"/>
    <n v="6"/>
    <x v="0"/>
    <x v="2"/>
  </r>
  <r>
    <x v="15"/>
    <n v="211436"/>
    <n v="5.6"/>
    <n v="5.3"/>
    <n v="5.9"/>
    <x v="0"/>
    <x v="2"/>
  </r>
  <r>
    <x v="48"/>
    <n v="228630"/>
    <n v="1.7"/>
    <n v="1.5"/>
    <n v="1.9"/>
    <x v="0"/>
    <x v="2"/>
  </r>
  <r>
    <x v="9"/>
    <n v="400654"/>
    <n v="2.7"/>
    <n v="2.5"/>
    <n v="2.9"/>
    <x v="0"/>
    <x v="2"/>
  </r>
  <r>
    <x v="39"/>
    <n v="33967"/>
    <n v="5.2"/>
    <n v="4.4000000000000004"/>
    <n v="6"/>
    <x v="0"/>
    <x v="2"/>
  </r>
  <r>
    <x v="40"/>
    <n v="97463"/>
    <n v="1.1000000000000001"/>
    <n v="0.9"/>
    <n v="1.4"/>
    <x v="0"/>
    <x v="2"/>
  </r>
  <r>
    <x v="18"/>
    <n v="50946"/>
    <n v="3.3"/>
    <n v="2.9"/>
    <n v="3.9"/>
    <x v="0"/>
    <x v="2"/>
  </r>
  <r>
    <x v="24"/>
    <n v="44032"/>
    <n v="4.2"/>
    <n v="3.7"/>
    <n v="4.9000000000000004"/>
    <x v="0"/>
    <x v="2"/>
  </r>
  <r>
    <x v="3"/>
    <n v="334551"/>
    <n v="2.1"/>
    <n v="1.9"/>
    <n v="2.2000000000000002"/>
    <x v="0"/>
    <x v="2"/>
  </r>
  <r>
    <x v="49"/>
    <n v="183786"/>
    <n v="1.5"/>
    <n v="1.3"/>
    <n v="1.7"/>
    <x v="0"/>
    <x v="2"/>
  </r>
  <r>
    <x v="25"/>
    <n v="986828"/>
    <n v="2.5"/>
    <n v="2.4"/>
    <n v="2.6"/>
    <x v="0"/>
    <x v="2"/>
  </r>
  <r>
    <x v="10"/>
    <n v="435822"/>
    <n v="3.4"/>
    <n v="3.3"/>
    <n v="3.6"/>
    <x v="0"/>
    <x v="2"/>
  </r>
  <r>
    <x v="46"/>
    <n v="21041"/>
    <n v="2.9"/>
    <n v="2.2999999999999998"/>
    <n v="3.8"/>
    <x v="0"/>
    <x v="2"/>
  </r>
  <r>
    <x v="41"/>
    <n v="562133"/>
    <n v="2.5"/>
    <n v="2.4"/>
    <n v="2.6"/>
    <x v="0"/>
    <x v="2"/>
  </r>
  <r>
    <x v="26"/>
    <n v="252657"/>
    <n v="1.1000000000000001"/>
    <n v="1"/>
    <n v="1.3"/>
    <x v="0"/>
    <x v="2"/>
  </r>
  <r>
    <x v="19"/>
    <n v="154884"/>
    <n v="4.7"/>
    <n v="4.4000000000000004"/>
    <n v="5.0999999999999996"/>
    <x v="0"/>
    <x v="2"/>
  </r>
  <r>
    <x v="11"/>
    <n v="573278"/>
    <n v="4.2"/>
    <n v="4"/>
    <n v="4.4000000000000004"/>
    <x v="0"/>
    <x v="2"/>
  </r>
  <r>
    <x v="27"/>
    <n v="66153"/>
    <n v="4.8"/>
    <n v="4.3"/>
    <n v="5.3"/>
    <x v="0"/>
    <x v="2"/>
  </r>
  <r>
    <x v="4"/>
    <n v="312791"/>
    <n v="3.1"/>
    <n v="3"/>
    <n v="3.4"/>
    <x v="0"/>
    <x v="2"/>
  </r>
  <r>
    <x v="42"/>
    <n v="42764"/>
    <n v="2.9"/>
    <n v="2.4"/>
    <n v="3.5"/>
    <x v="0"/>
    <x v="2"/>
  </r>
  <r>
    <x v="16"/>
    <n v="479157"/>
    <n v="0.9"/>
    <n v="0.8"/>
    <n v="1"/>
    <x v="0"/>
    <x v="2"/>
  </r>
  <r>
    <x v="50"/>
    <n v="1007251"/>
    <n v="1.3"/>
    <n v="1.3"/>
    <n v="1.4"/>
    <x v="0"/>
    <x v="2"/>
  </r>
  <r>
    <x v="12"/>
    <n v="69605"/>
    <n v="2.6"/>
    <n v="2.2000000000000002"/>
    <n v="3"/>
    <x v="0"/>
    <x v="2"/>
  </r>
  <r>
    <x v="44"/>
    <n v="49725"/>
    <n v="5.5"/>
    <n v="4.9000000000000004"/>
    <n v="6.2"/>
    <x v="0"/>
    <x v="2"/>
  </r>
  <r>
    <x v="43"/>
    <n v="265202"/>
    <n v="1.8"/>
    <n v="1.6"/>
    <n v="2"/>
    <x v="0"/>
    <x v="2"/>
  </r>
  <r>
    <x v="28"/>
    <n v="421362"/>
    <n v="1.1000000000000001"/>
    <n v="1"/>
    <n v="1.2"/>
    <x v="0"/>
    <x v="2"/>
  </r>
  <r>
    <x v="5"/>
    <n v="122080"/>
    <n v="4.2"/>
    <n v="3.9"/>
    <n v="4.5999999999999996"/>
    <x v="0"/>
    <x v="2"/>
  </r>
  <r>
    <x v="13"/>
    <n v="217566"/>
    <n v="5.6"/>
    <n v="5.3"/>
    <n v="5.9"/>
    <x v="0"/>
    <x v="2"/>
  </r>
  <r>
    <x v="29"/>
    <n v="19981"/>
    <n v="2.8"/>
    <n v="2.2000000000000002"/>
    <n v="3.6"/>
    <x v="0"/>
    <x v="2"/>
  </r>
  <r>
    <x v="6"/>
    <n v="273698"/>
    <n v="1.6"/>
    <n v="1.5"/>
    <n v="1.8"/>
    <x v="9"/>
    <x v="2"/>
  </r>
  <r>
    <x v="30"/>
    <n v="54204"/>
    <n v="3.6"/>
    <n v="3.1"/>
    <n v="4.0999999999999996"/>
    <x v="9"/>
    <x v="2"/>
  </r>
  <r>
    <x v="0"/>
    <n v="312970"/>
    <n v="3.7"/>
    <n v="3.5"/>
    <n v="3.9"/>
    <x v="9"/>
    <x v="2"/>
  </r>
  <r>
    <x v="7"/>
    <n v="218750"/>
    <n v="5.0999999999999996"/>
    <n v="4.8"/>
    <n v="5.4"/>
    <x v="9"/>
    <x v="2"/>
  </r>
  <r>
    <x v="31"/>
    <n v="2471781"/>
    <n v="1.2"/>
    <n v="1.2"/>
    <n v="1.3"/>
    <x v="9"/>
    <x v="2"/>
  </r>
  <r>
    <x v="8"/>
    <n v="145270"/>
    <n v="1.8"/>
    <n v="1.6"/>
    <n v="2"/>
    <x v="9"/>
    <x v="2"/>
  </r>
  <r>
    <x v="20"/>
    <n v="170794"/>
    <n v="0.6"/>
    <n v="0.5"/>
    <n v="0.7"/>
    <x v="9"/>
    <x v="2"/>
  </r>
  <r>
    <x v="32"/>
    <n v="46003"/>
    <n v="2.8"/>
    <n v="2.2999999999999998"/>
    <n v="3.3"/>
    <x v="9"/>
    <x v="2"/>
  </r>
  <r>
    <x v="47"/>
    <n v="58799"/>
    <n v="0.5"/>
    <n v="0.4"/>
    <n v="0.7"/>
    <x v="9"/>
    <x v="2"/>
  </r>
  <r>
    <x v="14"/>
    <n v="904760"/>
    <n v="1.7"/>
    <n v="1.6"/>
    <n v="1.7"/>
    <x v="9"/>
    <x v="2"/>
  </r>
  <r>
    <x v="1"/>
    <n v="540112"/>
    <n v="2.4"/>
    <n v="2.2999999999999998"/>
    <n v="2.5"/>
    <x v="9"/>
    <x v="2"/>
  </r>
  <r>
    <x v="45"/>
    <n v="64743"/>
    <n v="0.7"/>
    <n v="0.5"/>
    <n v="0.9"/>
    <x v="9"/>
    <x v="2"/>
  </r>
  <r>
    <x v="21"/>
    <n v="82400"/>
    <n v="6.1"/>
    <n v="5.6"/>
    <n v="6.6"/>
    <x v="9"/>
    <x v="2"/>
  </r>
  <r>
    <x v="34"/>
    <n v="761748"/>
    <n v="2"/>
    <n v="1.9"/>
    <n v="2.1"/>
    <x v="9"/>
    <x v="2"/>
  </r>
  <r>
    <x v="22"/>
    <n v="356775"/>
    <n v="3"/>
    <n v="2.8"/>
    <n v="3.2"/>
    <x v="9"/>
    <x v="2"/>
  </r>
  <r>
    <x v="33"/>
    <n v="118235"/>
    <n v="1.7"/>
    <n v="1.5"/>
    <n v="2"/>
    <x v="9"/>
    <x v="2"/>
  </r>
  <r>
    <x v="35"/>
    <n v="112351"/>
    <n v="4.5"/>
    <n v="4.0999999999999996"/>
    <n v="4.9000000000000004"/>
    <x v="9"/>
    <x v="2"/>
  </r>
  <r>
    <x v="36"/>
    <n v="286937"/>
    <n v="2.6"/>
    <n v="2.4"/>
    <n v="2.8"/>
    <x v="9"/>
    <x v="2"/>
  </r>
  <r>
    <x v="37"/>
    <n v="396329"/>
    <n v="1.6"/>
    <n v="1.5"/>
    <n v="1.7"/>
    <x v="9"/>
    <x v="2"/>
  </r>
  <r>
    <x v="23"/>
    <n v="73985"/>
    <n v="12"/>
    <n v="11.2"/>
    <n v="12.8"/>
    <x v="9"/>
    <x v="2"/>
  </r>
  <r>
    <x v="2"/>
    <n v="297394"/>
    <n v="2.5"/>
    <n v="2.2999999999999998"/>
    <n v="2.7"/>
    <x v="9"/>
    <x v="2"/>
  </r>
  <r>
    <x v="17"/>
    <n v="334015"/>
    <n v="1.2"/>
    <n v="1.1000000000000001"/>
    <n v="1.3"/>
    <x v="9"/>
    <x v="2"/>
  </r>
  <r>
    <x v="38"/>
    <n v="592669"/>
    <n v="7.1"/>
    <n v="6.9"/>
    <n v="7.3"/>
    <x v="9"/>
    <x v="2"/>
  </r>
  <r>
    <x v="15"/>
    <n v="220104"/>
    <n v="6.5"/>
    <n v="6.2"/>
    <n v="6.9"/>
    <x v="9"/>
    <x v="2"/>
  </r>
  <r>
    <x v="48"/>
    <n v="278423"/>
    <n v="1.6"/>
    <n v="1.5"/>
    <n v="1.8"/>
    <x v="9"/>
    <x v="2"/>
  </r>
  <r>
    <x v="9"/>
    <n v="429228"/>
    <n v="3"/>
    <n v="2.8"/>
    <n v="3.1"/>
    <x v="9"/>
    <x v="2"/>
  </r>
  <r>
    <x v="39"/>
    <n v="36697"/>
    <n v="6.2"/>
    <n v="5.4"/>
    <n v="7"/>
    <x v="9"/>
    <x v="2"/>
  </r>
  <r>
    <x v="40"/>
    <n v="105601"/>
    <n v="1.1000000000000001"/>
    <n v="0.9"/>
    <n v="1.3"/>
    <x v="9"/>
    <x v="2"/>
  </r>
  <r>
    <x v="18"/>
    <n v="53446"/>
    <n v="4.3"/>
    <n v="3.8"/>
    <n v="4.9000000000000004"/>
    <x v="9"/>
    <x v="2"/>
  </r>
  <r>
    <x v="24"/>
    <n v="45367"/>
    <n v="4.3"/>
    <n v="3.7"/>
    <n v="4.9000000000000004"/>
    <x v="9"/>
    <x v="2"/>
  </r>
  <r>
    <x v="3"/>
    <n v="347409"/>
    <n v="2.1"/>
    <n v="2"/>
    <n v="2.2999999999999998"/>
    <x v="9"/>
    <x v="2"/>
  </r>
  <r>
    <x v="49"/>
    <n v="196635"/>
    <n v="1.7"/>
    <n v="1.5"/>
    <n v="1.9"/>
    <x v="9"/>
    <x v="2"/>
  </r>
  <r>
    <x v="25"/>
    <n v="1085474"/>
    <n v="2.5"/>
    <n v="2.4"/>
    <n v="2.6"/>
    <x v="9"/>
    <x v="2"/>
  </r>
  <r>
    <x v="10"/>
    <n v="482049"/>
    <n v="3.5"/>
    <n v="3.3"/>
    <n v="3.6"/>
    <x v="9"/>
    <x v="2"/>
  </r>
  <r>
    <x v="46"/>
    <n v="21553"/>
    <n v="3.2"/>
    <n v="2.5"/>
    <n v="4"/>
    <x v="9"/>
    <x v="2"/>
  </r>
  <r>
    <x v="41"/>
    <n v="680239"/>
    <n v="2.5"/>
    <n v="2.2999999999999998"/>
    <n v="2.6"/>
    <x v="9"/>
    <x v="2"/>
  </r>
  <r>
    <x v="26"/>
    <n v="277750"/>
    <n v="1.3"/>
    <n v="1.2"/>
    <n v="1.5"/>
    <x v="9"/>
    <x v="2"/>
  </r>
  <r>
    <x v="19"/>
    <n v="165685"/>
    <n v="5"/>
    <n v="4.5999999999999996"/>
    <n v="5.3"/>
    <x v="9"/>
    <x v="2"/>
  </r>
  <r>
    <x v="11"/>
    <n v="589318"/>
    <n v="5.2"/>
    <n v="5"/>
    <n v="5.4"/>
    <x v="9"/>
    <x v="2"/>
  </r>
  <r>
    <x v="27"/>
    <n v="69924"/>
    <n v="5.2"/>
    <n v="4.7"/>
    <n v="5.8"/>
    <x v="9"/>
    <x v="2"/>
  </r>
  <r>
    <x v="4"/>
    <n v="352715"/>
    <n v="3.2"/>
    <n v="3"/>
    <n v="3.4"/>
    <x v="9"/>
    <x v="2"/>
  </r>
  <r>
    <x v="42"/>
    <n v="47275"/>
    <n v="2.6"/>
    <n v="2.1"/>
    <n v="3.1"/>
    <x v="9"/>
    <x v="2"/>
  </r>
  <r>
    <x v="16"/>
    <n v="514766"/>
    <n v="0.8"/>
    <n v="0.7"/>
    <n v="0.9"/>
    <x v="9"/>
    <x v="2"/>
  </r>
  <r>
    <x v="50"/>
    <n v="1054202"/>
    <n v="1.6"/>
    <n v="1.6"/>
    <n v="1.7"/>
    <x v="9"/>
    <x v="2"/>
  </r>
  <r>
    <x v="12"/>
    <n v="72832"/>
    <n v="2.9"/>
    <n v="2.5"/>
    <n v="3.3"/>
    <x v="9"/>
    <x v="2"/>
  </r>
  <r>
    <x v="44"/>
    <n v="51215"/>
    <n v="6.2"/>
    <n v="5.6"/>
    <n v="7"/>
    <x v="9"/>
    <x v="2"/>
  </r>
  <r>
    <x v="43"/>
    <n v="260389"/>
    <n v="2.2000000000000002"/>
    <n v="2"/>
    <n v="2.4"/>
    <x v="9"/>
    <x v="2"/>
  </r>
  <r>
    <x v="28"/>
    <n v="440348"/>
    <n v="1.2"/>
    <n v="1.1000000000000001"/>
    <n v="1.3"/>
    <x v="9"/>
    <x v="2"/>
  </r>
  <r>
    <x v="5"/>
    <n v="123188"/>
    <n v="5.2"/>
    <n v="4.9000000000000004"/>
    <n v="5.7"/>
    <x v="9"/>
    <x v="2"/>
  </r>
  <r>
    <x v="13"/>
    <n v="238280"/>
    <n v="6.2"/>
    <n v="5.9"/>
    <n v="6.5"/>
    <x v="9"/>
    <x v="2"/>
  </r>
  <r>
    <x v="29"/>
    <n v="23603"/>
    <n v="3.1"/>
    <n v="2.5"/>
    <n v="3.9"/>
    <x v="9"/>
    <x v="2"/>
  </r>
  <r>
    <x v="6"/>
    <n v="301754"/>
    <n v="1.8"/>
    <n v="1.6"/>
    <n v="1.9"/>
    <x v="1"/>
    <x v="2"/>
  </r>
  <r>
    <x v="30"/>
    <n v="57115"/>
    <n v="3.9"/>
    <n v="3.4"/>
    <n v="4.4000000000000004"/>
    <x v="1"/>
    <x v="2"/>
  </r>
  <r>
    <x v="0"/>
    <n v="373705"/>
    <n v="3.9"/>
    <n v="3.8"/>
    <n v="4.2"/>
    <x v="1"/>
    <x v="2"/>
  </r>
  <r>
    <x v="7"/>
    <n v="249902"/>
    <n v="5"/>
    <n v="4.7"/>
    <n v="5.3"/>
    <x v="1"/>
    <x v="2"/>
  </r>
  <r>
    <x v="31"/>
    <n v="2695067"/>
    <n v="1.4"/>
    <n v="1.4"/>
    <n v="1.4"/>
    <x v="1"/>
    <x v="2"/>
  </r>
  <r>
    <x v="8"/>
    <n v="156929"/>
    <n v="2"/>
    <n v="1.8"/>
    <n v="2.2000000000000002"/>
    <x v="1"/>
    <x v="2"/>
  </r>
  <r>
    <x v="20"/>
    <n v="182671"/>
    <n v="0.6"/>
    <n v="0.5"/>
    <n v="0.8"/>
    <x v="1"/>
    <x v="2"/>
  </r>
  <r>
    <x v="32"/>
    <n v="49318"/>
    <n v="4"/>
    <n v="3.5"/>
    <n v="4.5999999999999996"/>
    <x v="1"/>
    <x v="2"/>
  </r>
  <r>
    <x v="47"/>
    <n v="56388"/>
    <n v="0.4"/>
    <n v="0.3"/>
    <n v="0.7"/>
    <x v="1"/>
    <x v="2"/>
  </r>
  <r>
    <x v="14"/>
    <n v="998003"/>
    <n v="1.7"/>
    <n v="1.7"/>
    <n v="1.8"/>
    <x v="1"/>
    <x v="2"/>
  </r>
  <r>
    <x v="1"/>
    <n v="606252"/>
    <n v="2.7"/>
    <n v="2.6"/>
    <n v="2.9"/>
    <x v="1"/>
    <x v="2"/>
  </r>
  <r>
    <x v="45"/>
    <n v="68692"/>
    <n v="0.7"/>
    <n v="0.5"/>
    <n v="0.9"/>
    <x v="1"/>
    <x v="2"/>
  </r>
  <r>
    <x v="21"/>
    <n v="90875"/>
    <n v="7"/>
    <n v="6.4"/>
    <n v="7.5"/>
    <x v="1"/>
    <x v="2"/>
  </r>
  <r>
    <x v="34"/>
    <n v="784475"/>
    <n v="2.2000000000000002"/>
    <n v="2.1"/>
    <n v="2.2999999999999998"/>
    <x v="1"/>
    <x v="2"/>
  </r>
  <r>
    <x v="22"/>
    <n v="388141"/>
    <n v="3.7"/>
    <n v="3.5"/>
    <n v="3.9"/>
    <x v="1"/>
    <x v="2"/>
  </r>
  <r>
    <x v="33"/>
    <n v="129963"/>
    <n v="3.3"/>
    <n v="3"/>
    <n v="3.6"/>
    <x v="1"/>
    <x v="2"/>
  </r>
  <r>
    <x v="35"/>
    <n v="119002"/>
    <n v="4.9000000000000004"/>
    <n v="4.5"/>
    <n v="5.3"/>
    <x v="1"/>
    <x v="2"/>
  </r>
  <r>
    <x v="36"/>
    <n v="292737"/>
    <n v="3.1"/>
    <n v="2.9"/>
    <n v="3.3"/>
    <x v="1"/>
    <x v="2"/>
  </r>
  <r>
    <x v="37"/>
    <n v="462469"/>
    <n v="1.7"/>
    <n v="1.6"/>
    <n v="1.8"/>
    <x v="1"/>
    <x v="2"/>
  </r>
  <r>
    <x v="23"/>
    <n v="87386"/>
    <n v="12.1"/>
    <n v="11.4"/>
    <n v="12.8"/>
    <x v="1"/>
    <x v="2"/>
  </r>
  <r>
    <x v="2"/>
    <n v="319183"/>
    <n v="3.7"/>
    <n v="3.5"/>
    <n v="3.9"/>
    <x v="1"/>
    <x v="2"/>
  </r>
  <r>
    <x v="17"/>
    <n v="352027"/>
    <n v="1.3"/>
    <n v="1.2"/>
    <n v="1.5"/>
    <x v="1"/>
    <x v="2"/>
  </r>
  <r>
    <x v="38"/>
    <n v="637087"/>
    <n v="6.6"/>
    <n v="6.4"/>
    <n v="6.8"/>
    <x v="1"/>
    <x v="2"/>
  </r>
  <r>
    <x v="15"/>
    <n v="235826"/>
    <n v="7.4"/>
    <n v="7.1"/>
    <n v="7.8"/>
    <x v="1"/>
    <x v="2"/>
  </r>
  <r>
    <x v="48"/>
    <n v="285144"/>
    <n v="1.8"/>
    <n v="1.6"/>
    <n v="1.9"/>
    <x v="1"/>
    <x v="2"/>
  </r>
  <r>
    <x v="9"/>
    <n v="436980"/>
    <n v="3.4"/>
    <n v="3.2"/>
    <n v="3.6"/>
    <x v="1"/>
    <x v="2"/>
  </r>
  <r>
    <x v="39"/>
    <n v="38320"/>
    <n v="7.3"/>
    <n v="6.5"/>
    <n v="8.1999999999999993"/>
    <x v="1"/>
    <x v="2"/>
  </r>
  <r>
    <x v="40"/>
    <n v="112447"/>
    <n v="1.2"/>
    <n v="1"/>
    <n v="1.4"/>
    <x v="1"/>
    <x v="2"/>
  </r>
  <r>
    <x v="18"/>
    <n v="78225"/>
    <n v="3.8"/>
    <n v="3.4"/>
    <n v="4.3"/>
    <x v="1"/>
    <x v="2"/>
  </r>
  <r>
    <x v="24"/>
    <n v="50451"/>
    <n v="5"/>
    <n v="4.4000000000000004"/>
    <n v="5.6"/>
    <x v="1"/>
    <x v="2"/>
  </r>
  <r>
    <x v="3"/>
    <n v="367563"/>
    <n v="2.5"/>
    <n v="2.4"/>
    <n v="2.7"/>
    <x v="1"/>
    <x v="2"/>
  </r>
  <r>
    <x v="49"/>
    <n v="212060"/>
    <n v="1.6"/>
    <n v="1.5"/>
    <n v="1.8"/>
    <x v="1"/>
    <x v="2"/>
  </r>
  <r>
    <x v="25"/>
    <n v="1213599"/>
    <n v="2.5"/>
    <n v="2.4"/>
    <n v="2.6"/>
    <x v="1"/>
    <x v="2"/>
  </r>
  <r>
    <x v="10"/>
    <n v="506880"/>
    <n v="3.7"/>
    <n v="3.5"/>
    <n v="3.9"/>
    <x v="1"/>
    <x v="2"/>
  </r>
  <r>
    <x v="46"/>
    <n v="23278"/>
    <n v="3.5"/>
    <n v="2.8"/>
    <n v="4.3"/>
    <x v="1"/>
    <x v="2"/>
  </r>
  <r>
    <x v="41"/>
    <n v="714335"/>
    <n v="2.7"/>
    <n v="2.6"/>
    <n v="2.8"/>
    <x v="1"/>
    <x v="2"/>
  </r>
  <r>
    <x v="26"/>
    <n v="325747"/>
    <n v="1.4"/>
    <n v="1.2"/>
    <n v="1.5"/>
    <x v="1"/>
    <x v="2"/>
  </r>
  <r>
    <x v="19"/>
    <n v="175645"/>
    <n v="5.6"/>
    <n v="5.2"/>
    <n v="5.9"/>
    <x v="1"/>
    <x v="2"/>
  </r>
  <r>
    <x v="11"/>
    <n v="613611"/>
    <n v="4.9000000000000004"/>
    <n v="4.8"/>
    <n v="5.0999999999999996"/>
    <x v="1"/>
    <x v="2"/>
  </r>
  <r>
    <x v="27"/>
    <n v="73167"/>
    <n v="5.7"/>
    <n v="5.2"/>
    <n v="6.3"/>
    <x v="1"/>
    <x v="2"/>
  </r>
  <r>
    <x v="4"/>
    <n v="376871"/>
    <n v="3.4"/>
    <n v="3.2"/>
    <n v="3.6"/>
    <x v="1"/>
    <x v="2"/>
  </r>
  <r>
    <x v="42"/>
    <n v="50966"/>
    <n v="2.6"/>
    <n v="2.1"/>
    <n v="3"/>
    <x v="1"/>
    <x v="2"/>
  </r>
  <r>
    <x v="16"/>
    <n v="517306"/>
    <n v="0.8"/>
    <n v="0.7"/>
    <n v="0.9"/>
    <x v="1"/>
    <x v="2"/>
  </r>
  <r>
    <x v="50"/>
    <n v="1298947"/>
    <n v="1.5"/>
    <n v="1.5"/>
    <n v="1.6"/>
    <x v="1"/>
    <x v="2"/>
  </r>
  <r>
    <x v="12"/>
    <n v="80714"/>
    <n v="3.2"/>
    <n v="2.8"/>
    <n v="3.6"/>
    <x v="1"/>
    <x v="2"/>
  </r>
  <r>
    <x v="44"/>
    <n v="52396"/>
    <n v="6.9"/>
    <n v="6.3"/>
    <n v="7.7"/>
    <x v="1"/>
    <x v="2"/>
  </r>
  <r>
    <x v="43"/>
    <n v="281133"/>
    <n v="2.6"/>
    <n v="2.5"/>
    <n v="2.8"/>
    <x v="1"/>
    <x v="2"/>
  </r>
  <r>
    <x v="28"/>
    <n v="471773"/>
    <n v="1.4"/>
    <n v="1.3"/>
    <n v="1.5"/>
    <x v="1"/>
    <x v="2"/>
  </r>
  <r>
    <x v="5"/>
    <n v="135767"/>
    <n v="5.5"/>
    <n v="5.0999999999999996"/>
    <n v="5.9"/>
    <x v="1"/>
    <x v="2"/>
  </r>
  <r>
    <x v="13"/>
    <n v="266853"/>
    <n v="6.7"/>
    <n v="6.4"/>
    <n v="7"/>
    <x v="1"/>
    <x v="2"/>
  </r>
  <r>
    <x v="29"/>
    <n v="29803"/>
    <n v="2.8"/>
    <n v="2.2000000000000002"/>
    <n v="3.5"/>
    <x v="1"/>
    <x v="2"/>
  </r>
  <r>
    <x v="6"/>
    <n v="317920"/>
    <n v="2"/>
    <n v="1.9"/>
    <n v="2.2000000000000002"/>
    <x v="10"/>
    <x v="2"/>
  </r>
  <r>
    <x v="30"/>
    <n v="59663"/>
    <n v="4.2"/>
    <n v="3.7"/>
    <n v="4.7"/>
    <x v="10"/>
    <x v="2"/>
  </r>
  <r>
    <x v="0"/>
    <n v="432277"/>
    <n v="4"/>
    <n v="3.9"/>
    <n v="4.2"/>
    <x v="10"/>
    <x v="2"/>
  </r>
  <r>
    <x v="7"/>
    <n v="271969"/>
    <n v="4.7"/>
    <n v="4.4000000000000004"/>
    <n v="4.9000000000000004"/>
    <x v="10"/>
    <x v="2"/>
  </r>
  <r>
    <x v="31"/>
    <n v="2831003"/>
    <n v="1.6"/>
    <n v="1.6"/>
    <n v="1.7"/>
    <x v="10"/>
    <x v="2"/>
  </r>
  <r>
    <x v="8"/>
    <n v="174653"/>
    <n v="2.2999999999999998"/>
    <n v="2.1"/>
    <n v="2.6"/>
    <x v="10"/>
    <x v="2"/>
  </r>
  <r>
    <x v="20"/>
    <n v="189680"/>
    <n v="0.5"/>
    <n v="0.4"/>
    <n v="0.6"/>
    <x v="10"/>
    <x v="2"/>
  </r>
  <r>
    <x v="32"/>
    <n v="51552"/>
    <n v="3.8"/>
    <n v="3.3"/>
    <n v="4.3"/>
    <x v="10"/>
    <x v="2"/>
  </r>
  <r>
    <x v="47"/>
    <n v="61285"/>
    <n v="0.7"/>
    <n v="0.5"/>
    <n v="1"/>
    <x v="10"/>
    <x v="2"/>
  </r>
  <r>
    <x v="14"/>
    <n v="1046227"/>
    <n v="2"/>
    <n v="1.9"/>
    <n v="2.1"/>
    <x v="10"/>
    <x v="2"/>
  </r>
  <r>
    <x v="1"/>
    <n v="656791"/>
    <n v="3.3"/>
    <n v="3.2"/>
    <n v="3.5"/>
    <x v="10"/>
    <x v="2"/>
  </r>
  <r>
    <x v="45"/>
    <n v="71906"/>
    <n v="0.7"/>
    <n v="0.5"/>
    <n v="0.9"/>
    <x v="10"/>
    <x v="2"/>
  </r>
  <r>
    <x v="21"/>
    <n v="97498"/>
    <n v="8.1"/>
    <n v="7.6"/>
    <n v="8.6999999999999993"/>
    <x v="10"/>
    <x v="2"/>
  </r>
  <r>
    <x v="34"/>
    <n v="813830"/>
    <n v="2.4"/>
    <n v="2.2999999999999998"/>
    <n v="2.5"/>
    <x v="10"/>
    <x v="2"/>
  </r>
  <r>
    <x v="22"/>
    <n v="398970"/>
    <n v="4.5"/>
    <n v="4.3"/>
    <n v="4.7"/>
    <x v="10"/>
    <x v="2"/>
  </r>
  <r>
    <x v="33"/>
    <n v="139481"/>
    <n v="2.6"/>
    <n v="2.2999999999999998"/>
    <n v="2.9"/>
    <x v="10"/>
    <x v="2"/>
  </r>
  <r>
    <x v="35"/>
    <n v="127906"/>
    <n v="5.0999999999999996"/>
    <n v="4.7"/>
    <n v="5.5"/>
    <x v="10"/>
    <x v="2"/>
  </r>
  <r>
    <x v="36"/>
    <n v="305029"/>
    <n v="3.3"/>
    <n v="3.1"/>
    <n v="3.5"/>
    <x v="10"/>
    <x v="2"/>
  </r>
  <r>
    <x v="37"/>
    <n v="498414"/>
    <n v="2"/>
    <n v="1.9"/>
    <n v="2.1"/>
    <x v="10"/>
    <x v="2"/>
  </r>
  <r>
    <x v="23"/>
    <n v="85462"/>
    <n v="15.4"/>
    <n v="14.6"/>
    <n v="16.2"/>
    <x v="10"/>
    <x v="2"/>
  </r>
  <r>
    <x v="2"/>
    <n v="331647"/>
    <n v="4.8"/>
    <n v="4.5999999999999996"/>
    <n v="5"/>
    <x v="10"/>
    <x v="2"/>
  </r>
  <r>
    <x v="17"/>
    <n v="339011"/>
    <n v="1.5"/>
    <n v="1.4"/>
    <n v="1.7"/>
    <x v="10"/>
    <x v="2"/>
  </r>
  <r>
    <x v="38"/>
    <n v="676109"/>
    <n v="6.3"/>
    <n v="6.1"/>
    <n v="6.5"/>
    <x v="10"/>
    <x v="2"/>
  </r>
  <r>
    <x v="15"/>
    <n v="250920"/>
    <n v="8.6"/>
    <n v="8.3000000000000007"/>
    <n v="9"/>
    <x v="10"/>
    <x v="2"/>
  </r>
  <r>
    <x v="48"/>
    <n v="292406"/>
    <n v="1.9"/>
    <n v="1.8"/>
    <n v="2.1"/>
    <x v="10"/>
    <x v="2"/>
  </r>
  <r>
    <x v="9"/>
    <n v="463143"/>
    <n v="3.6"/>
    <n v="3.4"/>
    <n v="3.8"/>
    <x v="10"/>
    <x v="2"/>
  </r>
  <r>
    <x v="39"/>
    <n v="40132"/>
    <n v="8.6999999999999993"/>
    <n v="7.8"/>
    <n v="9.6"/>
    <x v="10"/>
    <x v="2"/>
  </r>
  <r>
    <x v="40"/>
    <n v="105068"/>
    <n v="1.5"/>
    <n v="1.3"/>
    <n v="1.8"/>
    <x v="10"/>
    <x v="2"/>
  </r>
  <r>
    <x v="18"/>
    <n v="88989"/>
    <n v="3.7"/>
    <n v="3.3"/>
    <n v="4.0999999999999996"/>
    <x v="10"/>
    <x v="2"/>
  </r>
  <r>
    <x v="24"/>
    <n v="54281"/>
    <n v="7"/>
    <n v="6.3"/>
    <n v="7.7"/>
    <x v="10"/>
    <x v="2"/>
  </r>
  <r>
    <x v="3"/>
    <n v="367528"/>
    <n v="2.6"/>
    <n v="2.5"/>
    <n v="2.8"/>
    <x v="10"/>
    <x v="2"/>
  </r>
  <r>
    <x v="49"/>
    <n v="221257"/>
    <n v="1.6"/>
    <n v="1.5"/>
    <n v="1.8"/>
    <x v="10"/>
    <x v="2"/>
  </r>
  <r>
    <x v="25"/>
    <n v="1351815"/>
    <n v="2.6"/>
    <n v="2.5"/>
    <n v="2.7"/>
    <x v="10"/>
    <x v="2"/>
  </r>
  <r>
    <x v="10"/>
    <n v="537981"/>
    <n v="3.9"/>
    <n v="3.7"/>
    <n v="4.0999999999999996"/>
    <x v="10"/>
    <x v="2"/>
  </r>
  <r>
    <x v="46"/>
    <n v="24670"/>
    <n v="6"/>
    <n v="5.0999999999999996"/>
    <n v="7"/>
    <x v="10"/>
    <x v="2"/>
  </r>
  <r>
    <x v="41"/>
    <n v="767543"/>
    <n v="2.9"/>
    <n v="2.8"/>
    <n v="3"/>
    <x v="10"/>
    <x v="2"/>
  </r>
  <r>
    <x v="26"/>
    <n v="298071"/>
    <n v="1.5"/>
    <n v="1.3"/>
    <n v="1.6"/>
    <x v="10"/>
    <x v="2"/>
  </r>
  <r>
    <x v="19"/>
    <n v="174605"/>
    <n v="6.2"/>
    <n v="5.9"/>
    <n v="6.6"/>
    <x v="10"/>
    <x v="2"/>
  </r>
  <r>
    <x v="11"/>
    <n v="638268"/>
    <n v="4.9000000000000004"/>
    <n v="4.7"/>
    <n v="5.0999999999999996"/>
    <x v="10"/>
    <x v="2"/>
  </r>
  <r>
    <x v="27"/>
    <n v="74320"/>
    <n v="7.2"/>
    <n v="6.6"/>
    <n v="7.8"/>
    <x v="10"/>
    <x v="2"/>
  </r>
  <r>
    <x v="4"/>
    <n v="401466"/>
    <n v="3.5"/>
    <n v="3.3"/>
    <n v="3.6"/>
    <x v="10"/>
    <x v="2"/>
  </r>
  <r>
    <x v="42"/>
    <n v="53420"/>
    <n v="2.8"/>
    <n v="2.4"/>
    <n v="3.3"/>
    <x v="10"/>
    <x v="2"/>
  </r>
  <r>
    <x v="16"/>
    <n v="489562"/>
    <n v="0.8"/>
    <n v="0.7"/>
    <n v="0.9"/>
    <x v="10"/>
    <x v="2"/>
  </r>
  <r>
    <x v="50"/>
    <n v="1538529"/>
    <n v="1.5"/>
    <n v="1.5"/>
    <n v="1.6"/>
    <x v="10"/>
    <x v="2"/>
  </r>
  <r>
    <x v="12"/>
    <n v="90071"/>
    <n v="3.1"/>
    <n v="2.8"/>
    <n v="3.5"/>
    <x v="10"/>
    <x v="2"/>
  </r>
  <r>
    <x v="44"/>
    <n v="52490"/>
    <n v="7.6"/>
    <n v="6.9"/>
    <n v="8.4"/>
    <x v="10"/>
    <x v="2"/>
  </r>
  <r>
    <x v="43"/>
    <n v="308865"/>
    <n v="2.7"/>
    <n v="2.6"/>
    <n v="2.9"/>
    <x v="10"/>
    <x v="2"/>
  </r>
  <r>
    <x v="28"/>
    <n v="493226"/>
    <n v="1.6"/>
    <n v="1.5"/>
    <n v="1.7"/>
    <x v="10"/>
    <x v="2"/>
  </r>
  <r>
    <x v="5"/>
    <n v="139175"/>
    <n v="5.7"/>
    <n v="5.3"/>
    <n v="6.1"/>
    <x v="10"/>
    <x v="2"/>
  </r>
  <r>
    <x v="13"/>
    <n v="291200"/>
    <n v="7.1"/>
    <n v="6.8"/>
    <n v="7.4"/>
    <x v="10"/>
    <x v="2"/>
  </r>
  <r>
    <x v="29"/>
    <n v="32579"/>
    <n v="2.7"/>
    <n v="2.2000000000000002"/>
    <n v="3.3"/>
    <x v="10"/>
    <x v="2"/>
  </r>
  <r>
    <x v="6"/>
    <n v="326144"/>
    <n v="19.5"/>
    <n v="19"/>
    <n v="19.899999999999999"/>
    <x v="2"/>
    <x v="2"/>
  </r>
  <r>
    <x v="30"/>
    <n v="59999"/>
    <n v="4.4000000000000004"/>
    <n v="3.9"/>
    <n v="5"/>
    <x v="2"/>
    <x v="2"/>
  </r>
  <r>
    <x v="0"/>
    <n v="458585"/>
    <n v="4.3"/>
    <n v="4.0999999999999996"/>
    <n v="4.5"/>
    <x v="2"/>
    <x v="2"/>
  </r>
  <r>
    <x v="7"/>
    <n v="292778"/>
    <n v="4.5"/>
    <n v="4.3"/>
    <n v="4.8"/>
    <x v="2"/>
    <x v="2"/>
  </r>
  <r>
    <x v="31"/>
    <n v="2870079"/>
    <n v="1.9"/>
    <n v="1.8"/>
    <n v="1.9"/>
    <x v="2"/>
    <x v="2"/>
  </r>
  <r>
    <x v="8"/>
    <n v="197589"/>
    <n v="2.5"/>
    <n v="2.2999999999999998"/>
    <n v="2.7"/>
    <x v="2"/>
    <x v="2"/>
  </r>
  <r>
    <x v="20"/>
    <n v="195864"/>
    <n v="0.5"/>
    <n v="0.4"/>
    <n v="0.6"/>
    <x v="2"/>
    <x v="2"/>
  </r>
  <r>
    <x v="32"/>
    <n v="54121"/>
    <n v="3.5"/>
    <n v="3"/>
    <n v="4"/>
    <x v="2"/>
    <x v="2"/>
  </r>
  <r>
    <x v="47"/>
    <n v="62570"/>
    <n v="0.9"/>
    <n v="0.7"/>
    <n v="1.2"/>
    <x v="2"/>
    <x v="2"/>
  </r>
  <r>
    <x v="14"/>
    <n v="1054779"/>
    <n v="2.2999999999999998"/>
    <n v="2.2000000000000002"/>
    <n v="2.4"/>
    <x v="2"/>
    <x v="2"/>
  </r>
  <r>
    <x v="1"/>
    <n v="705383"/>
    <n v="3.8"/>
    <n v="3.7"/>
    <n v="3.9"/>
    <x v="2"/>
    <x v="2"/>
  </r>
  <r>
    <x v="45"/>
    <n v="74716"/>
    <n v="1"/>
    <n v="0.8"/>
    <n v="1.2"/>
    <x v="2"/>
    <x v="2"/>
  </r>
  <r>
    <x v="21"/>
    <n v="103459"/>
    <n v="9.6"/>
    <n v="9"/>
    <n v="10.199999999999999"/>
    <x v="2"/>
    <x v="2"/>
  </r>
  <r>
    <x v="34"/>
    <n v="865273"/>
    <n v="2.5"/>
    <n v="2.4"/>
    <n v="2.6"/>
    <x v="2"/>
    <x v="2"/>
  </r>
  <r>
    <x v="22"/>
    <n v="417564"/>
    <n v="4.9000000000000004"/>
    <n v="4.7"/>
    <n v="5.0999999999999996"/>
    <x v="2"/>
    <x v="2"/>
  </r>
  <r>
    <x v="33"/>
    <n v="148588"/>
    <n v="2.9"/>
    <n v="2.6"/>
    <n v="3.1"/>
    <x v="2"/>
    <x v="2"/>
  </r>
  <r>
    <x v="35"/>
    <n v="133708"/>
    <n v="6.1"/>
    <n v="5.7"/>
    <n v="6.6"/>
    <x v="2"/>
    <x v="2"/>
  </r>
  <r>
    <x v="36"/>
    <n v="315654"/>
    <n v="3.3"/>
    <n v="3.1"/>
    <n v="3.6"/>
    <x v="2"/>
    <x v="2"/>
  </r>
  <r>
    <x v="37"/>
    <n v="536048"/>
    <n v="2.2000000000000002"/>
    <n v="2.1"/>
    <n v="2.2999999999999998"/>
    <x v="2"/>
    <x v="2"/>
  </r>
  <r>
    <x v="23"/>
    <n v="88494"/>
    <n v="16.899999999999999"/>
    <n v="16"/>
    <n v="17.7"/>
    <x v="2"/>
    <x v="2"/>
  </r>
  <r>
    <x v="2"/>
    <n v="331587"/>
    <n v="5.4"/>
    <n v="5.0999999999999996"/>
    <n v="5.6"/>
    <x v="2"/>
    <x v="2"/>
  </r>
  <r>
    <x v="17"/>
    <n v="337855"/>
    <n v="1.7"/>
    <n v="1.6"/>
    <n v="1.9"/>
    <x v="2"/>
    <x v="2"/>
  </r>
  <r>
    <x v="38"/>
    <n v="708548"/>
    <n v="6.1"/>
    <n v="5.9"/>
    <n v="6.3"/>
    <x v="2"/>
    <x v="2"/>
  </r>
  <r>
    <x v="15"/>
    <n v="256887"/>
    <n v="10"/>
    <n v="9.6"/>
    <n v="10.4"/>
    <x v="2"/>
    <x v="2"/>
  </r>
  <r>
    <x v="48"/>
    <n v="293894"/>
    <n v="2.1"/>
    <n v="1.9"/>
    <n v="2.2999999999999998"/>
    <x v="2"/>
    <x v="2"/>
  </r>
  <r>
    <x v="9"/>
    <n v="478509"/>
    <n v="4.0999999999999996"/>
    <n v="4"/>
    <n v="4.3"/>
    <x v="2"/>
    <x v="2"/>
  </r>
  <r>
    <x v="39"/>
    <n v="41884"/>
    <n v="7.8"/>
    <n v="7"/>
    <n v="8.6999999999999993"/>
    <x v="2"/>
    <x v="2"/>
  </r>
  <r>
    <x v="40"/>
    <n v="108382"/>
    <n v="1.9"/>
    <n v="1.6"/>
    <n v="2.1"/>
    <x v="2"/>
    <x v="2"/>
  </r>
  <r>
    <x v="18"/>
    <n v="96629"/>
    <n v="3.3"/>
    <n v="3"/>
    <n v="3.7"/>
    <x v="2"/>
    <x v="2"/>
  </r>
  <r>
    <x v="24"/>
    <n v="56488"/>
    <n v="8.1999999999999993"/>
    <n v="7.5"/>
    <n v="9"/>
    <x v="2"/>
    <x v="2"/>
  </r>
  <r>
    <x v="3"/>
    <n v="371750"/>
    <n v="3"/>
    <n v="2.8"/>
    <n v="3.2"/>
    <x v="2"/>
    <x v="2"/>
  </r>
  <r>
    <x v="49"/>
    <n v="228934"/>
    <n v="1.8"/>
    <n v="1.6"/>
    <n v="2"/>
    <x v="2"/>
    <x v="2"/>
  </r>
  <r>
    <x v="25"/>
    <n v="1375277"/>
    <n v="3"/>
    <n v="2.9"/>
    <n v="3.1"/>
    <x v="2"/>
    <x v="2"/>
  </r>
  <r>
    <x v="10"/>
    <n v="566243"/>
    <n v="4.5"/>
    <n v="4.3"/>
    <n v="4.5999999999999996"/>
    <x v="2"/>
    <x v="2"/>
  </r>
  <r>
    <x v="46"/>
    <n v="24625"/>
    <n v="8.3000000000000007"/>
    <n v="7.3"/>
    <n v="9.5"/>
    <x v="2"/>
    <x v="2"/>
  </r>
  <r>
    <x v="41"/>
    <n v="802186"/>
    <n v="3.5"/>
    <n v="3.4"/>
    <n v="3.7"/>
    <x v="2"/>
    <x v="2"/>
  </r>
  <r>
    <x v="26"/>
    <n v="311496"/>
    <n v="1.8"/>
    <n v="1.6"/>
    <n v="1.9"/>
    <x v="2"/>
    <x v="2"/>
  </r>
  <r>
    <x v="19"/>
    <n v="178898"/>
    <n v="6.4"/>
    <n v="6.1"/>
    <n v="6.8"/>
    <x v="2"/>
    <x v="2"/>
  </r>
  <r>
    <x v="11"/>
    <n v="677306"/>
    <n v="5.0999999999999996"/>
    <n v="5"/>
    <n v="5.3"/>
    <x v="2"/>
    <x v="2"/>
  </r>
  <r>
    <x v="27"/>
    <n v="76203"/>
    <n v="8.1"/>
    <n v="7.5"/>
    <n v="8.8000000000000007"/>
    <x v="2"/>
    <x v="2"/>
  </r>
  <r>
    <x v="4"/>
    <n v="371453"/>
    <n v="4.0999999999999996"/>
    <n v="3.9"/>
    <n v="4.3"/>
    <x v="2"/>
    <x v="2"/>
  </r>
  <r>
    <x v="42"/>
    <n v="54810"/>
    <n v="2.7"/>
    <n v="2.2999999999999998"/>
    <n v="3.2"/>
    <x v="2"/>
    <x v="2"/>
  </r>
  <r>
    <x v="16"/>
    <n v="503828"/>
    <n v="1.5"/>
    <n v="1.4"/>
    <n v="1.6"/>
    <x v="2"/>
    <x v="2"/>
  </r>
  <r>
    <x v="50"/>
    <n v="1710039"/>
    <n v="1.6"/>
    <n v="1.5"/>
    <n v="1.6"/>
    <x v="2"/>
    <x v="2"/>
  </r>
  <r>
    <x v="12"/>
    <n v="97080"/>
    <n v="3"/>
    <n v="2.6"/>
    <n v="3.3"/>
    <x v="2"/>
    <x v="2"/>
  </r>
  <r>
    <x v="44"/>
    <n v="52366"/>
    <n v="8.5"/>
    <n v="7.7"/>
    <n v="9.3000000000000007"/>
    <x v="2"/>
    <x v="2"/>
  </r>
  <r>
    <x v="43"/>
    <n v="338551"/>
    <n v="3"/>
    <n v="2.8"/>
    <n v="3.2"/>
    <x v="2"/>
    <x v="2"/>
  </r>
  <r>
    <x v="28"/>
    <n v="472691"/>
    <n v="1.6"/>
    <n v="1.5"/>
    <n v="1.7"/>
    <x v="2"/>
    <x v="2"/>
  </r>
  <r>
    <x v="5"/>
    <n v="142482"/>
    <n v="6.4"/>
    <n v="6"/>
    <n v="6.8"/>
    <x v="2"/>
    <x v="2"/>
  </r>
  <r>
    <x v="13"/>
    <n v="307314"/>
    <n v="5.0999999999999996"/>
    <n v="4.9000000000000004"/>
    <n v="5.4"/>
    <x v="2"/>
    <x v="2"/>
  </r>
  <r>
    <x v="29"/>
    <n v="33643"/>
    <n v="3.2"/>
    <n v="2.7"/>
    <n v="3.9"/>
    <x v="2"/>
    <x v="2"/>
  </r>
  <r>
    <x v="6"/>
    <n v="330980"/>
    <n v="19.8"/>
    <n v="19.399999999999999"/>
    <n v="20.3"/>
    <x v="11"/>
    <x v="2"/>
  </r>
  <r>
    <x v="30"/>
    <n v="60366"/>
    <n v="5.3"/>
    <n v="4.7"/>
    <n v="5.9"/>
    <x v="11"/>
    <x v="2"/>
  </r>
  <r>
    <x v="0"/>
    <n v="475755"/>
    <n v="4.9000000000000004"/>
    <n v="4.7"/>
    <n v="5.0999999999999996"/>
    <x v="11"/>
    <x v="2"/>
  </r>
  <r>
    <x v="7"/>
    <n v="317561"/>
    <n v="4.5"/>
    <n v="4.2"/>
    <n v="4.7"/>
    <x v="11"/>
    <x v="2"/>
  </r>
  <r>
    <x v="31"/>
    <n v="2832737"/>
    <n v="2.5"/>
    <n v="2.4"/>
    <n v="2.6"/>
    <x v="11"/>
    <x v="2"/>
  </r>
  <r>
    <x v="8"/>
    <n v="208987"/>
    <n v="2.8"/>
    <n v="2.6"/>
    <n v="3"/>
    <x v="11"/>
    <x v="2"/>
  </r>
  <r>
    <x v="20"/>
    <n v="198270"/>
    <n v="0.5"/>
    <n v="0.4"/>
    <n v="0.6"/>
    <x v="11"/>
    <x v="2"/>
  </r>
  <r>
    <x v="32"/>
    <n v="56660"/>
    <n v="3.7"/>
    <n v="3.2"/>
    <n v="4.2"/>
    <x v="11"/>
    <x v="2"/>
  </r>
  <r>
    <x v="47"/>
    <n v="62544"/>
    <n v="0.9"/>
    <n v="0.7"/>
    <n v="1.1000000000000001"/>
    <x v="11"/>
    <x v="2"/>
  </r>
  <r>
    <x v="14"/>
    <n v="1109808"/>
    <n v="2.6"/>
    <n v="2.5"/>
    <n v="2.7"/>
    <x v="11"/>
    <x v="2"/>
  </r>
  <r>
    <x v="1"/>
    <n v="751510"/>
    <n v="4"/>
    <n v="3.8"/>
    <n v="4.0999999999999996"/>
    <x v="11"/>
    <x v="2"/>
  </r>
  <r>
    <x v="45"/>
    <n v="78809"/>
    <n v="2"/>
    <n v="1.7"/>
    <n v="2.2999999999999998"/>
    <x v="11"/>
    <x v="2"/>
  </r>
  <r>
    <x v="21"/>
    <n v="105721"/>
    <n v="11.8"/>
    <n v="11.1"/>
    <n v="12.4"/>
    <x v="11"/>
    <x v="2"/>
  </r>
  <r>
    <x v="34"/>
    <n v="909088"/>
    <n v="2.8"/>
    <n v="2.7"/>
    <n v="3"/>
    <x v="11"/>
    <x v="2"/>
  </r>
  <r>
    <x v="22"/>
    <n v="431557"/>
    <n v="5.2"/>
    <n v="5"/>
    <n v="5.4"/>
    <x v="11"/>
    <x v="2"/>
  </r>
  <r>
    <x v="33"/>
    <n v="154384"/>
    <n v="3.7"/>
    <n v="3.4"/>
    <n v="4"/>
    <x v="11"/>
    <x v="2"/>
  </r>
  <r>
    <x v="35"/>
    <n v="138918"/>
    <n v="6.4"/>
    <n v="6"/>
    <n v="6.8"/>
    <x v="11"/>
    <x v="2"/>
  </r>
  <r>
    <x v="36"/>
    <n v="328498"/>
    <n v="4"/>
    <n v="3.8"/>
    <n v="4.3"/>
    <x v="11"/>
    <x v="2"/>
  </r>
  <r>
    <x v="37"/>
    <n v="548070"/>
    <n v="2.2999999999999998"/>
    <n v="2.2000000000000002"/>
    <n v="2.5"/>
    <x v="11"/>
    <x v="2"/>
  </r>
  <r>
    <x v="2"/>
    <n v="337905"/>
    <n v="5.8"/>
    <n v="5.5"/>
    <n v="6.1"/>
    <x v="11"/>
    <x v="2"/>
  </r>
  <r>
    <x v="17"/>
    <n v="350146"/>
    <n v="1.9"/>
    <n v="1.7"/>
    <n v="2"/>
    <x v="11"/>
    <x v="2"/>
  </r>
  <r>
    <x v="38"/>
    <n v="731817"/>
    <n v="6.2"/>
    <n v="6"/>
    <n v="6.4"/>
    <x v="11"/>
    <x v="2"/>
  </r>
  <r>
    <x v="15"/>
    <n v="261827"/>
    <n v="11.9"/>
    <n v="11.5"/>
    <n v="12.3"/>
    <x v="11"/>
    <x v="2"/>
  </r>
  <r>
    <x v="48"/>
    <n v="286454"/>
    <n v="2.4"/>
    <n v="2.2000000000000002"/>
    <n v="2.5"/>
    <x v="11"/>
    <x v="2"/>
  </r>
  <r>
    <x v="9"/>
    <n v="475524"/>
    <n v="4.9000000000000004"/>
    <n v="4.7"/>
    <n v="5.0999999999999996"/>
    <x v="11"/>
    <x v="2"/>
  </r>
  <r>
    <x v="39"/>
    <n v="41867"/>
    <n v="9"/>
    <n v="8.1"/>
    <n v="9.9"/>
    <x v="11"/>
    <x v="2"/>
  </r>
  <r>
    <x v="40"/>
    <n v="109311"/>
    <n v="2.2000000000000002"/>
    <n v="1.9"/>
    <n v="2.5"/>
    <x v="11"/>
    <x v="2"/>
  </r>
  <r>
    <x v="18"/>
    <n v="94321"/>
    <n v="3.6"/>
    <n v="3.3"/>
    <n v="4"/>
    <x v="11"/>
    <x v="2"/>
  </r>
  <r>
    <x v="24"/>
    <n v="57389"/>
    <n v="8.1"/>
    <n v="7.4"/>
    <n v="8.9"/>
    <x v="11"/>
    <x v="2"/>
  </r>
  <r>
    <x v="3"/>
    <n v="384814"/>
    <n v="3.4"/>
    <n v="3.3"/>
    <n v="3.6"/>
    <x v="11"/>
    <x v="2"/>
  </r>
  <r>
    <x v="49"/>
    <n v="223693"/>
    <n v="2.6"/>
    <n v="2.4"/>
    <n v="2.8"/>
    <x v="11"/>
    <x v="2"/>
  </r>
  <r>
    <x v="25"/>
    <n v="1362388"/>
    <n v="3"/>
    <n v="2.9"/>
    <n v="3.1"/>
    <x v="11"/>
    <x v="2"/>
  </r>
  <r>
    <x v="10"/>
    <n v="582887"/>
    <n v="5.3"/>
    <n v="5.0999999999999996"/>
    <n v="5.5"/>
    <x v="11"/>
    <x v="2"/>
  </r>
  <r>
    <x v="46"/>
    <n v="24661"/>
    <n v="9.6999999999999993"/>
    <n v="8.5"/>
    <n v="11"/>
    <x v="11"/>
    <x v="2"/>
  </r>
  <r>
    <x v="41"/>
    <n v="825396"/>
    <n v="3.7"/>
    <n v="3.5"/>
    <n v="3.8"/>
    <x v="11"/>
    <x v="2"/>
  </r>
  <r>
    <x v="26"/>
    <n v="323453"/>
    <n v="2.2000000000000002"/>
    <n v="2"/>
    <n v="2.2999999999999998"/>
    <x v="11"/>
    <x v="2"/>
  </r>
  <r>
    <x v="19"/>
    <n v="180745"/>
    <n v="6.8"/>
    <n v="6.4"/>
    <n v="7.2"/>
    <x v="11"/>
    <x v="2"/>
  </r>
  <r>
    <x v="11"/>
    <n v="709774"/>
    <n v="5.5"/>
    <n v="5.3"/>
    <n v="5.6"/>
    <x v="11"/>
    <x v="2"/>
  </r>
  <r>
    <x v="27"/>
    <n v="76748"/>
    <n v="9.4"/>
    <n v="8.6999999999999993"/>
    <n v="10.1"/>
    <x v="11"/>
    <x v="2"/>
  </r>
  <r>
    <x v="4"/>
    <n v="371167"/>
    <n v="4.5999999999999996"/>
    <n v="4.3"/>
    <n v="4.8"/>
    <x v="11"/>
    <x v="2"/>
  </r>
  <r>
    <x v="42"/>
    <n v="56222"/>
    <n v="3.1"/>
    <n v="2.6"/>
    <n v="3.6"/>
    <x v="11"/>
    <x v="2"/>
  </r>
  <r>
    <x v="16"/>
    <n v="498939"/>
    <n v="1.9"/>
    <n v="1.8"/>
    <n v="2.1"/>
    <x v="11"/>
    <x v="2"/>
  </r>
  <r>
    <x v="50"/>
    <n v="1770847"/>
    <n v="1.7"/>
    <n v="1.6"/>
    <n v="1.8"/>
    <x v="11"/>
    <x v="2"/>
  </r>
  <r>
    <x v="12"/>
    <n v="101071"/>
    <n v="3.4"/>
    <n v="3"/>
    <n v="3.7"/>
    <x v="11"/>
    <x v="2"/>
  </r>
  <r>
    <x v="44"/>
    <n v="51239"/>
    <n v="9.9"/>
    <n v="9.1"/>
    <n v="10.8"/>
    <x v="11"/>
    <x v="2"/>
  </r>
  <r>
    <x v="43"/>
    <n v="355302"/>
    <n v="3.4"/>
    <n v="3.3"/>
    <n v="3.6"/>
    <x v="11"/>
    <x v="2"/>
  </r>
  <r>
    <x v="28"/>
    <n v="458571"/>
    <n v="2.2000000000000002"/>
    <n v="2"/>
    <n v="2.2999999999999998"/>
    <x v="11"/>
    <x v="2"/>
  </r>
  <r>
    <x v="5"/>
    <n v="143007"/>
    <n v="7.1"/>
    <n v="6.7"/>
    <n v="7.6"/>
    <x v="11"/>
    <x v="2"/>
  </r>
  <r>
    <x v="13"/>
    <n v="316317"/>
    <n v="5.4"/>
    <n v="5.2"/>
    <n v="5.7"/>
    <x v="11"/>
    <x v="2"/>
  </r>
  <r>
    <x v="29"/>
    <n v="34461"/>
    <n v="3.9"/>
    <n v="3.3"/>
    <n v="4.5999999999999996"/>
    <x v="11"/>
    <x v="2"/>
  </r>
  <r>
    <x v="6"/>
    <n v="326457"/>
    <n v="20.6"/>
    <n v="20.100000000000001"/>
    <n v="21.1"/>
    <x v="3"/>
    <x v="2"/>
  </r>
  <r>
    <x v="30"/>
    <n v="58451"/>
    <n v="6.3"/>
    <n v="5.7"/>
    <n v="7"/>
    <x v="3"/>
    <x v="2"/>
  </r>
  <r>
    <x v="0"/>
    <n v="472700"/>
    <n v="7.8"/>
    <n v="7.5"/>
    <n v="8"/>
    <x v="3"/>
    <x v="2"/>
  </r>
  <r>
    <x v="7"/>
    <n v="332135"/>
    <n v="4.9000000000000004"/>
    <n v="4.7"/>
    <n v="5.2"/>
    <x v="3"/>
    <x v="2"/>
  </r>
  <r>
    <x v="31"/>
    <n v="2799720"/>
    <n v="3"/>
    <n v="2.9"/>
    <n v="3.1"/>
    <x v="3"/>
    <x v="2"/>
  </r>
  <r>
    <x v="8"/>
    <n v="216781"/>
    <n v="3.6"/>
    <n v="3.3"/>
    <n v="3.8"/>
    <x v="3"/>
    <x v="2"/>
  </r>
  <r>
    <x v="20"/>
    <n v="194389"/>
    <n v="2.4"/>
    <n v="2.2000000000000002"/>
    <n v="2.6"/>
    <x v="3"/>
    <x v="2"/>
  </r>
  <r>
    <x v="32"/>
    <n v="57289"/>
    <n v="4"/>
    <n v="3.6"/>
    <n v="4.5999999999999996"/>
    <x v="3"/>
    <x v="2"/>
  </r>
  <r>
    <x v="47"/>
    <n v="61119"/>
    <n v="1.5"/>
    <n v="1.2"/>
    <n v="1.9"/>
    <x v="3"/>
    <x v="2"/>
  </r>
  <r>
    <x v="14"/>
    <n v="1079107"/>
    <n v="3.1"/>
    <n v="3"/>
    <n v="3.2"/>
    <x v="3"/>
    <x v="2"/>
  </r>
  <r>
    <x v="1"/>
    <n v="707071"/>
    <n v="4.0999999999999996"/>
    <n v="4"/>
    <n v="4.2"/>
    <x v="3"/>
    <x v="2"/>
  </r>
  <r>
    <x v="45"/>
    <n v="80003"/>
    <n v="1.7"/>
    <n v="1.5"/>
    <n v="2"/>
    <x v="3"/>
    <x v="2"/>
  </r>
  <r>
    <x v="21"/>
    <n v="103457"/>
    <n v="14.2"/>
    <n v="13.5"/>
    <n v="14.9"/>
    <x v="3"/>
    <x v="2"/>
  </r>
  <r>
    <x v="34"/>
    <n v="953558"/>
    <n v="3.3"/>
    <n v="3.2"/>
    <n v="3.4"/>
    <x v="3"/>
    <x v="2"/>
  </r>
  <r>
    <x v="22"/>
    <n v="440375"/>
    <n v="5.6"/>
    <n v="5.4"/>
    <n v="5.8"/>
    <x v="3"/>
    <x v="2"/>
  </r>
  <r>
    <x v="33"/>
    <n v="159687"/>
    <n v="6.7"/>
    <n v="6.4"/>
    <n v="7.2"/>
    <x v="3"/>
    <x v="2"/>
  </r>
  <r>
    <x v="35"/>
    <n v="139034"/>
    <n v="7"/>
    <n v="6.5"/>
    <n v="7.4"/>
    <x v="3"/>
    <x v="2"/>
  </r>
  <r>
    <x v="36"/>
    <n v="324260"/>
    <n v="4.7"/>
    <n v="4.5"/>
    <n v="5"/>
    <x v="3"/>
    <x v="2"/>
  </r>
  <r>
    <x v="37"/>
    <n v="557859"/>
    <n v="2.4"/>
    <n v="2.2999999999999998"/>
    <n v="2.5"/>
    <x v="3"/>
    <x v="2"/>
  </r>
  <r>
    <x v="2"/>
    <n v="337131"/>
    <n v="6"/>
    <n v="5.8"/>
    <n v="6.3"/>
    <x v="3"/>
    <x v="2"/>
  </r>
  <r>
    <x v="17"/>
    <n v="340954"/>
    <n v="2.2000000000000002"/>
    <n v="2.1"/>
    <n v="2.4"/>
    <x v="3"/>
    <x v="2"/>
  </r>
  <r>
    <x v="38"/>
    <n v="755584"/>
    <n v="6.7"/>
    <n v="6.5"/>
    <n v="6.9"/>
    <x v="3"/>
    <x v="2"/>
  </r>
  <r>
    <x v="15"/>
    <n v="261461"/>
    <n v="13.4"/>
    <n v="13"/>
    <n v="13.8"/>
    <x v="3"/>
    <x v="2"/>
  </r>
  <r>
    <x v="48"/>
    <n v="271683"/>
    <n v="2.7"/>
    <n v="2.5"/>
    <n v="2.9"/>
    <x v="3"/>
    <x v="2"/>
  </r>
  <r>
    <x v="9"/>
    <n v="433668"/>
    <n v="6"/>
    <n v="5.8"/>
    <n v="6.2"/>
    <x v="3"/>
    <x v="2"/>
  </r>
  <r>
    <x v="39"/>
    <n v="41132"/>
    <n v="10.8"/>
    <n v="9.8000000000000007"/>
    <n v="11.8"/>
    <x v="3"/>
    <x v="2"/>
  </r>
  <r>
    <x v="40"/>
    <n v="109768"/>
    <n v="2.6"/>
    <n v="2.2999999999999998"/>
    <n v="2.9"/>
    <x v="3"/>
    <x v="2"/>
  </r>
  <r>
    <x v="18"/>
    <n v="90241"/>
    <n v="5.3"/>
    <n v="4.8"/>
    <n v="5.8"/>
    <x v="3"/>
    <x v="2"/>
  </r>
  <r>
    <x v="24"/>
    <n v="58108"/>
    <n v="9.3000000000000007"/>
    <n v="8.5"/>
    <n v="10.1"/>
    <x v="3"/>
    <x v="2"/>
  </r>
  <r>
    <x v="3"/>
    <n v="403013"/>
    <n v="4.2"/>
    <n v="4"/>
    <n v="4.4000000000000004"/>
    <x v="3"/>
    <x v="2"/>
  </r>
  <r>
    <x v="49"/>
    <n v="217172"/>
    <n v="2.5"/>
    <n v="2.2999999999999998"/>
    <n v="2.7"/>
    <x v="3"/>
    <x v="2"/>
  </r>
  <r>
    <x v="25"/>
    <n v="1307202"/>
    <n v="3.4"/>
    <n v="3.3"/>
    <n v="3.5"/>
    <x v="3"/>
    <x v="2"/>
  </r>
  <r>
    <x v="10"/>
    <n v="619018"/>
    <n v="5.8"/>
    <n v="5.6"/>
    <n v="6"/>
    <x v="3"/>
    <x v="2"/>
  </r>
  <r>
    <x v="46"/>
    <n v="23922"/>
    <n v="10.6"/>
    <n v="9.4"/>
    <n v="12"/>
    <x v="3"/>
    <x v="2"/>
  </r>
  <r>
    <x v="41"/>
    <n v="836357"/>
    <n v="3.9"/>
    <n v="3.8"/>
    <n v="4.0999999999999996"/>
    <x v="3"/>
    <x v="2"/>
  </r>
  <r>
    <x v="26"/>
    <n v="330285"/>
    <n v="2.8"/>
    <n v="2.6"/>
    <n v="3"/>
    <x v="3"/>
    <x v="2"/>
  </r>
  <r>
    <x v="19"/>
    <n v="177740"/>
    <n v="7.2"/>
    <n v="6.8"/>
    <n v="7.6"/>
    <x v="3"/>
    <x v="2"/>
  </r>
  <r>
    <x v="11"/>
    <n v="714603"/>
    <n v="6.2"/>
    <n v="6"/>
    <n v="6.4"/>
    <x v="3"/>
    <x v="2"/>
  </r>
  <r>
    <x v="27"/>
    <n v="76442"/>
    <n v="11.3"/>
    <n v="10.6"/>
    <n v="12.1"/>
    <x v="3"/>
    <x v="2"/>
  </r>
  <r>
    <x v="4"/>
    <n v="359964"/>
    <n v="5.4"/>
    <n v="5.2"/>
    <n v="5.6"/>
    <x v="3"/>
    <x v="2"/>
  </r>
  <r>
    <x v="42"/>
    <n v="56658"/>
    <n v="3.3"/>
    <n v="2.9"/>
    <n v="3.8"/>
    <x v="3"/>
    <x v="2"/>
  </r>
  <r>
    <x v="16"/>
    <n v="511277"/>
    <n v="2.4"/>
    <n v="2.2999999999999998"/>
    <n v="2.5"/>
    <x v="3"/>
    <x v="2"/>
  </r>
  <r>
    <x v="50"/>
    <n v="1792054"/>
    <n v="2"/>
    <n v="2"/>
    <n v="2.1"/>
    <x v="3"/>
    <x v="2"/>
  </r>
  <r>
    <x v="12"/>
    <n v="97102"/>
    <n v="3.9"/>
    <n v="3.5"/>
    <n v="4.3"/>
    <x v="3"/>
    <x v="2"/>
  </r>
  <r>
    <x v="44"/>
    <n v="50523"/>
    <n v="10.6"/>
    <n v="9.8000000000000007"/>
    <n v="11.6"/>
    <x v="3"/>
    <x v="2"/>
  </r>
  <r>
    <x v="43"/>
    <n v="362006"/>
    <n v="4.3"/>
    <n v="4.0999999999999996"/>
    <n v="4.5"/>
    <x v="3"/>
    <x v="2"/>
  </r>
  <r>
    <x v="28"/>
    <n v="469683"/>
    <n v="2.2999999999999998"/>
    <n v="2.1"/>
    <n v="2.4"/>
    <x v="3"/>
    <x v="2"/>
  </r>
  <r>
    <x v="5"/>
    <n v="142226"/>
    <n v="7.7"/>
    <n v="7.3"/>
    <n v="8.1999999999999993"/>
    <x v="3"/>
    <x v="2"/>
  </r>
  <r>
    <x v="13"/>
    <n v="319709"/>
    <n v="5"/>
    <n v="4.8"/>
    <n v="5.3"/>
    <x v="3"/>
    <x v="2"/>
  </r>
  <r>
    <x v="29"/>
    <n v="34167"/>
    <n v="5"/>
    <n v="4.3"/>
    <n v="5.8"/>
    <x v="3"/>
    <x v="2"/>
  </r>
  <r>
    <x v="6"/>
    <n v="321738"/>
    <n v="21.3"/>
    <n v="20.8"/>
    <n v="21.8"/>
    <x v="12"/>
    <x v="2"/>
  </r>
  <r>
    <x v="30"/>
    <n v="55320"/>
    <n v="7.1"/>
    <n v="6.5"/>
    <n v="7.9"/>
    <x v="12"/>
    <x v="2"/>
  </r>
  <r>
    <x v="0"/>
    <n v="479757"/>
    <n v="8.6"/>
    <n v="8.3000000000000007"/>
    <n v="8.9"/>
    <x v="12"/>
    <x v="2"/>
  </r>
  <r>
    <x v="7"/>
    <n v="330340"/>
    <n v="5.4"/>
    <n v="5.0999999999999996"/>
    <n v="5.6"/>
    <x v="12"/>
    <x v="2"/>
  </r>
  <r>
    <x v="31"/>
    <n v="2767175"/>
    <n v="3.6"/>
    <n v="3.5"/>
    <n v="3.7"/>
    <x v="12"/>
    <x v="2"/>
  </r>
  <r>
    <x v="8"/>
    <n v="206913"/>
    <n v="4.8"/>
    <n v="4.5"/>
    <n v="5.0999999999999996"/>
    <x v="12"/>
    <x v="2"/>
  </r>
  <r>
    <x v="20"/>
    <n v="192120"/>
    <n v="2.9"/>
    <n v="2.7"/>
    <n v="3.2"/>
    <x v="12"/>
    <x v="2"/>
  </r>
  <r>
    <x v="32"/>
    <n v="57971"/>
    <n v="4.5"/>
    <n v="4"/>
    <n v="5"/>
    <x v="12"/>
    <x v="2"/>
  </r>
  <r>
    <x v="47"/>
    <n v="59545"/>
    <n v="1.6"/>
    <n v="1.4"/>
    <n v="2"/>
    <x v="12"/>
    <x v="2"/>
  </r>
  <r>
    <x v="14"/>
    <n v="1010850"/>
    <n v="3.3"/>
    <n v="3.2"/>
    <n v="3.5"/>
    <x v="12"/>
    <x v="2"/>
  </r>
  <r>
    <x v="1"/>
    <n v="651351"/>
    <n v="4.5999999999999996"/>
    <n v="4.4000000000000004"/>
    <n v="4.7"/>
    <x v="12"/>
    <x v="2"/>
  </r>
  <r>
    <x v="45"/>
    <n v="81478"/>
    <n v="2.1"/>
    <n v="1.8"/>
    <n v="2.4"/>
    <x v="12"/>
    <x v="2"/>
  </r>
  <r>
    <x v="21"/>
    <n v="108059"/>
    <n v="17.100000000000001"/>
    <n v="16.3"/>
    <n v="17.899999999999999"/>
    <x v="12"/>
    <x v="2"/>
  </r>
  <r>
    <x v="34"/>
    <n v="998442"/>
    <n v="3.5"/>
    <n v="3.3"/>
    <n v="3.6"/>
    <x v="12"/>
    <x v="2"/>
  </r>
  <r>
    <x v="22"/>
    <n v="447565"/>
    <n v="5.9"/>
    <n v="5.7"/>
    <n v="6.1"/>
    <x v="12"/>
    <x v="2"/>
  </r>
  <r>
    <x v="33"/>
    <n v="160711"/>
    <n v="7.9"/>
    <n v="7.5"/>
    <n v="8.4"/>
    <x v="12"/>
    <x v="2"/>
  </r>
  <r>
    <x v="35"/>
    <n v="134125"/>
    <n v="7.6"/>
    <n v="7.2"/>
    <n v="8.1"/>
    <x v="12"/>
    <x v="2"/>
  </r>
  <r>
    <x v="36"/>
    <n v="326825"/>
    <n v="5.7"/>
    <n v="5.5"/>
    <n v="6"/>
    <x v="12"/>
    <x v="2"/>
  </r>
  <r>
    <x v="37"/>
    <n v="513476"/>
    <n v="2.9"/>
    <n v="2.7"/>
    <n v="3"/>
    <x v="12"/>
    <x v="2"/>
  </r>
  <r>
    <x v="2"/>
    <n v="341325"/>
    <n v="6.2"/>
    <n v="5.9"/>
    <n v="6.4"/>
    <x v="12"/>
    <x v="2"/>
  </r>
  <r>
    <x v="17"/>
    <n v="347378"/>
    <n v="2.8"/>
    <n v="2.7"/>
    <n v="3"/>
    <x v="12"/>
    <x v="2"/>
  </r>
  <r>
    <x v="38"/>
    <n v="765937"/>
    <n v="9.4"/>
    <n v="9.1999999999999993"/>
    <n v="9.6999999999999993"/>
    <x v="12"/>
    <x v="2"/>
  </r>
  <r>
    <x v="15"/>
    <n v="259444"/>
    <n v="15"/>
    <n v="14.5"/>
    <n v="15.5"/>
    <x v="12"/>
    <x v="2"/>
  </r>
  <r>
    <x v="48"/>
    <n v="256308"/>
    <n v="3.7"/>
    <n v="3.5"/>
    <n v="3.9"/>
    <x v="12"/>
    <x v="2"/>
  </r>
  <r>
    <x v="9"/>
    <n v="422932"/>
    <n v="6.9"/>
    <n v="6.6"/>
    <n v="7.1"/>
    <x v="12"/>
    <x v="2"/>
  </r>
  <r>
    <x v="39"/>
    <n v="40205"/>
    <n v="12.8"/>
    <n v="11.8"/>
    <n v="14"/>
    <x v="12"/>
    <x v="2"/>
  </r>
  <r>
    <x v="40"/>
    <n v="110296"/>
    <n v="2.8"/>
    <n v="2.5"/>
    <n v="3.1"/>
    <x v="12"/>
    <x v="2"/>
  </r>
  <r>
    <x v="18"/>
    <n v="89910"/>
    <n v="5.5"/>
    <n v="5"/>
    <n v="6"/>
    <x v="12"/>
    <x v="2"/>
  </r>
  <r>
    <x v="24"/>
    <n v="58317"/>
    <n v="11"/>
    <n v="10.199999999999999"/>
    <n v="11.9"/>
    <x v="12"/>
    <x v="2"/>
  </r>
  <r>
    <x v="3"/>
    <n v="407386"/>
    <n v="4.8"/>
    <n v="4.5999999999999996"/>
    <n v="5"/>
    <x v="12"/>
    <x v="2"/>
  </r>
  <r>
    <x v="49"/>
    <n v="224864"/>
    <n v="3"/>
    <n v="2.8"/>
    <n v="3.3"/>
    <x v="12"/>
    <x v="2"/>
  </r>
  <r>
    <x v="25"/>
    <n v="1259206"/>
    <n v="3.9"/>
    <n v="3.8"/>
    <n v="4"/>
    <x v="12"/>
    <x v="2"/>
  </r>
  <r>
    <x v="10"/>
    <n v="627426"/>
    <n v="6.6"/>
    <n v="6.4"/>
    <n v="6.8"/>
    <x v="12"/>
    <x v="2"/>
  </r>
  <r>
    <x v="46"/>
    <n v="23602"/>
    <n v="11.9"/>
    <n v="10.6"/>
    <n v="13.3"/>
    <x v="12"/>
    <x v="2"/>
  </r>
  <r>
    <x v="41"/>
    <n v="840254"/>
    <n v="4.0999999999999996"/>
    <n v="3.9"/>
    <n v="4.2"/>
    <x v="12"/>
    <x v="2"/>
  </r>
  <r>
    <x v="26"/>
    <n v="346026"/>
    <n v="3.8"/>
    <n v="3.6"/>
    <n v="4"/>
    <x v="12"/>
    <x v="2"/>
  </r>
  <r>
    <x v="19"/>
    <n v="166724"/>
    <n v="8.3000000000000007"/>
    <n v="7.9"/>
    <n v="8.6999999999999993"/>
    <x v="12"/>
    <x v="2"/>
  </r>
  <r>
    <x v="11"/>
    <n v="684904"/>
    <n v="4.5999999999999996"/>
    <n v="4.4000000000000004"/>
    <n v="4.7"/>
    <x v="12"/>
    <x v="2"/>
  </r>
  <r>
    <x v="27"/>
    <n v="74838"/>
    <n v="14.4"/>
    <n v="13.5"/>
    <n v="15.3"/>
    <x v="12"/>
    <x v="2"/>
  </r>
  <r>
    <x v="4"/>
    <n v="345656"/>
    <n v="6.4"/>
    <n v="6.1"/>
    <n v="6.6"/>
    <x v="12"/>
    <x v="2"/>
  </r>
  <r>
    <x v="42"/>
    <n v="57204"/>
    <n v="4.0999999999999996"/>
    <n v="3.6"/>
    <n v="4.7"/>
    <x v="12"/>
    <x v="2"/>
  </r>
  <r>
    <x v="16"/>
    <n v="508780"/>
    <n v="2.9"/>
    <n v="2.8"/>
    <n v="3.1"/>
    <x v="12"/>
    <x v="2"/>
  </r>
  <r>
    <x v="50"/>
    <n v="1827774"/>
    <n v="2.6"/>
    <n v="2.5"/>
    <n v="2.7"/>
    <x v="12"/>
    <x v="2"/>
  </r>
  <r>
    <x v="12"/>
    <n v="90761"/>
    <n v="5"/>
    <n v="4.5"/>
    <n v="5.4"/>
    <x v="12"/>
    <x v="2"/>
  </r>
  <r>
    <x v="44"/>
    <n v="49041"/>
    <n v="13.5"/>
    <n v="12.5"/>
    <n v="14.5"/>
    <x v="12"/>
    <x v="2"/>
  </r>
  <r>
    <x v="43"/>
    <n v="360305"/>
    <n v="4.9000000000000004"/>
    <n v="4.7"/>
    <n v="5.0999999999999996"/>
    <x v="12"/>
    <x v="2"/>
  </r>
  <r>
    <x v="28"/>
    <n v="460321"/>
    <n v="2.4"/>
    <n v="2.2999999999999998"/>
    <n v="2.6"/>
    <x v="12"/>
    <x v="2"/>
  </r>
  <r>
    <x v="5"/>
    <n v="140446"/>
    <n v="8.9"/>
    <n v="8.4"/>
    <n v="9.4"/>
    <x v="12"/>
    <x v="2"/>
  </r>
  <r>
    <x v="13"/>
    <n v="320361"/>
    <n v="5.4"/>
    <n v="5.2"/>
    <n v="5.7"/>
    <x v="12"/>
    <x v="2"/>
  </r>
  <r>
    <x v="29"/>
    <n v="33297"/>
    <n v="5.4"/>
    <n v="4.7"/>
    <n v="6.3"/>
    <x v="12"/>
    <x v="2"/>
  </r>
  <r>
    <x v="6"/>
    <n v="327245"/>
    <n v="20.6"/>
    <n v="20.100000000000001"/>
    <n v="21.1"/>
    <x v="4"/>
    <x v="2"/>
  </r>
  <r>
    <x v="30"/>
    <n v="55208"/>
    <n v="7.4"/>
    <n v="6.7"/>
    <n v="8.1"/>
    <x v="4"/>
    <x v="2"/>
  </r>
  <r>
    <x v="0"/>
    <n v="510208"/>
    <n v="9"/>
    <n v="8.6999999999999993"/>
    <n v="9.3000000000000007"/>
    <x v="4"/>
    <x v="2"/>
  </r>
  <r>
    <x v="7"/>
    <n v="328146"/>
    <n v="6"/>
    <n v="5.8"/>
    <n v="6.3"/>
    <x v="4"/>
    <x v="2"/>
  </r>
  <r>
    <x v="31"/>
    <n v="2816838"/>
    <n v="4.3"/>
    <n v="4.2"/>
    <n v="4.3"/>
    <x v="4"/>
    <x v="2"/>
  </r>
  <r>
    <x v="8"/>
    <n v="216481"/>
    <n v="5.4"/>
    <n v="5.0999999999999996"/>
    <n v="5.7"/>
    <x v="4"/>
    <x v="2"/>
  </r>
  <r>
    <x v="20"/>
    <n v="197279"/>
    <n v="3.6"/>
    <n v="3.3"/>
    <n v="3.9"/>
    <x v="4"/>
    <x v="2"/>
  </r>
  <r>
    <x v="32"/>
    <n v="60841"/>
    <n v="4.5999999999999996"/>
    <n v="4.0999999999999996"/>
    <n v="5.2"/>
    <x v="4"/>
    <x v="2"/>
  </r>
  <r>
    <x v="47"/>
    <n v="58586"/>
    <n v="2"/>
    <n v="1.7"/>
    <n v="2.4"/>
    <x v="4"/>
    <x v="2"/>
  </r>
  <r>
    <x v="14"/>
    <n v="1057472"/>
    <n v="4"/>
    <n v="3.9"/>
    <n v="4.0999999999999996"/>
    <x v="4"/>
    <x v="2"/>
  </r>
  <r>
    <x v="1"/>
    <n v="665660"/>
    <n v="5.2"/>
    <n v="5"/>
    <n v="5.4"/>
    <x v="4"/>
    <x v="2"/>
  </r>
  <r>
    <x v="45"/>
    <n v="81986"/>
    <n v="2"/>
    <n v="1.7"/>
    <n v="2.2999999999999998"/>
    <x v="4"/>
    <x v="2"/>
  </r>
  <r>
    <x v="21"/>
    <n v="104212"/>
    <n v="20.8"/>
    <n v="19.899999999999999"/>
    <n v="21.6"/>
    <x v="4"/>
    <x v="2"/>
  </r>
  <r>
    <x v="34"/>
    <n v="1043293"/>
    <n v="4.5"/>
    <n v="4.4000000000000004"/>
    <n v="4.5999999999999996"/>
    <x v="4"/>
    <x v="2"/>
  </r>
  <r>
    <x v="22"/>
    <n v="461624"/>
    <n v="6.4"/>
    <n v="6.2"/>
    <n v="6.7"/>
    <x v="4"/>
    <x v="2"/>
  </r>
  <r>
    <x v="33"/>
    <n v="165769"/>
    <n v="8.6999999999999993"/>
    <n v="8.1999999999999993"/>
    <n v="9.1"/>
    <x v="4"/>
    <x v="2"/>
  </r>
  <r>
    <x v="35"/>
    <n v="136239"/>
    <n v="7.9"/>
    <n v="7.4"/>
    <n v="8.4"/>
    <x v="4"/>
    <x v="2"/>
  </r>
  <r>
    <x v="36"/>
    <n v="331120"/>
    <n v="6.9"/>
    <n v="6.6"/>
    <n v="7.2"/>
    <x v="4"/>
    <x v="2"/>
  </r>
  <r>
    <x v="37"/>
    <n v="525667"/>
    <n v="3.4"/>
    <n v="3.2"/>
    <n v="3.5"/>
    <x v="4"/>
    <x v="2"/>
  </r>
  <r>
    <x v="2"/>
    <n v="349174"/>
    <n v="6.4"/>
    <n v="6.1"/>
    <n v="6.7"/>
    <x v="4"/>
    <x v="2"/>
  </r>
  <r>
    <x v="17"/>
    <n v="355169"/>
    <n v="3.2"/>
    <n v="3"/>
    <n v="3.4"/>
    <x v="4"/>
    <x v="2"/>
  </r>
  <r>
    <x v="38"/>
    <n v="778851"/>
    <n v="9"/>
    <n v="8.8000000000000007"/>
    <n v="9.1999999999999993"/>
    <x v="4"/>
    <x v="2"/>
  </r>
  <r>
    <x v="15"/>
    <n v="265014"/>
    <n v="16.3"/>
    <n v="15.8"/>
    <n v="16.8"/>
    <x v="4"/>
    <x v="2"/>
  </r>
  <r>
    <x v="48"/>
    <n v="259870"/>
    <n v="4.3"/>
    <n v="4.0999999999999996"/>
    <n v="4.5999999999999996"/>
    <x v="4"/>
    <x v="2"/>
  </r>
  <r>
    <x v="9"/>
    <n v="409920"/>
    <n v="7.7"/>
    <n v="7.4"/>
    <n v="8"/>
    <x v="4"/>
    <x v="2"/>
  </r>
  <r>
    <x v="39"/>
    <n v="39946"/>
    <n v="14.1"/>
    <n v="13"/>
    <n v="15.3"/>
    <x v="4"/>
    <x v="2"/>
  </r>
  <r>
    <x v="40"/>
    <n v="111808"/>
    <n v="3.1"/>
    <n v="2.8"/>
    <n v="3.4"/>
    <x v="4"/>
    <x v="2"/>
  </r>
  <r>
    <x v="18"/>
    <n v="98538"/>
    <n v="4.7"/>
    <n v="4.3"/>
    <n v="5.2"/>
    <x v="4"/>
    <x v="2"/>
  </r>
  <r>
    <x v="24"/>
    <n v="59681"/>
    <n v="12.5"/>
    <n v="11.6"/>
    <n v="13.4"/>
    <x v="4"/>
    <x v="2"/>
  </r>
  <r>
    <x v="3"/>
    <n v="419475"/>
    <n v="5.9"/>
    <n v="5.7"/>
    <n v="6.1"/>
    <x v="4"/>
    <x v="2"/>
  </r>
  <r>
    <x v="49"/>
    <n v="236197"/>
    <n v="3.4"/>
    <n v="3.2"/>
    <n v="3.7"/>
    <x v="4"/>
    <x v="2"/>
  </r>
  <r>
    <x v="25"/>
    <n v="1258070"/>
    <n v="4.4000000000000004"/>
    <n v="4.3"/>
    <n v="4.5"/>
    <x v="4"/>
    <x v="2"/>
  </r>
  <r>
    <x v="10"/>
    <n v="653821"/>
    <n v="7.7"/>
    <n v="7.4"/>
    <n v="7.9"/>
    <x v="4"/>
    <x v="2"/>
  </r>
  <r>
    <x v="46"/>
    <n v="24576"/>
    <n v="12.7"/>
    <n v="11.3"/>
    <n v="14.1"/>
    <x v="4"/>
    <x v="2"/>
  </r>
  <r>
    <x v="41"/>
    <n v="851303"/>
    <n v="4.8"/>
    <n v="4.5999999999999996"/>
    <n v="4.9000000000000004"/>
    <x v="4"/>
    <x v="2"/>
  </r>
  <r>
    <x v="26"/>
    <n v="346814"/>
    <n v="4.9000000000000004"/>
    <n v="4.5999999999999996"/>
    <n v="5.0999999999999996"/>
    <x v="4"/>
    <x v="2"/>
  </r>
  <r>
    <x v="19"/>
    <n v="170792"/>
    <n v="7.8"/>
    <n v="7.4"/>
    <n v="8.3000000000000007"/>
    <x v="4"/>
    <x v="2"/>
  </r>
  <r>
    <x v="11"/>
    <n v="723857"/>
    <n v="2.7"/>
    <n v="2.6"/>
    <n v="2.8"/>
    <x v="4"/>
    <x v="2"/>
  </r>
  <r>
    <x v="27"/>
    <n v="72401"/>
    <n v="17.399999999999999"/>
    <n v="16.399999999999999"/>
    <n v="18.3"/>
    <x v="4"/>
    <x v="2"/>
  </r>
  <r>
    <x v="4"/>
    <n v="346725"/>
    <n v="6.8"/>
    <n v="6.5"/>
    <n v="7"/>
    <x v="4"/>
    <x v="2"/>
  </r>
  <r>
    <x v="42"/>
    <n v="58280"/>
    <n v="4.0999999999999996"/>
    <n v="3.6"/>
    <n v="4.7"/>
    <x v="4"/>
    <x v="2"/>
  </r>
  <r>
    <x v="16"/>
    <n v="517279"/>
    <n v="3.5"/>
    <n v="3.3"/>
    <n v="3.6"/>
    <x v="4"/>
    <x v="2"/>
  </r>
  <r>
    <x v="50"/>
    <n v="1851708"/>
    <n v="3.2"/>
    <n v="3.1"/>
    <n v="3.3"/>
    <x v="4"/>
    <x v="2"/>
  </r>
  <r>
    <x v="12"/>
    <n v="95229"/>
    <n v="5.3"/>
    <n v="4.8"/>
    <n v="5.7"/>
    <x v="4"/>
    <x v="2"/>
  </r>
  <r>
    <x v="44"/>
    <n v="49176"/>
    <n v="17"/>
    <n v="15.9"/>
    <n v="18.2"/>
    <x v="4"/>
    <x v="2"/>
  </r>
  <r>
    <x v="43"/>
    <n v="373772"/>
    <n v="6.3"/>
    <n v="6"/>
    <n v="6.6"/>
    <x v="4"/>
    <x v="2"/>
  </r>
  <r>
    <x v="28"/>
    <n v="473998"/>
    <n v="2.4"/>
    <n v="2.2999999999999998"/>
    <n v="2.6"/>
    <x v="4"/>
    <x v="2"/>
  </r>
  <r>
    <x v="5"/>
    <n v="140934"/>
    <n v="10.7"/>
    <n v="10.1"/>
    <n v="11.2"/>
    <x v="4"/>
    <x v="2"/>
  </r>
  <r>
    <x v="13"/>
    <n v="327508"/>
    <n v="5.7"/>
    <n v="5.4"/>
    <n v="5.9"/>
    <x v="4"/>
    <x v="2"/>
  </r>
  <r>
    <x v="29"/>
    <n v="33195"/>
    <n v="6.3"/>
    <n v="5.5"/>
    <n v="7.2"/>
    <x v="4"/>
    <x v="2"/>
  </r>
  <r>
    <x v="6"/>
    <n v="353220"/>
    <n v="18.7"/>
    <n v="18.3"/>
    <n v="19.2"/>
    <x v="13"/>
    <x v="2"/>
  </r>
  <r>
    <x v="30"/>
    <n v="57055"/>
    <n v="8.1"/>
    <n v="7.4"/>
    <n v="8.9"/>
    <x v="13"/>
    <x v="2"/>
  </r>
  <r>
    <x v="0"/>
    <n v="576963"/>
    <n v="9.5"/>
    <n v="9.3000000000000007"/>
    <n v="9.8000000000000007"/>
    <x v="13"/>
    <x v="2"/>
  </r>
  <r>
    <x v="7"/>
    <n v="332878"/>
    <n v="6.4"/>
    <n v="6.1"/>
    <n v="6.6"/>
    <x v="13"/>
    <x v="2"/>
  </r>
  <r>
    <x v="31"/>
    <n v="2960114"/>
    <n v="4.4000000000000004"/>
    <n v="4.4000000000000004"/>
    <n v="4.5"/>
    <x v="13"/>
    <x v="2"/>
  </r>
  <r>
    <x v="8"/>
    <n v="252259"/>
    <n v="5.5"/>
    <n v="5.2"/>
    <n v="5.8"/>
    <x v="13"/>
    <x v="2"/>
  </r>
  <r>
    <x v="20"/>
    <n v="209322"/>
    <n v="5.5"/>
    <n v="5.2"/>
    <n v="5.8"/>
    <x v="13"/>
    <x v="2"/>
  </r>
  <r>
    <x v="32"/>
    <n v="64313"/>
    <n v="4.8"/>
    <n v="4.3"/>
    <n v="5.4"/>
    <x v="13"/>
    <x v="2"/>
  </r>
  <r>
    <x v="47"/>
    <n v="58975"/>
    <n v="3.8"/>
    <n v="3.4"/>
    <n v="4.4000000000000004"/>
    <x v="13"/>
    <x v="2"/>
  </r>
  <r>
    <x v="14"/>
    <n v="1227086"/>
    <n v="4.5999999999999996"/>
    <n v="4.4000000000000004"/>
    <n v="4.7"/>
    <x v="13"/>
    <x v="2"/>
  </r>
  <r>
    <x v="1"/>
    <n v="732831"/>
    <n v="5.7"/>
    <n v="5.5"/>
    <n v="5.9"/>
    <x v="13"/>
    <x v="2"/>
  </r>
  <r>
    <x v="45"/>
    <n v="91918"/>
    <n v="2"/>
    <n v="1.7"/>
    <n v="2.2999999999999998"/>
    <x v="13"/>
    <x v="2"/>
  </r>
  <r>
    <x v="21"/>
    <n v="113252"/>
    <n v="20.8"/>
    <n v="20"/>
    <n v="21.7"/>
    <x v="13"/>
    <x v="2"/>
  </r>
  <r>
    <x v="34"/>
    <n v="1119178"/>
    <n v="5.2"/>
    <n v="5.0999999999999996"/>
    <n v="5.4"/>
    <x v="13"/>
    <x v="2"/>
  </r>
  <r>
    <x v="22"/>
    <n v="494406"/>
    <n v="7.4"/>
    <n v="7.2"/>
    <n v="7.7"/>
    <x v="13"/>
    <x v="2"/>
  </r>
  <r>
    <x v="33"/>
    <n v="185458"/>
    <n v="8.6999999999999993"/>
    <n v="8.3000000000000007"/>
    <n v="9.1"/>
    <x v="13"/>
    <x v="2"/>
  </r>
  <r>
    <x v="35"/>
    <n v="146450"/>
    <n v="3.5"/>
    <n v="3.2"/>
    <n v="3.8"/>
    <x v="13"/>
    <x v="2"/>
  </r>
  <r>
    <x v="36"/>
    <n v="355465"/>
    <n v="7.5"/>
    <n v="7.2"/>
    <n v="7.8"/>
    <x v="13"/>
    <x v="2"/>
  </r>
  <r>
    <x v="37"/>
    <n v="547638"/>
    <n v="4"/>
    <n v="3.8"/>
    <n v="4.0999999999999996"/>
    <x v="13"/>
    <x v="2"/>
  </r>
  <r>
    <x v="2"/>
    <n v="373812"/>
    <n v="6"/>
    <n v="5.7"/>
    <n v="6.2"/>
    <x v="13"/>
    <x v="2"/>
  </r>
  <r>
    <x v="17"/>
    <n v="348542"/>
    <n v="4.5"/>
    <n v="4.3"/>
    <n v="4.7"/>
    <x v="13"/>
    <x v="2"/>
  </r>
  <r>
    <x v="38"/>
    <n v="821336"/>
    <n v="6.8"/>
    <n v="6.7"/>
    <n v="7"/>
    <x v="13"/>
    <x v="2"/>
  </r>
  <r>
    <x v="15"/>
    <n v="285345"/>
    <n v="16.899999999999999"/>
    <n v="16.5"/>
    <n v="17.399999999999999"/>
    <x v="13"/>
    <x v="2"/>
  </r>
  <r>
    <x v="48"/>
    <n v="280702"/>
    <n v="4.9000000000000004"/>
    <n v="4.5999999999999996"/>
    <n v="5.0999999999999996"/>
    <x v="13"/>
    <x v="2"/>
  </r>
  <r>
    <x v="9"/>
    <n v="429761"/>
    <n v="8"/>
    <n v="7.7"/>
    <n v="8.3000000000000007"/>
    <x v="13"/>
    <x v="2"/>
  </r>
  <r>
    <x v="39"/>
    <n v="44158"/>
    <n v="14.1"/>
    <n v="13"/>
    <n v="15.2"/>
    <x v="13"/>
    <x v="2"/>
  </r>
  <r>
    <x v="40"/>
    <n v="119120"/>
    <n v="3.1"/>
    <n v="2.8"/>
    <n v="3.5"/>
    <x v="13"/>
    <x v="2"/>
  </r>
  <r>
    <x v="18"/>
    <n v="119861"/>
    <n v="4.9000000000000004"/>
    <n v="4.5"/>
    <n v="5.3"/>
    <x v="13"/>
    <x v="2"/>
  </r>
  <r>
    <x v="24"/>
    <n v="64998"/>
    <n v="13.7"/>
    <n v="12.8"/>
    <n v="14.6"/>
    <x v="13"/>
    <x v="2"/>
  </r>
  <r>
    <x v="3"/>
    <n v="448538"/>
    <n v="7.1"/>
    <n v="6.8"/>
    <n v="7.3"/>
    <x v="13"/>
    <x v="2"/>
  </r>
  <r>
    <x v="49"/>
    <n v="254466"/>
    <n v="4"/>
    <n v="3.7"/>
    <n v="4.2"/>
    <x v="13"/>
    <x v="2"/>
  </r>
  <r>
    <x v="25"/>
    <n v="1312365"/>
    <n v="4.9000000000000004"/>
    <n v="4.8"/>
    <n v="5"/>
    <x v="13"/>
    <x v="2"/>
  </r>
  <r>
    <x v="10"/>
    <n v="702889"/>
    <n v="8"/>
    <n v="7.8"/>
    <n v="8.1999999999999993"/>
    <x v="13"/>
    <x v="2"/>
  </r>
  <r>
    <x v="46"/>
    <n v="28646"/>
    <n v="11.6"/>
    <n v="10.4"/>
    <n v="12.9"/>
    <x v="13"/>
    <x v="2"/>
  </r>
  <r>
    <x v="41"/>
    <n v="910230"/>
    <n v="5.9"/>
    <n v="5.7"/>
    <n v="6"/>
    <x v="13"/>
    <x v="2"/>
  </r>
  <r>
    <x v="26"/>
    <n v="369633"/>
    <n v="5.6"/>
    <n v="5.4"/>
    <n v="5.8"/>
    <x v="13"/>
    <x v="2"/>
  </r>
  <r>
    <x v="19"/>
    <n v="191205"/>
    <n v="8.4"/>
    <n v="8"/>
    <n v="8.8000000000000007"/>
    <x v="13"/>
    <x v="2"/>
  </r>
  <r>
    <x v="11"/>
    <n v="757320"/>
    <n v="2.9"/>
    <n v="2.8"/>
    <n v="3"/>
    <x v="13"/>
    <x v="2"/>
  </r>
  <r>
    <x v="27"/>
    <n v="74866"/>
    <n v="17.899999999999999"/>
    <n v="17"/>
    <n v="18.899999999999999"/>
    <x v="13"/>
    <x v="2"/>
  </r>
  <r>
    <x v="4"/>
    <n v="369536"/>
    <n v="6.6"/>
    <n v="6.3"/>
    <n v="6.8"/>
    <x v="13"/>
    <x v="2"/>
  </r>
  <r>
    <x v="42"/>
    <n v="61406"/>
    <n v="4.0999999999999996"/>
    <n v="3.6"/>
    <n v="4.5999999999999996"/>
    <x v="13"/>
    <x v="2"/>
  </r>
  <r>
    <x v="16"/>
    <n v="543490"/>
    <n v="3.9"/>
    <n v="3.8"/>
    <n v="4.0999999999999996"/>
    <x v="13"/>
    <x v="2"/>
  </r>
  <r>
    <x v="50"/>
    <n v="2048393"/>
    <n v="3.5"/>
    <n v="3.5"/>
    <n v="3.6"/>
    <x v="13"/>
    <x v="2"/>
  </r>
  <r>
    <x v="12"/>
    <n v="115356"/>
    <n v="4.9000000000000004"/>
    <n v="4.5"/>
    <n v="5.3"/>
    <x v="13"/>
    <x v="2"/>
  </r>
  <r>
    <x v="44"/>
    <n v="50831"/>
    <n v="19.2"/>
    <n v="18.100000000000001"/>
    <n v="20.5"/>
    <x v="13"/>
    <x v="2"/>
  </r>
  <r>
    <x v="43"/>
    <n v="413147"/>
    <n v="7.7"/>
    <n v="7.4"/>
    <n v="7.9"/>
    <x v="13"/>
    <x v="2"/>
  </r>
  <r>
    <x v="28"/>
    <n v="519657"/>
    <n v="3.1"/>
    <n v="2.9"/>
    <n v="3.2"/>
    <x v="13"/>
    <x v="2"/>
  </r>
  <r>
    <x v="5"/>
    <n v="146409"/>
    <n v="10.9"/>
    <n v="10.4"/>
    <n v="11.4"/>
    <x v="13"/>
    <x v="2"/>
  </r>
  <r>
    <x v="13"/>
    <n v="367548"/>
    <n v="5.3"/>
    <n v="5"/>
    <n v="5.5"/>
    <x v="13"/>
    <x v="2"/>
  </r>
  <r>
    <x v="29"/>
    <n v="36620"/>
    <n v="7.6"/>
    <n v="6.8"/>
    <n v="8.6"/>
    <x v="13"/>
    <x v="2"/>
  </r>
  <r>
    <x v="6"/>
    <n v="389115"/>
    <n v="17.2"/>
    <n v="16.8"/>
    <n v="17.600000000000001"/>
    <x v="5"/>
    <x v="2"/>
  </r>
  <r>
    <x v="30"/>
    <n v="62444"/>
    <n v="9"/>
    <n v="8.3000000000000007"/>
    <n v="9.8000000000000007"/>
    <x v="5"/>
    <x v="2"/>
  </r>
  <r>
    <x v="0"/>
    <n v="526254"/>
    <n v="11.3"/>
    <n v="11"/>
    <n v="11.6"/>
    <x v="5"/>
    <x v="2"/>
  </r>
  <r>
    <x v="7"/>
    <n v="345509"/>
    <n v="6.5"/>
    <n v="6.2"/>
    <n v="6.8"/>
    <x v="5"/>
    <x v="2"/>
  </r>
  <r>
    <x v="31"/>
    <n v="3086090"/>
    <n v="4.7"/>
    <n v="4.5999999999999996"/>
    <n v="4.8"/>
    <x v="5"/>
    <x v="2"/>
  </r>
  <r>
    <x v="8"/>
    <n v="282212"/>
    <n v="5.7"/>
    <n v="5.5"/>
    <n v="6"/>
    <x v="5"/>
    <x v="2"/>
  </r>
  <r>
    <x v="20"/>
    <n v="222605"/>
    <n v="6.6"/>
    <n v="6.3"/>
    <n v="7"/>
    <x v="5"/>
    <x v="2"/>
  </r>
  <r>
    <x v="32"/>
    <n v="68633"/>
    <n v="5.4"/>
    <n v="4.9000000000000004"/>
    <n v="6"/>
    <x v="5"/>
    <x v="2"/>
  </r>
  <r>
    <x v="47"/>
    <n v="61320"/>
    <n v="4.5"/>
    <n v="4"/>
    <n v="5.0999999999999996"/>
    <x v="5"/>
    <x v="2"/>
  </r>
  <r>
    <x v="14"/>
    <n v="1369370"/>
    <n v="5.2"/>
    <n v="5.0999999999999996"/>
    <n v="5.3"/>
    <x v="5"/>
    <x v="2"/>
  </r>
  <r>
    <x v="1"/>
    <n v="788431"/>
    <n v="6.3"/>
    <n v="6.2"/>
    <n v="6.5"/>
    <x v="5"/>
    <x v="2"/>
  </r>
  <r>
    <x v="45"/>
    <n v="99733"/>
    <n v="1.9"/>
    <n v="1.7"/>
    <n v="2.2000000000000002"/>
    <x v="5"/>
    <x v="2"/>
  </r>
  <r>
    <x v="21"/>
    <n v="125252"/>
    <n v="20.7"/>
    <n v="20"/>
    <n v="21.5"/>
    <x v="5"/>
    <x v="2"/>
  </r>
  <r>
    <x v="34"/>
    <n v="1182884"/>
    <n v="5.7"/>
    <n v="5.5"/>
    <n v="5.8"/>
    <x v="5"/>
    <x v="2"/>
  </r>
  <r>
    <x v="22"/>
    <n v="522457"/>
    <n v="8"/>
    <n v="7.8"/>
    <n v="8.1999999999999993"/>
    <x v="5"/>
    <x v="2"/>
  </r>
  <r>
    <x v="33"/>
    <n v="201873"/>
    <n v="8.6999999999999993"/>
    <n v="8.3000000000000007"/>
    <n v="9.1"/>
    <x v="5"/>
    <x v="2"/>
  </r>
  <r>
    <x v="36"/>
    <n v="378070"/>
    <n v="8.3000000000000007"/>
    <n v="8"/>
    <n v="8.6"/>
    <x v="5"/>
    <x v="2"/>
  </r>
  <r>
    <x v="37"/>
    <n v="580569"/>
    <n v="4.4000000000000004"/>
    <n v="4.3"/>
    <n v="4.5999999999999996"/>
    <x v="5"/>
    <x v="2"/>
  </r>
  <r>
    <x v="2"/>
    <n v="404787"/>
    <n v="5.7"/>
    <n v="5.5"/>
    <n v="5.9"/>
    <x v="5"/>
    <x v="2"/>
  </r>
  <r>
    <x v="17"/>
    <n v="308024"/>
    <n v="5.3"/>
    <n v="5"/>
    <n v="5.5"/>
    <x v="5"/>
    <x v="2"/>
  </r>
  <r>
    <x v="38"/>
    <n v="856223"/>
    <n v="8.3000000000000007"/>
    <n v="8.1"/>
    <n v="8.5"/>
    <x v="5"/>
    <x v="2"/>
  </r>
  <r>
    <x v="15"/>
    <n v="306592"/>
    <n v="18"/>
    <n v="17.5"/>
    <n v="18.5"/>
    <x v="5"/>
    <x v="2"/>
  </r>
  <r>
    <x v="48"/>
    <n v="298447"/>
    <n v="4.9000000000000004"/>
    <n v="4.7"/>
    <n v="5.2"/>
    <x v="5"/>
    <x v="2"/>
  </r>
  <r>
    <x v="9"/>
    <n v="448040"/>
    <n v="8.6"/>
    <n v="8.3000000000000007"/>
    <n v="8.9"/>
    <x v="5"/>
    <x v="2"/>
  </r>
  <r>
    <x v="39"/>
    <n v="54888"/>
    <n v="13.9"/>
    <n v="13"/>
    <n v="15"/>
    <x v="5"/>
    <x v="2"/>
  </r>
  <r>
    <x v="40"/>
    <n v="129365"/>
    <n v="2.7"/>
    <n v="2.5"/>
    <n v="3"/>
    <x v="5"/>
    <x v="2"/>
  </r>
  <r>
    <x v="18"/>
    <n v="149204"/>
    <n v="3.9"/>
    <n v="3.6"/>
    <n v="4.2"/>
    <x v="5"/>
    <x v="2"/>
  </r>
  <r>
    <x v="24"/>
    <n v="68529"/>
    <n v="14.8"/>
    <n v="14"/>
    <n v="15.8"/>
    <x v="5"/>
    <x v="2"/>
  </r>
  <r>
    <x v="3"/>
    <n v="491524"/>
    <n v="7.9"/>
    <n v="7.7"/>
    <n v="8.1"/>
    <x v="5"/>
    <x v="2"/>
  </r>
  <r>
    <x v="49"/>
    <n v="268311"/>
    <n v="4.5999999999999996"/>
    <n v="4.4000000000000004"/>
    <n v="4.9000000000000004"/>
    <x v="5"/>
    <x v="2"/>
  </r>
  <r>
    <x v="25"/>
    <n v="1376511"/>
    <n v="5"/>
    <n v="4.9000000000000004"/>
    <n v="5.0999999999999996"/>
    <x v="5"/>
    <x v="2"/>
  </r>
  <r>
    <x v="10"/>
    <n v="744006"/>
    <n v="8.6"/>
    <n v="8.4"/>
    <n v="8.9"/>
    <x v="5"/>
    <x v="2"/>
  </r>
  <r>
    <x v="46"/>
    <n v="30934"/>
    <n v="10.6"/>
    <n v="9.6"/>
    <n v="11.8"/>
    <x v="5"/>
    <x v="2"/>
  </r>
  <r>
    <x v="41"/>
    <n v="958848"/>
    <n v="6.4"/>
    <n v="6.2"/>
    <n v="6.5"/>
    <x v="5"/>
    <x v="2"/>
  </r>
  <r>
    <x v="26"/>
    <n v="392456"/>
    <n v="6.3"/>
    <n v="6"/>
    <n v="6.5"/>
    <x v="5"/>
    <x v="2"/>
  </r>
  <r>
    <x v="19"/>
    <n v="225437"/>
    <n v="8.3000000000000007"/>
    <n v="8"/>
    <n v="8.6999999999999993"/>
    <x v="5"/>
    <x v="2"/>
  </r>
  <r>
    <x v="11"/>
    <n v="797425"/>
    <n v="2.8"/>
    <n v="2.7"/>
    <n v="3"/>
    <x v="5"/>
    <x v="2"/>
  </r>
  <r>
    <x v="27"/>
    <n v="79463"/>
    <n v="18.600000000000001"/>
    <n v="17.600000000000001"/>
    <n v="19.5"/>
    <x v="5"/>
    <x v="2"/>
  </r>
  <r>
    <x v="4"/>
    <n v="403235"/>
    <n v="7.3"/>
    <n v="7.1"/>
    <n v="7.6"/>
    <x v="5"/>
    <x v="2"/>
  </r>
  <r>
    <x v="42"/>
    <n v="64732"/>
    <n v="4.3"/>
    <n v="3.9"/>
    <n v="4.9000000000000004"/>
    <x v="5"/>
    <x v="2"/>
  </r>
  <r>
    <x v="16"/>
    <n v="562799"/>
    <n v="4.8"/>
    <n v="4.5999999999999996"/>
    <n v="5"/>
    <x v="5"/>
    <x v="2"/>
  </r>
  <r>
    <x v="50"/>
    <n v="2253828"/>
    <n v="4"/>
    <n v="3.9"/>
    <n v="4.0999999999999996"/>
    <x v="5"/>
    <x v="2"/>
  </r>
  <r>
    <x v="12"/>
    <n v="129805"/>
    <n v="4.7"/>
    <n v="4.3"/>
    <n v="5.0999999999999996"/>
    <x v="5"/>
    <x v="2"/>
  </r>
  <r>
    <x v="44"/>
    <n v="52091"/>
    <n v="20.6"/>
    <n v="19.399999999999999"/>
    <n v="21.8"/>
    <x v="5"/>
    <x v="2"/>
  </r>
  <r>
    <x v="43"/>
    <n v="451844"/>
    <n v="8.6"/>
    <n v="8.3000000000000007"/>
    <n v="8.9"/>
    <x v="5"/>
    <x v="2"/>
  </r>
  <r>
    <x v="28"/>
    <n v="558303"/>
    <n v="4.2"/>
    <n v="4"/>
    <n v="4.3"/>
    <x v="5"/>
    <x v="2"/>
  </r>
  <r>
    <x v="5"/>
    <n v="151551"/>
    <n v="11.3"/>
    <n v="10.8"/>
    <n v="11.9"/>
    <x v="5"/>
    <x v="2"/>
  </r>
  <r>
    <x v="13"/>
    <n v="394238"/>
    <n v="6.1"/>
    <n v="5.8"/>
    <n v="6.3"/>
    <x v="5"/>
    <x v="2"/>
  </r>
  <r>
    <x v="29"/>
    <n v="39334"/>
    <n v="8"/>
    <n v="7.1"/>
    <n v="8.9"/>
    <x v="5"/>
    <x v="2"/>
  </r>
  <r>
    <x v="6"/>
    <n v="414969"/>
    <n v="16.3"/>
    <n v="15.9"/>
    <n v="16.7"/>
    <x v="14"/>
    <x v="2"/>
  </r>
  <r>
    <x v="30"/>
    <n v="64970"/>
    <n v="9.6999999999999993"/>
    <n v="9"/>
    <n v="10.5"/>
    <x v="14"/>
    <x v="2"/>
  </r>
  <r>
    <x v="0"/>
    <n v="580628"/>
    <n v="11.9"/>
    <n v="11.6"/>
    <n v="12.2"/>
    <x v="14"/>
    <x v="2"/>
  </r>
  <r>
    <x v="7"/>
    <n v="350947"/>
    <n v="7"/>
    <n v="6.7"/>
    <n v="7.3"/>
    <x v="14"/>
    <x v="2"/>
  </r>
  <r>
    <x v="31"/>
    <n v="3279839"/>
    <n v="4.9000000000000004"/>
    <n v="4.8"/>
    <n v="4.9000000000000004"/>
    <x v="14"/>
    <x v="2"/>
  </r>
  <r>
    <x v="8"/>
    <n v="315401"/>
    <n v="5.0999999999999996"/>
    <n v="4.9000000000000004"/>
    <n v="5.4"/>
    <x v="14"/>
    <x v="2"/>
  </r>
  <r>
    <x v="20"/>
    <n v="231880"/>
    <n v="7.7"/>
    <n v="7.4"/>
    <n v="8.1"/>
    <x v="14"/>
    <x v="2"/>
  </r>
  <r>
    <x v="32"/>
    <n v="73977"/>
    <n v="8.8000000000000007"/>
    <n v="8.1999999999999993"/>
    <n v="9.5"/>
    <x v="14"/>
    <x v="2"/>
  </r>
  <r>
    <x v="47"/>
    <n v="62845"/>
    <n v="5.5"/>
    <n v="4.9000000000000004"/>
    <n v="6.1"/>
    <x v="14"/>
    <x v="2"/>
  </r>
  <r>
    <x v="14"/>
    <n v="1456639"/>
    <n v="5.6"/>
    <n v="5.5"/>
    <n v="5.7"/>
    <x v="14"/>
    <x v="2"/>
  </r>
  <r>
    <x v="1"/>
    <n v="810505"/>
    <n v="6.8"/>
    <n v="6.7"/>
    <n v="7"/>
    <x v="14"/>
    <x v="2"/>
  </r>
  <r>
    <x v="45"/>
    <n v="106656"/>
    <n v="2.1"/>
    <n v="1.8"/>
    <n v="2.2999999999999998"/>
    <x v="14"/>
    <x v="2"/>
  </r>
  <r>
    <x v="34"/>
    <n v="1231833"/>
    <n v="6.2"/>
    <n v="6.1"/>
    <n v="6.4"/>
    <x v="14"/>
    <x v="2"/>
  </r>
  <r>
    <x v="22"/>
    <n v="532109"/>
    <n v="8.1999999999999993"/>
    <n v="8"/>
    <n v="8.5"/>
    <x v="14"/>
    <x v="2"/>
  </r>
  <r>
    <x v="33"/>
    <n v="213371"/>
    <n v="9.3000000000000007"/>
    <n v="8.9"/>
    <n v="9.6999999999999993"/>
    <x v="14"/>
    <x v="2"/>
  </r>
  <r>
    <x v="35"/>
    <n v="172602"/>
    <n v="10.5"/>
    <n v="10"/>
    <n v="11"/>
    <x v="14"/>
    <x v="2"/>
  </r>
  <r>
    <x v="36"/>
    <n v="383962"/>
    <n v="10.1"/>
    <n v="9.8000000000000007"/>
    <n v="10.5"/>
    <x v="14"/>
    <x v="2"/>
  </r>
  <r>
    <x v="37"/>
    <n v="588822"/>
    <n v="4.9000000000000004"/>
    <n v="4.7"/>
    <n v="5.0999999999999996"/>
    <x v="14"/>
    <x v="2"/>
  </r>
  <r>
    <x v="23"/>
    <n v="101634"/>
    <n v="28.1"/>
    <n v="27.1"/>
    <n v="29.1"/>
    <x v="14"/>
    <x v="2"/>
  </r>
  <r>
    <x v="2"/>
    <n v="430293"/>
    <n v="5.2"/>
    <n v="5"/>
    <n v="5.4"/>
    <x v="14"/>
    <x v="2"/>
  </r>
  <r>
    <x v="17"/>
    <n v="397423"/>
    <n v="11.2"/>
    <n v="10.9"/>
    <n v="11.6"/>
    <x v="14"/>
    <x v="2"/>
  </r>
  <r>
    <x v="38"/>
    <n v="856842"/>
    <n v="9.3000000000000007"/>
    <n v="9.1"/>
    <n v="9.5"/>
    <x v="14"/>
    <x v="2"/>
  </r>
  <r>
    <x v="15"/>
    <n v="321655"/>
    <n v="18.899999999999999"/>
    <n v="18.399999999999999"/>
    <n v="19.3"/>
    <x v="14"/>
    <x v="2"/>
  </r>
  <r>
    <x v="48"/>
    <n v="306190"/>
    <n v="5.2"/>
    <n v="5"/>
    <n v="5.5"/>
    <x v="14"/>
    <x v="2"/>
  </r>
  <r>
    <x v="9"/>
    <n v="457339"/>
    <n v="9.6999999999999993"/>
    <n v="9.4"/>
    <n v="10"/>
    <x v="14"/>
    <x v="2"/>
  </r>
  <r>
    <x v="39"/>
    <n v="59924"/>
    <n v="14.3"/>
    <n v="13.4"/>
    <n v="15.3"/>
    <x v="14"/>
    <x v="2"/>
  </r>
  <r>
    <x v="40"/>
    <n v="136481"/>
    <n v="2.9"/>
    <n v="2.6"/>
    <n v="3.2"/>
    <x v="14"/>
    <x v="2"/>
  </r>
  <r>
    <x v="18"/>
    <n v="163821"/>
    <n v="4.0999999999999996"/>
    <n v="3.8"/>
    <n v="4.5"/>
    <x v="14"/>
    <x v="2"/>
  </r>
  <r>
    <x v="24"/>
    <n v="69984"/>
    <n v="16.7"/>
    <n v="15.8"/>
    <n v="17.7"/>
    <x v="14"/>
    <x v="2"/>
  </r>
  <r>
    <x v="3"/>
    <n v="511196"/>
    <n v="8.8000000000000007"/>
    <n v="8.5"/>
    <n v="9.1"/>
    <x v="14"/>
    <x v="2"/>
  </r>
  <r>
    <x v="49"/>
    <n v="276347"/>
    <n v="5.2"/>
    <n v="5"/>
    <n v="5.5"/>
    <x v="14"/>
    <x v="2"/>
  </r>
  <r>
    <x v="25"/>
    <n v="1411900"/>
    <n v="6.6"/>
    <n v="6.5"/>
    <n v="6.7"/>
    <x v="14"/>
    <x v="2"/>
  </r>
  <r>
    <x v="10"/>
    <n v="767362"/>
    <n v="8.9"/>
    <n v="8.6999999999999993"/>
    <n v="9.1999999999999993"/>
    <x v="14"/>
    <x v="2"/>
  </r>
  <r>
    <x v="46"/>
    <n v="32032"/>
    <n v="11.3"/>
    <n v="10.199999999999999"/>
    <n v="12.6"/>
    <x v="14"/>
    <x v="2"/>
  </r>
  <r>
    <x v="41"/>
    <n v="982164"/>
    <n v="7.6"/>
    <n v="7.4"/>
    <n v="7.8"/>
    <x v="14"/>
    <x v="2"/>
  </r>
  <r>
    <x v="26"/>
    <n v="404595"/>
    <n v="7.1"/>
    <n v="6.9"/>
    <n v="7.4"/>
    <x v="14"/>
    <x v="2"/>
  </r>
  <r>
    <x v="19"/>
    <n v="248952"/>
    <n v="8.5"/>
    <n v="8.1"/>
    <n v="8.8000000000000007"/>
    <x v="14"/>
    <x v="2"/>
  </r>
  <r>
    <x v="11"/>
    <n v="830613"/>
    <n v="2.9"/>
    <n v="2.8"/>
    <n v="3"/>
    <x v="14"/>
    <x v="2"/>
  </r>
  <r>
    <x v="27"/>
    <n v="79721"/>
    <n v="19.2"/>
    <n v="18.3"/>
    <n v="20.2"/>
    <x v="14"/>
    <x v="2"/>
  </r>
  <r>
    <x v="4"/>
    <n v="423686"/>
    <n v="8.3000000000000007"/>
    <n v="8.1"/>
    <n v="8.6"/>
    <x v="14"/>
    <x v="2"/>
  </r>
  <r>
    <x v="42"/>
    <n v="65975"/>
    <n v="4.5999999999999996"/>
    <n v="4.0999999999999996"/>
    <n v="5.2"/>
    <x v="14"/>
    <x v="2"/>
  </r>
  <r>
    <x v="16"/>
    <n v="575393"/>
    <n v="5.4"/>
    <n v="5.2"/>
    <n v="5.5"/>
    <x v="14"/>
    <x v="2"/>
  </r>
  <r>
    <x v="50"/>
    <n v="2396762"/>
    <n v="4.5"/>
    <n v="4.4000000000000004"/>
    <n v="4.5999999999999996"/>
    <x v="14"/>
    <x v="2"/>
  </r>
  <r>
    <x v="12"/>
    <n v="144791"/>
    <n v="9.1"/>
    <n v="8.6"/>
    <n v="9.6"/>
    <x v="14"/>
    <x v="2"/>
  </r>
  <r>
    <x v="44"/>
    <n v="52293"/>
    <n v="20.9"/>
    <n v="19.7"/>
    <n v="22.2"/>
    <x v="14"/>
    <x v="2"/>
  </r>
  <r>
    <x v="43"/>
    <n v="469296"/>
    <n v="10"/>
    <n v="9.8000000000000007"/>
    <n v="10.3"/>
    <x v="14"/>
    <x v="2"/>
  </r>
  <r>
    <x v="28"/>
    <n v="583289"/>
    <n v="4.7"/>
    <n v="4.5"/>
    <n v="4.9000000000000004"/>
    <x v="14"/>
    <x v="2"/>
  </r>
  <r>
    <x v="5"/>
    <n v="153082"/>
    <n v="11.8"/>
    <n v="11.3"/>
    <n v="12.3"/>
    <x v="14"/>
    <x v="2"/>
  </r>
  <r>
    <x v="13"/>
    <n v="408449"/>
    <n v="6.5"/>
    <n v="6.3"/>
    <n v="6.8"/>
    <x v="14"/>
    <x v="2"/>
  </r>
  <r>
    <x v="29"/>
    <n v="40181"/>
    <n v="8.6999999999999993"/>
    <n v="7.8"/>
    <n v="9.6"/>
    <x v="14"/>
    <x v="2"/>
  </r>
  <r>
    <x v="6"/>
    <n v="429550"/>
    <n v="15.5"/>
    <n v="15.1"/>
    <n v="15.8"/>
    <x v="6"/>
    <x v="2"/>
  </r>
  <r>
    <x v="30"/>
    <n v="66294"/>
    <n v="11.4"/>
    <n v="10.6"/>
    <n v="12.2"/>
    <x v="6"/>
    <x v="2"/>
  </r>
  <r>
    <x v="0"/>
    <n v="616380"/>
    <n v="12.5"/>
    <n v="12.3"/>
    <n v="12.8"/>
    <x v="6"/>
    <x v="2"/>
  </r>
  <r>
    <x v="7"/>
    <n v="355606"/>
    <n v="7.4"/>
    <n v="7.1"/>
    <n v="7.7"/>
    <x v="6"/>
    <x v="2"/>
  </r>
  <r>
    <x v="31"/>
    <n v="3358697"/>
    <n v="6.8"/>
    <n v="6.7"/>
    <n v="6.9"/>
    <x v="6"/>
    <x v="2"/>
  </r>
  <r>
    <x v="8"/>
    <n v="337541"/>
    <n v="4.4000000000000004"/>
    <n v="4.2"/>
    <n v="4.5999999999999996"/>
    <x v="6"/>
    <x v="2"/>
  </r>
  <r>
    <x v="20"/>
    <n v="239389"/>
    <n v="8.9"/>
    <n v="8.6"/>
    <n v="9.3000000000000007"/>
    <x v="6"/>
    <x v="2"/>
  </r>
  <r>
    <x v="32"/>
    <n v="76828"/>
    <n v="10"/>
    <n v="9.4"/>
    <n v="10.8"/>
    <x v="6"/>
    <x v="2"/>
  </r>
  <r>
    <x v="47"/>
    <n v="63895"/>
    <n v="6.5"/>
    <n v="5.9"/>
    <n v="7.1"/>
    <x v="6"/>
    <x v="2"/>
  </r>
  <r>
    <x v="14"/>
    <n v="1522818"/>
    <n v="6.7"/>
    <n v="6.5"/>
    <n v="6.8"/>
    <x v="6"/>
    <x v="2"/>
  </r>
  <r>
    <x v="1"/>
    <n v="834418"/>
    <n v="7.4"/>
    <n v="7.2"/>
    <n v="7.6"/>
    <x v="6"/>
    <x v="2"/>
  </r>
  <r>
    <x v="45"/>
    <n v="111935"/>
    <n v="1.9"/>
    <n v="1.7"/>
    <n v="2.2000000000000002"/>
    <x v="6"/>
    <x v="2"/>
  </r>
  <r>
    <x v="21"/>
    <n v="139039"/>
    <n v="18.600000000000001"/>
    <n v="17.899999999999999"/>
    <n v="19.3"/>
    <x v="6"/>
    <x v="2"/>
  </r>
  <r>
    <x v="34"/>
    <n v="1320887"/>
    <n v="6.6"/>
    <n v="6.5"/>
    <n v="6.8"/>
    <x v="6"/>
    <x v="2"/>
  </r>
  <r>
    <x v="22"/>
    <n v="539224"/>
    <n v="8.9"/>
    <n v="8.6"/>
    <n v="9.1"/>
    <x v="6"/>
    <x v="2"/>
  </r>
  <r>
    <x v="33"/>
    <n v="221056"/>
    <n v="10.5"/>
    <n v="10.1"/>
    <n v="10.9"/>
    <x v="6"/>
    <x v="2"/>
  </r>
  <r>
    <x v="35"/>
    <n v="186650"/>
    <n v="9.8000000000000007"/>
    <n v="9.4"/>
    <n v="10.199999999999999"/>
    <x v="6"/>
    <x v="2"/>
  </r>
  <r>
    <x v="36"/>
    <n v="393564"/>
    <n v="11.6"/>
    <n v="11.3"/>
    <n v="12"/>
    <x v="6"/>
    <x v="2"/>
  </r>
  <r>
    <x v="37"/>
    <n v="595123"/>
    <n v="5.2"/>
    <n v="5"/>
    <n v="5.4"/>
    <x v="6"/>
    <x v="2"/>
  </r>
  <r>
    <x v="23"/>
    <n v="100934"/>
    <n v="30.9"/>
    <n v="29.9"/>
    <n v="32"/>
    <x v="6"/>
    <x v="2"/>
  </r>
  <r>
    <x v="2"/>
    <n v="451143"/>
    <n v="5.3"/>
    <n v="5.0999999999999996"/>
    <n v="5.5"/>
    <x v="6"/>
    <x v="2"/>
  </r>
  <r>
    <x v="17"/>
    <n v="422371"/>
    <n v="15"/>
    <n v="14.6"/>
    <n v="15.3"/>
    <x v="6"/>
    <x v="2"/>
  </r>
  <r>
    <x v="38"/>
    <n v="851685"/>
    <n v="10.3"/>
    <n v="10.1"/>
    <n v="10.5"/>
    <x v="6"/>
    <x v="2"/>
  </r>
  <r>
    <x v="15"/>
    <n v="327751"/>
    <n v="19.7"/>
    <n v="19.3"/>
    <n v="20.2"/>
    <x v="6"/>
    <x v="2"/>
  </r>
  <r>
    <x v="48"/>
    <n v="308576"/>
    <n v="5.7"/>
    <n v="5.5"/>
    <n v="6"/>
    <x v="6"/>
    <x v="2"/>
  </r>
  <r>
    <x v="9"/>
    <n v="458233"/>
    <n v="10.5"/>
    <n v="10.199999999999999"/>
    <n v="10.8"/>
    <x v="6"/>
    <x v="2"/>
  </r>
  <r>
    <x v="39"/>
    <n v="61412"/>
    <n v="16.7"/>
    <n v="15.7"/>
    <n v="17.8"/>
    <x v="6"/>
    <x v="2"/>
  </r>
  <r>
    <x v="40"/>
    <n v="138070"/>
    <n v="3.5"/>
    <n v="3.2"/>
    <n v="3.8"/>
    <x v="6"/>
    <x v="2"/>
  </r>
  <r>
    <x v="18"/>
    <n v="173215"/>
    <n v="4.9000000000000004"/>
    <n v="4.5"/>
    <n v="5.2"/>
    <x v="6"/>
    <x v="2"/>
  </r>
  <r>
    <x v="24"/>
    <n v="77131"/>
    <n v="17.399999999999999"/>
    <n v="16.5"/>
    <n v="18.3"/>
    <x v="6"/>
    <x v="2"/>
  </r>
  <r>
    <x v="3"/>
    <n v="533348"/>
    <n v="9.6999999999999993"/>
    <n v="9.5"/>
    <n v="10"/>
    <x v="6"/>
    <x v="2"/>
  </r>
  <r>
    <x v="49"/>
    <n v="278009"/>
    <n v="5.8"/>
    <n v="5.6"/>
    <n v="6.1"/>
    <x v="6"/>
    <x v="2"/>
  </r>
  <r>
    <x v="25"/>
    <n v="1508552"/>
    <n v="8.4"/>
    <n v="8.1999999999999993"/>
    <n v="8.5"/>
    <x v="6"/>
    <x v="2"/>
  </r>
  <r>
    <x v="10"/>
    <n v="802643"/>
    <n v="8.3000000000000007"/>
    <n v="8.1"/>
    <n v="8.5"/>
    <x v="6"/>
    <x v="2"/>
  </r>
  <r>
    <x v="46"/>
    <n v="32620"/>
    <n v="11.9"/>
    <n v="10.8"/>
    <n v="13.1"/>
    <x v="6"/>
    <x v="2"/>
  </r>
  <r>
    <x v="41"/>
    <n v="996369"/>
    <n v="8"/>
    <n v="7.9"/>
    <n v="8.1999999999999993"/>
    <x v="6"/>
    <x v="2"/>
  </r>
  <r>
    <x v="26"/>
    <n v="418163"/>
    <n v="8.1999999999999993"/>
    <n v="8"/>
    <n v="8.5"/>
    <x v="6"/>
    <x v="2"/>
  </r>
  <r>
    <x v="19"/>
    <n v="260054"/>
    <n v="8.6"/>
    <n v="8.3000000000000007"/>
    <n v="9"/>
    <x v="6"/>
    <x v="2"/>
  </r>
  <r>
    <x v="11"/>
    <n v="834046"/>
    <n v="11"/>
    <n v="10.7"/>
    <n v="11.2"/>
    <x v="6"/>
    <x v="2"/>
  </r>
  <r>
    <x v="27"/>
    <n v="81835"/>
    <n v="20.100000000000001"/>
    <n v="19.2"/>
    <n v="21.1"/>
    <x v="6"/>
    <x v="2"/>
  </r>
  <r>
    <x v="4"/>
    <n v="469419"/>
    <n v="8.3000000000000007"/>
    <n v="8"/>
    <n v="8.5"/>
    <x v="6"/>
    <x v="2"/>
  </r>
  <r>
    <x v="42"/>
    <n v="66939"/>
    <n v="5.0999999999999996"/>
    <n v="4.5999999999999996"/>
    <n v="5.7"/>
    <x v="6"/>
    <x v="2"/>
  </r>
  <r>
    <x v="16"/>
    <n v="573290"/>
    <n v="6.2"/>
    <n v="6"/>
    <n v="6.4"/>
    <x v="6"/>
    <x v="2"/>
  </r>
  <r>
    <x v="50"/>
    <n v="2431612"/>
    <n v="4.5999999999999996"/>
    <n v="4.5"/>
    <n v="4.7"/>
    <x v="6"/>
    <x v="2"/>
  </r>
  <r>
    <x v="12"/>
    <n v="149972"/>
    <n v="9.1"/>
    <n v="8.6"/>
    <n v="9.6"/>
    <x v="6"/>
    <x v="2"/>
  </r>
  <r>
    <x v="44"/>
    <n v="52507"/>
    <n v="21.7"/>
    <n v="20.399999999999999"/>
    <n v="22.9"/>
    <x v="6"/>
    <x v="2"/>
  </r>
  <r>
    <x v="43"/>
    <n v="484834"/>
    <n v="12.4"/>
    <n v="12.1"/>
    <n v="12.7"/>
    <x v="6"/>
    <x v="2"/>
  </r>
  <r>
    <x v="28"/>
    <n v="594622"/>
    <n v="5"/>
    <n v="4.8"/>
    <n v="5.0999999999999996"/>
    <x v="6"/>
    <x v="2"/>
  </r>
  <r>
    <x v="5"/>
    <n v="152760"/>
    <n v="13.3"/>
    <n v="12.7"/>
    <n v="13.9"/>
    <x v="6"/>
    <x v="2"/>
  </r>
  <r>
    <x v="13"/>
    <n v="411420"/>
    <n v="7.1"/>
    <n v="6.8"/>
    <n v="7.3"/>
    <x v="6"/>
    <x v="2"/>
  </r>
  <r>
    <x v="29"/>
    <n v="40380"/>
    <n v="9.5"/>
    <n v="8.6"/>
    <n v="10.5"/>
    <x v="6"/>
    <x v="2"/>
  </r>
  <r>
    <x v="6"/>
    <n v="674044"/>
    <n v="1.1000000000000001"/>
    <n v="1"/>
    <n v="1.2"/>
    <x v="0"/>
    <x v="3"/>
  </r>
  <r>
    <x v="30"/>
    <n v="122469"/>
    <n v="1.6"/>
    <n v="1.4"/>
    <n v="1.8"/>
    <x v="0"/>
    <x v="3"/>
  </r>
  <r>
    <x v="0"/>
    <n v="804559"/>
    <n v="1.3"/>
    <n v="1.2"/>
    <n v="1.4"/>
    <x v="0"/>
    <x v="3"/>
  </r>
  <r>
    <x v="7"/>
    <n v="412602"/>
    <n v="1.6"/>
    <n v="1.5"/>
    <n v="1.7"/>
    <x v="0"/>
    <x v="3"/>
  </r>
  <r>
    <x v="31"/>
    <n v="5512592"/>
    <n v="1.8"/>
    <n v="1.8"/>
    <n v="1.8"/>
    <x v="0"/>
    <x v="3"/>
  </r>
  <r>
    <x v="8"/>
    <n v="658092"/>
    <n v="0.7"/>
    <n v="0.6"/>
    <n v="0.7"/>
    <x v="0"/>
    <x v="3"/>
  </r>
  <r>
    <x v="20"/>
    <n v="510125"/>
    <n v="2.2999999999999998"/>
    <n v="2.2000000000000002"/>
    <n v="2.4"/>
    <x v="0"/>
    <x v="3"/>
  </r>
  <r>
    <x v="32"/>
    <n v="106279"/>
    <n v="2.2999999999999998"/>
    <n v="2"/>
    <n v="2.6"/>
    <x v="0"/>
    <x v="3"/>
  </r>
  <r>
    <x v="47"/>
    <n v="55111"/>
    <n v="1.8"/>
    <n v="1.5"/>
    <n v="2.2000000000000002"/>
    <x v="0"/>
    <x v="3"/>
  </r>
  <r>
    <x v="14"/>
    <n v="2203889"/>
    <n v="1.5"/>
    <n v="1.5"/>
    <n v="1.6"/>
    <x v="0"/>
    <x v="3"/>
  </r>
  <r>
    <x v="1"/>
    <n v="1301729"/>
    <n v="1.4"/>
    <n v="1.4"/>
    <n v="1.5"/>
    <x v="0"/>
    <x v="3"/>
  </r>
  <r>
    <x v="45"/>
    <n v="169370"/>
    <n v="1.6"/>
    <n v="1.4"/>
    <n v="1.8"/>
    <x v="0"/>
    <x v="3"/>
  </r>
  <r>
    <x v="21"/>
    <n v="225835"/>
    <n v="1.2"/>
    <n v="1.1000000000000001"/>
    <n v="1.4"/>
    <x v="0"/>
    <x v="3"/>
  </r>
  <r>
    <x v="34"/>
    <n v="1836275"/>
    <n v="1.9"/>
    <n v="1.8"/>
    <n v="2"/>
    <x v="0"/>
    <x v="3"/>
  </r>
  <r>
    <x v="22"/>
    <n v="908247"/>
    <n v="2.7"/>
    <n v="2.6"/>
    <n v="2.8"/>
    <x v="0"/>
    <x v="3"/>
  </r>
  <r>
    <x v="33"/>
    <n v="442950"/>
    <n v="1.1000000000000001"/>
    <n v="1"/>
    <n v="1.2"/>
    <x v="0"/>
    <x v="3"/>
  </r>
  <r>
    <x v="35"/>
    <n v="425615"/>
    <n v="1.4"/>
    <n v="1.3"/>
    <n v="1.5"/>
    <x v="0"/>
    <x v="3"/>
  </r>
  <r>
    <x v="36"/>
    <n v="593147"/>
    <n v="1.4"/>
    <n v="1.3"/>
    <n v="1.5"/>
    <x v="0"/>
    <x v="3"/>
  </r>
  <r>
    <x v="37"/>
    <n v="664779"/>
    <n v="1.5"/>
    <n v="1.5"/>
    <n v="1.6"/>
    <x v="0"/>
    <x v="3"/>
  </r>
  <r>
    <x v="23"/>
    <n v="190153"/>
    <n v="2.2999999999999998"/>
    <n v="2.1"/>
    <n v="2.5"/>
    <x v="0"/>
    <x v="3"/>
  </r>
  <r>
    <x v="2"/>
    <n v="770940"/>
    <n v="2.4"/>
    <n v="2.2999999999999998"/>
    <n v="2.5"/>
    <x v="0"/>
    <x v="3"/>
  </r>
  <r>
    <x v="17"/>
    <n v="884565"/>
    <n v="0.5"/>
    <n v="0.5"/>
    <n v="0.6"/>
    <x v="0"/>
    <x v="3"/>
  </r>
  <r>
    <x v="38"/>
    <n v="1540035"/>
    <n v="2.4"/>
    <n v="2.4"/>
    <n v="2.5"/>
    <x v="0"/>
    <x v="3"/>
  </r>
  <r>
    <x v="15"/>
    <n v="786077"/>
    <n v="3"/>
    <n v="2.9"/>
    <n v="3.1"/>
    <x v="0"/>
    <x v="3"/>
  </r>
  <r>
    <x v="48"/>
    <n v="443941"/>
    <n v="0.8"/>
    <n v="0.7"/>
    <n v="0.9"/>
    <x v="0"/>
    <x v="3"/>
  </r>
  <r>
    <x v="9"/>
    <n v="821734"/>
    <n v="1.8"/>
    <n v="1.7"/>
    <n v="1.9"/>
    <x v="0"/>
    <x v="3"/>
  </r>
  <r>
    <x v="39"/>
    <n v="143919"/>
    <n v="1.1000000000000001"/>
    <n v="1"/>
    <n v="1.3"/>
    <x v="0"/>
    <x v="3"/>
  </r>
  <r>
    <x v="40"/>
    <n v="261089"/>
    <n v="1.1000000000000001"/>
    <n v="1"/>
    <n v="1.3"/>
    <x v="0"/>
    <x v="3"/>
  </r>
  <r>
    <x v="18"/>
    <n v="311652"/>
    <n v="1.2"/>
    <n v="1.1000000000000001"/>
    <n v="1.4"/>
    <x v="0"/>
    <x v="3"/>
  </r>
  <r>
    <x v="24"/>
    <n v="196553"/>
    <n v="1.6"/>
    <n v="1.5"/>
    <n v="1.8"/>
    <x v="0"/>
    <x v="3"/>
  </r>
  <r>
    <x v="3"/>
    <n v="1114581"/>
    <n v="2.5"/>
    <n v="2.4"/>
    <n v="2.6"/>
    <x v="0"/>
    <x v="3"/>
  </r>
  <r>
    <x v="49"/>
    <n v="295151"/>
    <n v="0.7"/>
    <n v="0.6"/>
    <n v="0.8"/>
    <x v="0"/>
    <x v="3"/>
  </r>
  <r>
    <x v="25"/>
    <n v="2500499"/>
    <n v="2.2000000000000002"/>
    <n v="2.2000000000000002"/>
    <n v="2.2999999999999998"/>
    <x v="0"/>
    <x v="3"/>
  </r>
  <r>
    <x v="10"/>
    <n v="1183821"/>
    <n v="1.9"/>
    <n v="1.8"/>
    <n v="2"/>
    <x v="0"/>
    <x v="3"/>
  </r>
  <r>
    <x v="46"/>
    <n v="101354"/>
    <n v="1.1000000000000001"/>
    <n v="0.9"/>
    <n v="1.3"/>
    <x v="0"/>
    <x v="3"/>
  </r>
  <r>
    <x v="41"/>
    <n v="1675014"/>
    <n v="1.3"/>
    <n v="1.2"/>
    <n v="1.3"/>
    <x v="0"/>
    <x v="3"/>
  </r>
  <r>
    <x v="26"/>
    <n v="553268"/>
    <n v="1.1000000000000001"/>
    <n v="1.1000000000000001"/>
    <n v="1.2"/>
    <x v="0"/>
    <x v="3"/>
  </r>
  <r>
    <x v="19"/>
    <n v="505082"/>
    <n v="4.7"/>
    <n v="4.5"/>
    <n v="4.9000000000000004"/>
    <x v="0"/>
    <x v="3"/>
  </r>
  <r>
    <x v="11"/>
    <n v="1680063"/>
    <n v="1.9"/>
    <n v="1.9"/>
    <n v="2"/>
    <x v="0"/>
    <x v="3"/>
  </r>
  <r>
    <x v="27"/>
    <n v="142321"/>
    <n v="2.1"/>
    <n v="1.9"/>
    <n v="2.4"/>
    <x v="0"/>
    <x v="3"/>
  </r>
  <r>
    <x v="4"/>
    <n v="612794"/>
    <n v="1.3"/>
    <n v="1.2"/>
    <n v="1.4"/>
    <x v="0"/>
    <x v="3"/>
  </r>
  <r>
    <x v="42"/>
    <n v="118489"/>
    <n v="1.7"/>
    <n v="1.5"/>
    <n v="2"/>
    <x v="0"/>
    <x v="3"/>
  </r>
  <r>
    <x v="16"/>
    <n v="811052"/>
    <n v="1.1000000000000001"/>
    <n v="1"/>
    <n v="1.1000000000000001"/>
    <x v="0"/>
    <x v="3"/>
  </r>
  <r>
    <x v="50"/>
    <n v="3619631"/>
    <n v="1.6"/>
    <n v="1.5"/>
    <n v="1.6"/>
    <x v="0"/>
    <x v="3"/>
  </r>
  <r>
    <x v="12"/>
    <n v="428316"/>
    <n v="1.3"/>
    <n v="1.2"/>
    <n v="1.4"/>
    <x v="0"/>
    <x v="3"/>
  </r>
  <r>
    <x v="44"/>
    <n v="93062"/>
    <n v="2.1"/>
    <n v="1.8"/>
    <n v="2.4"/>
    <x v="0"/>
    <x v="3"/>
  </r>
  <r>
    <x v="43"/>
    <n v="1050633"/>
    <n v="1.8"/>
    <n v="1.7"/>
    <n v="1.9"/>
    <x v="0"/>
    <x v="3"/>
  </r>
  <r>
    <x v="28"/>
    <n v="928956"/>
    <n v="1.7"/>
    <n v="1.6"/>
    <n v="1.8"/>
    <x v="0"/>
    <x v="3"/>
  </r>
  <r>
    <x v="5"/>
    <n v="258840"/>
    <n v="1.1000000000000001"/>
    <n v="1"/>
    <n v="1.3"/>
    <x v="0"/>
    <x v="3"/>
  </r>
  <r>
    <x v="13"/>
    <n v="799218"/>
    <n v="2.2000000000000002"/>
    <n v="2.1"/>
    <n v="2.2999999999999998"/>
    <x v="0"/>
    <x v="3"/>
  </r>
  <r>
    <x v="29"/>
    <n v="83927"/>
    <n v="1"/>
    <n v="0.9"/>
    <n v="1.3"/>
    <x v="0"/>
    <x v="3"/>
  </r>
  <r>
    <x v="6"/>
    <n v="671201"/>
    <n v="1.3"/>
    <n v="1.2"/>
    <n v="1.3"/>
    <x v="9"/>
    <x v="3"/>
  </r>
  <r>
    <x v="30"/>
    <n v="123001"/>
    <n v="1.8"/>
    <n v="1.6"/>
    <n v="2"/>
    <x v="9"/>
    <x v="3"/>
  </r>
  <r>
    <x v="0"/>
    <n v="835126"/>
    <n v="1.5"/>
    <n v="1.4"/>
    <n v="1.6"/>
    <x v="9"/>
    <x v="3"/>
  </r>
  <r>
    <x v="7"/>
    <n v="411655"/>
    <n v="1.8"/>
    <n v="1.7"/>
    <n v="2"/>
    <x v="9"/>
    <x v="3"/>
  </r>
  <r>
    <x v="31"/>
    <n v="5617138"/>
    <n v="2.2000000000000002"/>
    <n v="2.2000000000000002"/>
    <n v="2.2999999999999998"/>
    <x v="9"/>
    <x v="3"/>
  </r>
  <r>
    <x v="8"/>
    <n v="669550"/>
    <n v="0.8"/>
    <n v="0.7"/>
    <n v="0.8"/>
    <x v="9"/>
    <x v="3"/>
  </r>
  <r>
    <x v="20"/>
    <n v="517272"/>
    <n v="2.7"/>
    <n v="2.5"/>
    <n v="2.8"/>
    <x v="9"/>
    <x v="3"/>
  </r>
  <r>
    <x v="32"/>
    <n v="107316"/>
    <n v="2.4"/>
    <n v="2.1"/>
    <n v="2.7"/>
    <x v="9"/>
    <x v="3"/>
  </r>
  <r>
    <x v="47"/>
    <n v="54822"/>
    <n v="2.5"/>
    <n v="2.1"/>
    <n v="2.9"/>
    <x v="9"/>
    <x v="3"/>
  </r>
  <r>
    <x v="14"/>
    <n v="2266215"/>
    <n v="1.8"/>
    <n v="1.7"/>
    <n v="1.8"/>
    <x v="9"/>
    <x v="3"/>
  </r>
  <r>
    <x v="1"/>
    <n v="1326151"/>
    <n v="1.8"/>
    <n v="1.7"/>
    <n v="1.9"/>
    <x v="9"/>
    <x v="3"/>
  </r>
  <r>
    <x v="45"/>
    <n v="169693"/>
    <n v="2.2000000000000002"/>
    <n v="1.9"/>
    <n v="2.4"/>
    <x v="9"/>
    <x v="3"/>
  </r>
  <r>
    <x v="21"/>
    <n v="226311"/>
    <n v="1.5"/>
    <n v="1.3"/>
    <n v="1.6"/>
    <x v="9"/>
    <x v="3"/>
  </r>
  <r>
    <x v="34"/>
    <n v="1860877"/>
    <n v="1.9"/>
    <n v="1.9"/>
    <n v="2"/>
    <x v="9"/>
    <x v="3"/>
  </r>
  <r>
    <x v="22"/>
    <n v="912934"/>
    <n v="3.4"/>
    <n v="3.3"/>
    <n v="3.5"/>
    <x v="9"/>
    <x v="3"/>
  </r>
  <r>
    <x v="33"/>
    <n v="441160"/>
    <n v="1.2"/>
    <n v="1.1000000000000001"/>
    <n v="1.3"/>
    <x v="9"/>
    <x v="3"/>
  </r>
  <r>
    <x v="35"/>
    <n v="423696"/>
    <n v="1.7"/>
    <n v="1.6"/>
    <n v="1.8"/>
    <x v="9"/>
    <x v="3"/>
  </r>
  <r>
    <x v="36"/>
    <n v="570513"/>
    <n v="1.7"/>
    <n v="1.6"/>
    <n v="1.8"/>
    <x v="9"/>
    <x v="3"/>
  </r>
  <r>
    <x v="37"/>
    <n v="657745"/>
    <n v="1.8"/>
    <n v="1.7"/>
    <n v="1.9"/>
    <x v="9"/>
    <x v="3"/>
  </r>
  <r>
    <x v="23"/>
    <n v="188117"/>
    <n v="2.8"/>
    <n v="2.6"/>
    <n v="3.1"/>
    <x v="9"/>
    <x v="3"/>
  </r>
  <r>
    <x v="2"/>
    <n v="778239"/>
    <n v="2.9"/>
    <n v="2.8"/>
    <n v="3"/>
    <x v="9"/>
    <x v="3"/>
  </r>
  <r>
    <x v="17"/>
    <n v="883908"/>
    <n v="2.8"/>
    <n v="2.7"/>
    <n v="2.9"/>
    <x v="9"/>
    <x v="3"/>
  </r>
  <r>
    <x v="38"/>
    <n v="1553056"/>
    <n v="2.8"/>
    <n v="2.7"/>
    <n v="2.9"/>
    <x v="9"/>
    <x v="3"/>
  </r>
  <r>
    <x v="15"/>
    <n v="783356"/>
    <n v="4"/>
    <n v="3.8"/>
    <n v="4.0999999999999996"/>
    <x v="9"/>
    <x v="3"/>
  </r>
  <r>
    <x v="48"/>
    <n v="440575"/>
    <n v="1"/>
    <n v="0.9"/>
    <n v="1"/>
    <x v="9"/>
    <x v="3"/>
  </r>
  <r>
    <x v="9"/>
    <n v="821837"/>
    <n v="2.2000000000000002"/>
    <n v="2.1"/>
    <n v="2.2999999999999998"/>
    <x v="9"/>
    <x v="3"/>
  </r>
  <r>
    <x v="39"/>
    <n v="141117"/>
    <n v="1.3"/>
    <n v="1.2"/>
    <n v="1.6"/>
    <x v="9"/>
    <x v="3"/>
  </r>
  <r>
    <x v="40"/>
    <n v="259797"/>
    <n v="1.4"/>
    <n v="1.3"/>
    <n v="1.6"/>
    <x v="9"/>
    <x v="3"/>
  </r>
  <r>
    <x v="18"/>
    <n v="327117"/>
    <n v="1.5"/>
    <n v="1.4"/>
    <n v="1.7"/>
    <x v="9"/>
    <x v="3"/>
  </r>
  <r>
    <x v="24"/>
    <n v="194715"/>
    <n v="2"/>
    <n v="1.8"/>
    <n v="2.2000000000000002"/>
    <x v="9"/>
    <x v="3"/>
  </r>
  <r>
    <x v="3"/>
    <n v="1153762"/>
    <n v="2.9"/>
    <n v="2.8"/>
    <n v="3"/>
    <x v="9"/>
    <x v="3"/>
  </r>
  <r>
    <x v="49"/>
    <n v="294624"/>
    <n v="0.8"/>
    <n v="0.7"/>
    <n v="0.9"/>
    <x v="9"/>
    <x v="3"/>
  </r>
  <r>
    <x v="25"/>
    <n v="2508236"/>
    <n v="2.6"/>
    <n v="2.6"/>
    <n v="2.7"/>
    <x v="9"/>
    <x v="3"/>
  </r>
  <r>
    <x v="10"/>
    <n v="1203271"/>
    <n v="2.4"/>
    <n v="2.2999999999999998"/>
    <n v="2.5"/>
    <x v="9"/>
    <x v="3"/>
  </r>
  <r>
    <x v="46"/>
    <n v="98267"/>
    <n v="1.4"/>
    <n v="1.2"/>
    <n v="1.6"/>
    <x v="9"/>
    <x v="3"/>
  </r>
  <r>
    <x v="41"/>
    <n v="1673476"/>
    <n v="1.7"/>
    <n v="1.7"/>
    <n v="1.8"/>
    <x v="9"/>
    <x v="3"/>
  </r>
  <r>
    <x v="26"/>
    <n v="549715"/>
    <n v="1.4"/>
    <n v="1.3"/>
    <n v="1.5"/>
    <x v="9"/>
    <x v="3"/>
  </r>
  <r>
    <x v="19"/>
    <n v="510574"/>
    <n v="5.2"/>
    <n v="5.0999999999999996"/>
    <n v="5.4"/>
    <x v="9"/>
    <x v="3"/>
  </r>
  <r>
    <x v="11"/>
    <n v="1694084"/>
    <n v="2.2000000000000002"/>
    <n v="2.2000000000000002"/>
    <n v="2.2999999999999998"/>
    <x v="9"/>
    <x v="3"/>
  </r>
  <r>
    <x v="27"/>
    <n v="146113"/>
    <n v="2.5"/>
    <n v="2.2999999999999998"/>
    <n v="2.8"/>
    <x v="9"/>
    <x v="3"/>
  </r>
  <r>
    <x v="4"/>
    <n v="611633"/>
    <n v="1.5"/>
    <n v="1.4"/>
    <n v="1.6"/>
    <x v="9"/>
    <x v="3"/>
  </r>
  <r>
    <x v="42"/>
    <n v="117018"/>
    <n v="2"/>
    <n v="1.7"/>
    <n v="2.2000000000000002"/>
    <x v="9"/>
    <x v="3"/>
  </r>
  <r>
    <x v="16"/>
    <n v="825081"/>
    <n v="1.2"/>
    <n v="1.1000000000000001"/>
    <n v="1.3"/>
    <x v="9"/>
    <x v="3"/>
  </r>
  <r>
    <x v="50"/>
    <n v="3690487"/>
    <n v="1.8"/>
    <n v="1.8"/>
    <n v="1.9"/>
    <x v="9"/>
    <x v="3"/>
  </r>
  <r>
    <x v="12"/>
    <n v="430133"/>
    <n v="1.6"/>
    <n v="1.5"/>
    <n v="1.7"/>
    <x v="9"/>
    <x v="3"/>
  </r>
  <r>
    <x v="44"/>
    <n v="92230"/>
    <n v="2.5"/>
    <n v="2.2000000000000002"/>
    <n v="2.8"/>
    <x v="9"/>
    <x v="3"/>
  </r>
  <r>
    <x v="43"/>
    <n v="1064202"/>
    <n v="2.1"/>
    <n v="2"/>
    <n v="2.2000000000000002"/>
    <x v="9"/>
    <x v="3"/>
  </r>
  <r>
    <x v="28"/>
    <n v="932818"/>
    <n v="2"/>
    <n v="1.9"/>
    <n v="2.1"/>
    <x v="9"/>
    <x v="3"/>
  </r>
  <r>
    <x v="5"/>
    <n v="255361"/>
    <n v="1.4"/>
    <n v="1.2"/>
    <n v="1.5"/>
    <x v="9"/>
    <x v="3"/>
  </r>
  <r>
    <x v="13"/>
    <n v="797219"/>
    <n v="2.7"/>
    <n v="2.6"/>
    <n v="2.8"/>
    <x v="9"/>
    <x v="3"/>
  </r>
  <r>
    <x v="29"/>
    <n v="82126"/>
    <n v="1.2"/>
    <n v="1"/>
    <n v="1.5"/>
    <x v="9"/>
    <x v="3"/>
  </r>
  <r>
    <x v="6"/>
    <n v="674152"/>
    <n v="1.5"/>
    <n v="1.4"/>
    <n v="1.6"/>
    <x v="1"/>
    <x v="3"/>
  </r>
  <r>
    <x v="30"/>
    <n v="122904"/>
    <n v="2"/>
    <n v="1.8"/>
    <n v="2.2999999999999998"/>
    <x v="1"/>
    <x v="3"/>
  </r>
  <r>
    <x v="0"/>
    <n v="853801"/>
    <n v="1.9"/>
    <n v="1.8"/>
    <n v="2"/>
    <x v="1"/>
    <x v="3"/>
  </r>
  <r>
    <x v="7"/>
    <n v="412287"/>
    <n v="2.2000000000000002"/>
    <n v="2"/>
    <n v="2.2999999999999998"/>
    <x v="1"/>
    <x v="3"/>
  </r>
  <r>
    <x v="31"/>
    <n v="5724081"/>
    <n v="2.7"/>
    <n v="2.6"/>
    <n v="2.7"/>
    <x v="1"/>
    <x v="3"/>
  </r>
  <r>
    <x v="8"/>
    <n v="677622"/>
    <n v="1"/>
    <n v="0.9"/>
    <n v="1"/>
    <x v="1"/>
    <x v="3"/>
  </r>
  <r>
    <x v="20"/>
    <n v="517649"/>
    <n v="3.2"/>
    <n v="3.1"/>
    <n v="3.4"/>
    <x v="1"/>
    <x v="3"/>
  </r>
  <r>
    <x v="32"/>
    <n v="107916"/>
    <n v="2.8"/>
    <n v="2.5"/>
    <n v="3.1"/>
    <x v="1"/>
    <x v="3"/>
  </r>
  <r>
    <x v="47"/>
    <n v="60385"/>
    <n v="2.6"/>
    <n v="2.2999999999999998"/>
    <n v="3.1"/>
    <x v="1"/>
    <x v="3"/>
  </r>
  <r>
    <x v="14"/>
    <n v="2305437"/>
    <n v="2.1"/>
    <n v="2"/>
    <n v="2.1"/>
    <x v="1"/>
    <x v="3"/>
  </r>
  <r>
    <x v="1"/>
    <n v="1346495"/>
    <n v="2.2000000000000002"/>
    <n v="2.1"/>
    <n v="2.2999999999999998"/>
    <x v="1"/>
    <x v="3"/>
  </r>
  <r>
    <x v="45"/>
    <n v="169324"/>
    <n v="3"/>
    <n v="2.8"/>
    <n v="3.3"/>
    <x v="1"/>
    <x v="3"/>
  </r>
  <r>
    <x v="21"/>
    <n v="228122"/>
    <n v="2"/>
    <n v="1.8"/>
    <n v="2.2000000000000002"/>
    <x v="1"/>
    <x v="3"/>
  </r>
  <r>
    <x v="34"/>
    <n v="1872358"/>
    <n v="2.6"/>
    <n v="2.5"/>
    <n v="2.6"/>
    <x v="1"/>
    <x v="3"/>
  </r>
  <r>
    <x v="22"/>
    <n v="924149"/>
    <n v="4.0999999999999996"/>
    <n v="4"/>
    <n v="4.2"/>
    <x v="1"/>
    <x v="3"/>
  </r>
  <r>
    <x v="33"/>
    <n v="433833"/>
    <n v="2.5"/>
    <n v="2.2999999999999998"/>
    <n v="2.6"/>
    <x v="1"/>
    <x v="3"/>
  </r>
  <r>
    <x v="35"/>
    <n v="422734"/>
    <n v="2"/>
    <n v="1.9"/>
    <n v="2.1"/>
    <x v="1"/>
    <x v="3"/>
  </r>
  <r>
    <x v="36"/>
    <n v="576765"/>
    <n v="2"/>
    <n v="1.8"/>
    <n v="2.1"/>
    <x v="1"/>
    <x v="3"/>
  </r>
  <r>
    <x v="37"/>
    <n v="651099"/>
    <n v="2.1"/>
    <n v="1.9"/>
    <n v="2.2000000000000002"/>
    <x v="1"/>
    <x v="3"/>
  </r>
  <r>
    <x v="23"/>
    <n v="186615"/>
    <n v="3.5"/>
    <n v="3.2"/>
    <n v="3.7"/>
    <x v="1"/>
    <x v="3"/>
  </r>
  <r>
    <x v="2"/>
    <n v="784109"/>
    <n v="3.5"/>
    <n v="3.4"/>
    <n v="3.7"/>
    <x v="1"/>
    <x v="3"/>
  </r>
  <r>
    <x v="17"/>
    <n v="890862"/>
    <n v="3.4"/>
    <n v="3.2"/>
    <n v="3.5"/>
    <x v="1"/>
    <x v="3"/>
  </r>
  <r>
    <x v="38"/>
    <n v="1582807"/>
    <n v="3.2"/>
    <n v="3.1"/>
    <n v="3.3"/>
    <x v="1"/>
    <x v="3"/>
  </r>
  <r>
    <x v="15"/>
    <n v="778097"/>
    <n v="5"/>
    <n v="4.9000000000000004"/>
    <n v="5.2"/>
    <x v="1"/>
    <x v="3"/>
  </r>
  <r>
    <x v="48"/>
    <n v="439882"/>
    <n v="1.1000000000000001"/>
    <n v="1"/>
    <n v="1.2"/>
    <x v="1"/>
    <x v="3"/>
  </r>
  <r>
    <x v="9"/>
    <n v="829081"/>
    <n v="2.6"/>
    <n v="2.5"/>
    <n v="2.7"/>
    <x v="1"/>
    <x v="3"/>
  </r>
  <r>
    <x v="39"/>
    <n v="139124"/>
    <n v="1.6"/>
    <n v="1.4"/>
    <n v="1.9"/>
    <x v="1"/>
    <x v="3"/>
  </r>
  <r>
    <x v="40"/>
    <n v="259471"/>
    <n v="1.7"/>
    <n v="1.6"/>
    <n v="1.9"/>
    <x v="1"/>
    <x v="3"/>
  </r>
  <r>
    <x v="18"/>
    <n v="339018"/>
    <n v="1.9"/>
    <n v="1.8"/>
    <n v="2.1"/>
    <x v="1"/>
    <x v="3"/>
  </r>
  <r>
    <x v="24"/>
    <n v="195370"/>
    <n v="2.4"/>
    <n v="2.2000000000000002"/>
    <n v="2.6"/>
    <x v="1"/>
    <x v="3"/>
  </r>
  <r>
    <x v="3"/>
    <n v="1181285"/>
    <n v="3.4"/>
    <n v="3.3"/>
    <n v="3.5"/>
    <x v="1"/>
    <x v="3"/>
  </r>
  <r>
    <x v="49"/>
    <n v="294067"/>
    <n v="0.9"/>
    <n v="0.8"/>
    <n v="1"/>
    <x v="1"/>
    <x v="3"/>
  </r>
  <r>
    <x v="25"/>
    <n v="2515084"/>
    <n v="3.1"/>
    <n v="3"/>
    <n v="3.2"/>
    <x v="1"/>
    <x v="3"/>
  </r>
  <r>
    <x v="10"/>
    <n v="1220801"/>
    <n v="2.7"/>
    <n v="2.6"/>
    <n v="2.8"/>
    <x v="1"/>
    <x v="3"/>
  </r>
  <r>
    <x v="46"/>
    <n v="96439"/>
    <n v="1.7"/>
    <n v="1.5"/>
    <n v="2"/>
    <x v="1"/>
    <x v="3"/>
  </r>
  <r>
    <x v="41"/>
    <n v="1678807"/>
    <n v="2.2999999999999998"/>
    <n v="2.2000000000000002"/>
    <n v="2.4"/>
    <x v="1"/>
    <x v="3"/>
  </r>
  <r>
    <x v="26"/>
    <n v="547381"/>
    <n v="1.4"/>
    <n v="1.3"/>
    <n v="1.5"/>
    <x v="1"/>
    <x v="3"/>
  </r>
  <r>
    <x v="19"/>
    <n v="512972"/>
    <n v="6.2"/>
    <n v="5.9"/>
    <n v="6.4"/>
    <x v="1"/>
    <x v="3"/>
  </r>
  <r>
    <x v="11"/>
    <n v="1691071"/>
    <n v="2.7"/>
    <n v="2.6"/>
    <n v="2.8"/>
    <x v="1"/>
    <x v="3"/>
  </r>
  <r>
    <x v="27"/>
    <n v="147307"/>
    <n v="3.1"/>
    <n v="2.8"/>
    <n v="3.3"/>
    <x v="1"/>
    <x v="3"/>
  </r>
  <r>
    <x v="4"/>
    <n v="625007"/>
    <n v="1.7"/>
    <n v="1.6"/>
    <n v="1.8"/>
    <x v="1"/>
    <x v="3"/>
  </r>
  <r>
    <x v="42"/>
    <n v="116672"/>
    <n v="2.2000000000000002"/>
    <n v="2"/>
    <n v="2.5"/>
    <x v="1"/>
    <x v="3"/>
  </r>
  <r>
    <x v="16"/>
    <n v="826056"/>
    <n v="1.5"/>
    <n v="1.4"/>
    <n v="1.6"/>
    <x v="1"/>
    <x v="3"/>
  </r>
  <r>
    <x v="50"/>
    <n v="3760793"/>
    <n v="2.2000000000000002"/>
    <n v="2.1"/>
    <n v="2.2000000000000002"/>
    <x v="1"/>
    <x v="3"/>
  </r>
  <r>
    <x v="12"/>
    <n v="431980"/>
    <n v="1.8"/>
    <n v="1.7"/>
    <n v="2"/>
    <x v="1"/>
    <x v="3"/>
  </r>
  <r>
    <x v="44"/>
    <n v="90699"/>
    <n v="2.5"/>
    <n v="2.2000000000000002"/>
    <n v="2.8"/>
    <x v="1"/>
    <x v="3"/>
  </r>
  <r>
    <x v="43"/>
    <n v="1078396"/>
    <n v="2.6"/>
    <n v="2.5"/>
    <n v="2.7"/>
    <x v="1"/>
    <x v="3"/>
  </r>
  <r>
    <x v="28"/>
    <n v="935529"/>
    <n v="2.4"/>
    <n v="2.2999999999999998"/>
    <n v="2.5"/>
    <x v="1"/>
    <x v="3"/>
  </r>
  <r>
    <x v="5"/>
    <n v="253894"/>
    <n v="1.6"/>
    <n v="1.4"/>
    <n v="1.7"/>
    <x v="1"/>
    <x v="3"/>
  </r>
  <r>
    <x v="13"/>
    <n v="797469"/>
    <n v="3.2"/>
    <n v="3.1"/>
    <n v="3.4"/>
    <x v="1"/>
    <x v="3"/>
  </r>
  <r>
    <x v="29"/>
    <n v="80295"/>
    <n v="1.5"/>
    <n v="1.3"/>
    <n v="1.8"/>
    <x v="1"/>
    <x v="3"/>
  </r>
  <r>
    <x v="6"/>
    <n v="672827"/>
    <n v="1.8"/>
    <n v="1.7"/>
    <n v="2"/>
    <x v="10"/>
    <x v="3"/>
  </r>
  <r>
    <x v="30"/>
    <n v="122575"/>
    <n v="2.2999999999999998"/>
    <n v="2"/>
    <n v="2.6"/>
    <x v="10"/>
    <x v="3"/>
  </r>
  <r>
    <x v="0"/>
    <n v="920714"/>
    <n v="2.2000000000000002"/>
    <n v="2.1"/>
    <n v="2.2999999999999998"/>
    <x v="10"/>
    <x v="3"/>
  </r>
  <r>
    <x v="7"/>
    <n v="414546"/>
    <n v="2.4"/>
    <n v="2.2999999999999998"/>
    <n v="2.6"/>
    <x v="10"/>
    <x v="3"/>
  </r>
  <r>
    <x v="31"/>
    <n v="5784387"/>
    <n v="3.1"/>
    <n v="3.1"/>
    <n v="3.2"/>
    <x v="10"/>
    <x v="3"/>
  </r>
  <r>
    <x v="8"/>
    <n v="681787"/>
    <n v="1.2"/>
    <n v="1.1000000000000001"/>
    <n v="1.3"/>
    <x v="10"/>
    <x v="3"/>
  </r>
  <r>
    <x v="20"/>
    <n v="523070"/>
    <n v="3.7"/>
    <n v="3.5"/>
    <n v="3.8"/>
    <x v="10"/>
    <x v="3"/>
  </r>
  <r>
    <x v="32"/>
    <n v="109122"/>
    <n v="3.1"/>
    <n v="2.8"/>
    <n v="3.5"/>
    <x v="10"/>
    <x v="3"/>
  </r>
  <r>
    <x v="47"/>
    <n v="62534"/>
    <n v="3"/>
    <n v="2.6"/>
    <n v="3.4"/>
    <x v="10"/>
    <x v="3"/>
  </r>
  <r>
    <x v="14"/>
    <n v="2346054"/>
    <n v="2.4"/>
    <n v="2.2999999999999998"/>
    <n v="2.4"/>
    <x v="10"/>
    <x v="3"/>
  </r>
  <r>
    <x v="1"/>
    <n v="1367276"/>
    <n v="2.8"/>
    <n v="2.7"/>
    <n v="2.9"/>
    <x v="10"/>
    <x v="3"/>
  </r>
  <r>
    <x v="45"/>
    <n v="168579"/>
    <n v="3.5"/>
    <n v="3.3"/>
    <n v="3.8"/>
    <x v="10"/>
    <x v="3"/>
  </r>
  <r>
    <x v="21"/>
    <n v="230858"/>
    <n v="2.2999999999999998"/>
    <n v="2.1"/>
    <n v="2.5"/>
    <x v="10"/>
    <x v="3"/>
  </r>
  <r>
    <x v="34"/>
    <n v="1883049"/>
    <n v="3"/>
    <n v="2.9"/>
    <n v="3.1"/>
    <x v="10"/>
    <x v="3"/>
  </r>
  <r>
    <x v="22"/>
    <n v="931573"/>
    <n v="4.8"/>
    <n v="4.7"/>
    <n v="5"/>
    <x v="10"/>
    <x v="3"/>
  </r>
  <r>
    <x v="33"/>
    <n v="435394"/>
    <n v="2.6"/>
    <n v="2.5"/>
    <n v="2.8"/>
    <x v="10"/>
    <x v="3"/>
  </r>
  <r>
    <x v="35"/>
    <n v="419497"/>
    <n v="2.2999999999999998"/>
    <n v="2.1"/>
    <n v="2.4"/>
    <x v="10"/>
    <x v="3"/>
  </r>
  <r>
    <x v="36"/>
    <n v="577827"/>
    <n v="2.2000000000000002"/>
    <n v="2.1"/>
    <n v="2.4"/>
    <x v="10"/>
    <x v="3"/>
  </r>
  <r>
    <x v="37"/>
    <n v="647893"/>
    <n v="2.2999999999999998"/>
    <n v="2.2000000000000002"/>
    <n v="2.4"/>
    <x v="10"/>
    <x v="3"/>
  </r>
  <r>
    <x v="23"/>
    <n v="186248"/>
    <n v="4.2"/>
    <n v="3.9"/>
    <n v="4.5"/>
    <x v="10"/>
    <x v="3"/>
  </r>
  <r>
    <x v="2"/>
    <n v="787162"/>
    <n v="4.2"/>
    <n v="4.0999999999999996"/>
    <n v="4.4000000000000004"/>
    <x v="10"/>
    <x v="3"/>
  </r>
  <r>
    <x v="17"/>
    <n v="888222"/>
    <n v="4.2"/>
    <n v="4.0999999999999996"/>
    <n v="4.4000000000000004"/>
    <x v="10"/>
    <x v="3"/>
  </r>
  <r>
    <x v="38"/>
    <n v="1560463"/>
    <n v="3.7"/>
    <n v="3.6"/>
    <n v="3.8"/>
    <x v="10"/>
    <x v="3"/>
  </r>
  <r>
    <x v="15"/>
    <n v="772648"/>
    <n v="6.2"/>
    <n v="6"/>
    <n v="6.4"/>
    <x v="10"/>
    <x v="3"/>
  </r>
  <r>
    <x v="48"/>
    <n v="439395"/>
    <n v="1.3"/>
    <n v="1.2"/>
    <n v="1.4"/>
    <x v="10"/>
    <x v="3"/>
  </r>
  <r>
    <x v="9"/>
    <n v="827353"/>
    <n v="3.1"/>
    <n v="2.9"/>
    <n v="3.2"/>
    <x v="10"/>
    <x v="3"/>
  </r>
  <r>
    <x v="39"/>
    <n v="137195"/>
    <n v="1.7"/>
    <n v="1.5"/>
    <n v="2"/>
    <x v="10"/>
    <x v="3"/>
  </r>
  <r>
    <x v="40"/>
    <n v="258903"/>
    <n v="2"/>
    <n v="1.9"/>
    <n v="2.2000000000000002"/>
    <x v="10"/>
    <x v="3"/>
  </r>
  <r>
    <x v="18"/>
    <n v="353437"/>
    <n v="2.4"/>
    <n v="2.2999999999999998"/>
    <n v="2.6"/>
    <x v="10"/>
    <x v="3"/>
  </r>
  <r>
    <x v="24"/>
    <n v="194656"/>
    <n v="2.9"/>
    <n v="2.6"/>
    <n v="3.1"/>
    <x v="10"/>
    <x v="3"/>
  </r>
  <r>
    <x v="3"/>
    <n v="1194379"/>
    <n v="3.9"/>
    <n v="3.8"/>
    <n v="4"/>
    <x v="10"/>
    <x v="3"/>
  </r>
  <r>
    <x v="49"/>
    <n v="295454"/>
    <n v="1.1000000000000001"/>
    <n v="1"/>
    <n v="1.2"/>
    <x v="10"/>
    <x v="3"/>
  </r>
  <r>
    <x v="25"/>
    <n v="2502148"/>
    <n v="3.6"/>
    <n v="3.5"/>
    <n v="3.6"/>
    <x v="10"/>
    <x v="3"/>
  </r>
  <r>
    <x v="10"/>
    <n v="1239187"/>
    <n v="3.1"/>
    <n v="3"/>
    <n v="3.2"/>
    <x v="10"/>
    <x v="3"/>
  </r>
  <r>
    <x v="46"/>
    <n v="94590"/>
    <n v="2.1"/>
    <n v="1.8"/>
    <n v="2.4"/>
    <x v="10"/>
    <x v="3"/>
  </r>
  <r>
    <x v="41"/>
    <n v="1685241"/>
    <n v="2.9"/>
    <n v="2.8"/>
    <n v="3"/>
    <x v="10"/>
    <x v="3"/>
  </r>
  <r>
    <x v="26"/>
    <n v="545292"/>
    <n v="1.7"/>
    <n v="1.6"/>
    <n v="1.8"/>
    <x v="10"/>
    <x v="3"/>
  </r>
  <r>
    <x v="19"/>
    <n v="509235"/>
    <n v="6.9"/>
    <n v="6.7"/>
    <n v="7.2"/>
    <x v="10"/>
    <x v="3"/>
  </r>
  <r>
    <x v="11"/>
    <n v="1693953"/>
    <n v="3.3"/>
    <n v="3.2"/>
    <n v="3.4"/>
    <x v="10"/>
    <x v="3"/>
  </r>
  <r>
    <x v="27"/>
    <n v="147200"/>
    <n v="3.7"/>
    <n v="3.4"/>
    <n v="4"/>
    <x v="10"/>
    <x v="3"/>
  </r>
  <r>
    <x v="4"/>
    <n v="628106"/>
    <n v="1.9"/>
    <n v="1.8"/>
    <n v="2"/>
    <x v="10"/>
    <x v="3"/>
  </r>
  <r>
    <x v="42"/>
    <n v="114204"/>
    <n v="2.6"/>
    <n v="2.2999999999999998"/>
    <n v="2.9"/>
    <x v="10"/>
    <x v="3"/>
  </r>
  <r>
    <x v="16"/>
    <n v="834500"/>
    <n v="1.9"/>
    <n v="1.8"/>
    <n v="1.9"/>
    <x v="10"/>
    <x v="3"/>
  </r>
  <r>
    <x v="50"/>
    <n v="3814099"/>
    <n v="2.6"/>
    <n v="2.5"/>
    <n v="2.6"/>
    <x v="10"/>
    <x v="3"/>
  </r>
  <r>
    <x v="12"/>
    <n v="435939"/>
    <n v="2.2000000000000002"/>
    <n v="2.1"/>
    <n v="2.4"/>
    <x v="10"/>
    <x v="3"/>
  </r>
  <r>
    <x v="44"/>
    <n v="89718"/>
    <n v="2.8"/>
    <n v="2.5"/>
    <n v="3.2"/>
    <x v="10"/>
    <x v="3"/>
  </r>
  <r>
    <x v="43"/>
    <n v="1088822"/>
    <n v="3"/>
    <n v="2.9"/>
    <n v="3.2"/>
    <x v="10"/>
    <x v="3"/>
  </r>
  <r>
    <x v="28"/>
    <n v="939334"/>
    <n v="2.8"/>
    <n v="2.7"/>
    <n v="2.9"/>
    <x v="10"/>
    <x v="3"/>
  </r>
  <r>
    <x v="5"/>
    <n v="252349"/>
    <n v="1.9"/>
    <n v="1.7"/>
    <n v="2.1"/>
    <x v="10"/>
    <x v="3"/>
  </r>
  <r>
    <x v="13"/>
    <n v="793991"/>
    <n v="3.9"/>
    <n v="3.8"/>
    <n v="4"/>
    <x v="10"/>
    <x v="3"/>
  </r>
  <r>
    <x v="29"/>
    <n v="79054"/>
    <n v="1.9"/>
    <n v="1.6"/>
    <n v="2.2000000000000002"/>
    <x v="10"/>
    <x v="3"/>
  </r>
  <r>
    <x v="6"/>
    <n v="671182"/>
    <n v="2.2000000000000002"/>
    <n v="2.1"/>
    <n v="2.2999999999999998"/>
    <x v="2"/>
    <x v="3"/>
  </r>
  <r>
    <x v="30"/>
    <n v="121340"/>
    <n v="2.8"/>
    <n v="2.5"/>
    <n v="3.1"/>
    <x v="2"/>
    <x v="3"/>
  </r>
  <r>
    <x v="0"/>
    <n v="948234"/>
    <n v="2.6"/>
    <n v="2.5"/>
    <n v="2.7"/>
    <x v="2"/>
    <x v="3"/>
  </r>
  <r>
    <x v="7"/>
    <n v="417497"/>
    <n v="2.8"/>
    <n v="2.6"/>
    <n v="2.9"/>
    <x v="2"/>
    <x v="3"/>
  </r>
  <r>
    <x v="31"/>
    <n v="5812940"/>
    <n v="3.7"/>
    <n v="3.7"/>
    <n v="3.8"/>
    <x v="2"/>
    <x v="3"/>
  </r>
  <r>
    <x v="8"/>
    <n v="687752"/>
    <n v="1.5"/>
    <n v="1.4"/>
    <n v="1.6"/>
    <x v="2"/>
    <x v="3"/>
  </r>
  <r>
    <x v="20"/>
    <n v="523056"/>
    <n v="4.3"/>
    <n v="4.0999999999999996"/>
    <n v="4.5"/>
    <x v="2"/>
    <x v="3"/>
  </r>
  <r>
    <x v="32"/>
    <n v="110142"/>
    <n v="3.5"/>
    <n v="3.2"/>
    <n v="3.9"/>
    <x v="2"/>
    <x v="3"/>
  </r>
  <r>
    <x v="14"/>
    <n v="2394178"/>
    <n v="2.7"/>
    <n v="2.6"/>
    <n v="2.8"/>
    <x v="2"/>
    <x v="3"/>
  </r>
  <r>
    <x v="1"/>
    <n v="1393151"/>
    <n v="3.2"/>
    <n v="3.1"/>
    <n v="3.3"/>
    <x v="2"/>
    <x v="3"/>
  </r>
  <r>
    <x v="45"/>
    <n v="168103"/>
    <n v="4.0999999999999996"/>
    <n v="3.8"/>
    <n v="4.4000000000000004"/>
    <x v="2"/>
    <x v="3"/>
  </r>
  <r>
    <x v="21"/>
    <n v="233896"/>
    <n v="2.8"/>
    <n v="2.6"/>
    <n v="3"/>
    <x v="2"/>
    <x v="3"/>
  </r>
  <r>
    <x v="34"/>
    <n v="1882484"/>
    <n v="3.5"/>
    <n v="3.4"/>
    <n v="3.6"/>
    <x v="2"/>
    <x v="3"/>
  </r>
  <r>
    <x v="22"/>
    <n v="940239"/>
    <n v="5.6"/>
    <n v="5.5"/>
    <n v="5.8"/>
    <x v="2"/>
    <x v="3"/>
  </r>
  <r>
    <x v="33"/>
    <n v="435498"/>
    <n v="2.6"/>
    <n v="2.5"/>
    <n v="2.8"/>
    <x v="2"/>
    <x v="3"/>
  </r>
  <r>
    <x v="35"/>
    <n v="417673"/>
    <n v="2.6"/>
    <n v="2.4"/>
    <n v="2.8"/>
    <x v="2"/>
    <x v="3"/>
  </r>
  <r>
    <x v="36"/>
    <n v="582368"/>
    <n v="2.6"/>
    <n v="2.4"/>
    <n v="2.7"/>
    <x v="2"/>
    <x v="3"/>
  </r>
  <r>
    <x v="37"/>
    <n v="643428"/>
    <n v="2.6"/>
    <n v="2.5"/>
    <n v="2.7"/>
    <x v="2"/>
    <x v="3"/>
  </r>
  <r>
    <x v="23"/>
    <n v="183386"/>
    <n v="5.2"/>
    <n v="4.8"/>
    <n v="5.5"/>
    <x v="2"/>
    <x v="3"/>
  </r>
  <r>
    <x v="2"/>
    <n v="787343"/>
    <n v="4.9000000000000004"/>
    <n v="4.7"/>
    <n v="5"/>
    <x v="2"/>
    <x v="3"/>
  </r>
  <r>
    <x v="17"/>
    <n v="883936"/>
    <n v="4.8"/>
    <n v="4.7"/>
    <n v="5"/>
    <x v="2"/>
    <x v="3"/>
  </r>
  <r>
    <x v="38"/>
    <n v="1554020"/>
    <n v="4.3"/>
    <n v="4.2"/>
    <n v="4.4000000000000004"/>
    <x v="2"/>
    <x v="3"/>
  </r>
  <r>
    <x v="15"/>
    <n v="768673"/>
    <n v="7.7"/>
    <n v="7.5"/>
    <n v="7.9"/>
    <x v="2"/>
    <x v="3"/>
  </r>
  <r>
    <x v="48"/>
    <n v="440374"/>
    <n v="1.5"/>
    <n v="1.4"/>
    <n v="1.6"/>
    <x v="2"/>
    <x v="3"/>
  </r>
  <r>
    <x v="9"/>
    <n v="827519"/>
    <n v="3.6"/>
    <n v="3.5"/>
    <n v="3.8"/>
    <x v="2"/>
    <x v="3"/>
  </r>
  <r>
    <x v="40"/>
    <n v="258442"/>
    <n v="2.5"/>
    <n v="2.2999999999999998"/>
    <n v="2.7"/>
    <x v="2"/>
    <x v="3"/>
  </r>
  <r>
    <x v="18"/>
    <n v="366772"/>
    <n v="3"/>
    <n v="2.8"/>
    <n v="3.1"/>
    <x v="2"/>
    <x v="3"/>
  </r>
  <r>
    <x v="24"/>
    <n v="193708"/>
    <n v="3.4"/>
    <n v="3.1"/>
    <n v="3.6"/>
    <x v="2"/>
    <x v="3"/>
  </r>
  <r>
    <x v="3"/>
    <n v="1213556"/>
    <n v="4.5"/>
    <n v="4.4000000000000004"/>
    <n v="4.5999999999999996"/>
    <x v="2"/>
    <x v="3"/>
  </r>
  <r>
    <x v="49"/>
    <n v="296156"/>
    <n v="1.2"/>
    <n v="1.1000000000000001"/>
    <n v="1.4"/>
    <x v="2"/>
    <x v="3"/>
  </r>
  <r>
    <x v="25"/>
    <n v="2503880"/>
    <n v="4.0999999999999996"/>
    <n v="4"/>
    <n v="4.2"/>
    <x v="2"/>
    <x v="3"/>
  </r>
  <r>
    <x v="10"/>
    <n v="1261533"/>
    <n v="3.6"/>
    <n v="3.4"/>
    <n v="3.7"/>
    <x v="2"/>
    <x v="3"/>
  </r>
  <r>
    <x v="46"/>
    <n v="92781"/>
    <n v="2.4"/>
    <n v="2.1"/>
    <n v="2.7"/>
    <x v="2"/>
    <x v="3"/>
  </r>
  <r>
    <x v="41"/>
    <n v="1679698"/>
    <n v="3.6"/>
    <n v="3.5"/>
    <n v="3.7"/>
    <x v="2"/>
    <x v="3"/>
  </r>
  <r>
    <x v="26"/>
    <n v="545919"/>
    <n v="2"/>
    <n v="1.9"/>
    <n v="2.1"/>
    <x v="2"/>
    <x v="3"/>
  </r>
  <r>
    <x v="19"/>
    <n v="511489"/>
    <n v="7.9"/>
    <n v="7.7"/>
    <n v="8.1999999999999993"/>
    <x v="2"/>
    <x v="3"/>
  </r>
  <r>
    <x v="11"/>
    <n v="1690520"/>
    <n v="4"/>
    <n v="3.9"/>
    <n v="4.0999999999999996"/>
    <x v="2"/>
    <x v="3"/>
  </r>
  <r>
    <x v="27"/>
    <n v="146041"/>
    <n v="4.4000000000000004"/>
    <n v="4.0999999999999996"/>
    <n v="4.8"/>
    <x v="2"/>
    <x v="3"/>
  </r>
  <r>
    <x v="4"/>
    <n v="630448"/>
    <n v="2.2000000000000002"/>
    <n v="2.1"/>
    <n v="2.2999999999999998"/>
    <x v="2"/>
    <x v="3"/>
  </r>
  <r>
    <x v="42"/>
    <n v="112368"/>
    <n v="3.1"/>
    <n v="2.8"/>
    <n v="3.4"/>
    <x v="2"/>
    <x v="3"/>
  </r>
  <r>
    <x v="16"/>
    <n v="843716"/>
    <n v="2.2999999999999998"/>
    <n v="2.2000000000000002"/>
    <n v="2.4"/>
    <x v="2"/>
    <x v="3"/>
  </r>
  <r>
    <x v="50"/>
    <n v="3866616"/>
    <n v="3"/>
    <n v="3"/>
    <n v="3.1"/>
    <x v="2"/>
    <x v="3"/>
  </r>
  <r>
    <x v="12"/>
    <n v="453483"/>
    <n v="2.7"/>
    <n v="2.5"/>
    <n v="2.8"/>
    <x v="2"/>
    <x v="3"/>
  </r>
  <r>
    <x v="44"/>
    <n v="88167"/>
    <n v="3"/>
    <n v="2.7"/>
    <n v="3.4"/>
    <x v="2"/>
    <x v="3"/>
  </r>
  <r>
    <x v="43"/>
    <n v="1099140"/>
    <n v="3.6"/>
    <n v="3.5"/>
    <n v="3.7"/>
    <x v="2"/>
    <x v="3"/>
  </r>
  <r>
    <x v="28"/>
    <n v="936865"/>
    <n v="3.4"/>
    <n v="3.3"/>
    <n v="3.5"/>
    <x v="2"/>
    <x v="3"/>
  </r>
  <r>
    <x v="5"/>
    <n v="251197"/>
    <n v="2.2000000000000002"/>
    <n v="2.1"/>
    <n v="2.4"/>
    <x v="2"/>
    <x v="3"/>
  </r>
  <r>
    <x v="13"/>
    <n v="778589"/>
    <n v="4.7"/>
    <n v="4.5999999999999996"/>
    <n v="4.9000000000000004"/>
    <x v="2"/>
    <x v="3"/>
  </r>
  <r>
    <x v="6"/>
    <n v="678578"/>
    <n v="2.6"/>
    <n v="2.5"/>
    <n v="2.7"/>
    <x v="11"/>
    <x v="3"/>
  </r>
  <r>
    <x v="30"/>
    <n v="121440"/>
    <n v="3"/>
    <n v="2.7"/>
    <n v="3.4"/>
    <x v="11"/>
    <x v="3"/>
  </r>
  <r>
    <x v="0"/>
    <n v="1000752"/>
    <n v="3.1"/>
    <n v="3"/>
    <n v="3.2"/>
    <x v="11"/>
    <x v="3"/>
  </r>
  <r>
    <x v="7"/>
    <n v="425018"/>
    <n v="3.1"/>
    <n v="3"/>
    <n v="3.3"/>
    <x v="11"/>
    <x v="3"/>
  </r>
  <r>
    <x v="31"/>
    <n v="5801532"/>
    <n v="4.4000000000000004"/>
    <n v="4.3"/>
    <n v="4.4000000000000004"/>
    <x v="11"/>
    <x v="3"/>
  </r>
  <r>
    <x v="8"/>
    <n v="697217"/>
    <n v="1.8"/>
    <n v="1.7"/>
    <n v="1.9"/>
    <x v="11"/>
    <x v="3"/>
  </r>
  <r>
    <x v="20"/>
    <n v="521079"/>
    <n v="5.0999999999999996"/>
    <n v="4.9000000000000004"/>
    <n v="5.3"/>
    <x v="11"/>
    <x v="3"/>
  </r>
  <r>
    <x v="32"/>
    <n v="111746"/>
    <n v="3.9"/>
    <n v="3.6"/>
    <n v="4.3"/>
    <x v="11"/>
    <x v="3"/>
  </r>
  <r>
    <x v="14"/>
    <n v="2424459"/>
    <n v="3"/>
    <n v="3"/>
    <n v="3.1"/>
    <x v="11"/>
    <x v="3"/>
  </r>
  <r>
    <x v="1"/>
    <n v="1431431"/>
    <n v="3.8"/>
    <n v="3.7"/>
    <n v="3.9"/>
    <x v="11"/>
    <x v="3"/>
  </r>
  <r>
    <x v="45"/>
    <n v="166989"/>
    <n v="4.7"/>
    <n v="4.4000000000000004"/>
    <n v="5"/>
    <x v="11"/>
    <x v="3"/>
  </r>
  <r>
    <x v="21"/>
    <n v="239211"/>
    <n v="3.4"/>
    <n v="3.2"/>
    <n v="3.6"/>
    <x v="11"/>
    <x v="3"/>
  </r>
  <r>
    <x v="34"/>
    <n v="1891388"/>
    <n v="4"/>
    <n v="3.9"/>
    <n v="4.0999999999999996"/>
    <x v="11"/>
    <x v="3"/>
  </r>
  <r>
    <x v="22"/>
    <n v="949054"/>
    <n v="6.5"/>
    <n v="6.3"/>
    <n v="6.6"/>
    <x v="11"/>
    <x v="3"/>
  </r>
  <r>
    <x v="33"/>
    <n v="439221"/>
    <n v="2.6"/>
    <n v="2.4"/>
    <n v="2.8"/>
    <x v="11"/>
    <x v="3"/>
  </r>
  <r>
    <x v="35"/>
    <n v="415344"/>
    <n v="2.9"/>
    <n v="2.8"/>
    <n v="3.1"/>
    <x v="11"/>
    <x v="3"/>
  </r>
  <r>
    <x v="36"/>
    <n v="586381"/>
    <n v="2.9"/>
    <n v="2.8"/>
    <n v="3.1"/>
    <x v="11"/>
    <x v="3"/>
  </r>
  <r>
    <x v="37"/>
    <n v="578261"/>
    <n v="2.7"/>
    <n v="2.6"/>
    <n v="2.9"/>
    <x v="11"/>
    <x v="3"/>
  </r>
  <r>
    <x v="23"/>
    <n v="179838"/>
    <n v="6.2"/>
    <n v="5.8"/>
    <n v="6.6"/>
    <x v="11"/>
    <x v="3"/>
  </r>
  <r>
    <x v="2"/>
    <n v="778943"/>
    <n v="5.6"/>
    <n v="5.4"/>
    <n v="5.8"/>
    <x v="11"/>
    <x v="3"/>
  </r>
  <r>
    <x v="17"/>
    <n v="879050"/>
    <n v="5.5"/>
    <n v="5.3"/>
    <n v="5.6"/>
    <x v="11"/>
    <x v="3"/>
  </r>
  <r>
    <x v="38"/>
    <n v="1547451"/>
    <n v="5.0999999999999996"/>
    <n v="5"/>
    <n v="5.2"/>
    <x v="11"/>
    <x v="3"/>
  </r>
  <r>
    <x v="15"/>
    <n v="767680"/>
    <n v="9.1"/>
    <n v="8.9"/>
    <n v="9.3000000000000007"/>
    <x v="11"/>
    <x v="3"/>
  </r>
  <r>
    <x v="48"/>
    <n v="440341"/>
    <n v="1.6"/>
    <n v="1.5"/>
    <n v="1.7"/>
    <x v="11"/>
    <x v="3"/>
  </r>
  <r>
    <x v="9"/>
    <n v="831636"/>
    <n v="4.2"/>
    <n v="4.0999999999999996"/>
    <n v="4.4000000000000004"/>
    <x v="11"/>
    <x v="3"/>
  </r>
  <r>
    <x v="39"/>
    <n v="134039"/>
    <n v="2.1"/>
    <n v="1.9"/>
    <n v="2.4"/>
    <x v="11"/>
    <x v="3"/>
  </r>
  <r>
    <x v="40"/>
    <n v="258295"/>
    <n v="3.1"/>
    <n v="2.9"/>
    <n v="3.3"/>
    <x v="11"/>
    <x v="3"/>
  </r>
  <r>
    <x v="18"/>
    <n v="378596"/>
    <n v="3.5"/>
    <n v="3.3"/>
    <n v="3.7"/>
    <x v="11"/>
    <x v="3"/>
  </r>
  <r>
    <x v="24"/>
    <n v="192270"/>
    <n v="3.9"/>
    <n v="3.6"/>
    <n v="4.2"/>
    <x v="11"/>
    <x v="3"/>
  </r>
  <r>
    <x v="3"/>
    <n v="1214239"/>
    <n v="5.2"/>
    <n v="5.0999999999999996"/>
    <n v="5.3"/>
    <x v="11"/>
    <x v="3"/>
  </r>
  <r>
    <x v="49"/>
    <n v="295548"/>
    <n v="1.5"/>
    <n v="1.4"/>
    <n v="1.6"/>
    <x v="11"/>
    <x v="3"/>
  </r>
  <r>
    <x v="25"/>
    <n v="2478126"/>
    <n v="4.5999999999999996"/>
    <n v="4.5999999999999996"/>
    <n v="4.7"/>
    <x v="11"/>
    <x v="3"/>
  </r>
  <r>
    <x v="10"/>
    <n v="1289760"/>
    <n v="4.0999999999999996"/>
    <n v="4"/>
    <n v="4.2"/>
    <x v="11"/>
    <x v="3"/>
  </r>
  <r>
    <x v="46"/>
    <n v="90652"/>
    <n v="2.9"/>
    <n v="2.6"/>
    <n v="3.3"/>
    <x v="11"/>
    <x v="3"/>
  </r>
  <r>
    <x v="41"/>
    <n v="1674038"/>
    <n v="4.3"/>
    <n v="4.2"/>
    <n v="4.4000000000000004"/>
    <x v="11"/>
    <x v="3"/>
  </r>
  <r>
    <x v="26"/>
    <n v="548852"/>
    <n v="2.4"/>
    <n v="2.2999999999999998"/>
    <n v="2.5"/>
    <x v="11"/>
    <x v="3"/>
  </r>
  <r>
    <x v="19"/>
    <n v="510269"/>
    <n v="8.8000000000000007"/>
    <n v="8.6"/>
    <n v="9.1"/>
    <x v="11"/>
    <x v="3"/>
  </r>
  <r>
    <x v="11"/>
    <n v="1690385"/>
    <n v="4.7"/>
    <n v="4.5999999999999996"/>
    <n v="4.8"/>
    <x v="11"/>
    <x v="3"/>
  </r>
  <r>
    <x v="27"/>
    <n v="142154"/>
    <n v="5.4"/>
    <n v="5.0999999999999996"/>
    <n v="5.8"/>
    <x v="11"/>
    <x v="3"/>
  </r>
  <r>
    <x v="4"/>
    <n v="627135"/>
    <n v="2.5"/>
    <n v="2.4"/>
    <n v="2.7"/>
    <x v="11"/>
    <x v="3"/>
  </r>
  <r>
    <x v="42"/>
    <n v="111325"/>
    <n v="3.5"/>
    <n v="3.2"/>
    <n v="3.9"/>
    <x v="11"/>
    <x v="3"/>
  </r>
  <r>
    <x v="16"/>
    <n v="852932"/>
    <n v="2.6"/>
    <n v="2.5"/>
    <n v="2.7"/>
    <x v="11"/>
    <x v="3"/>
  </r>
  <r>
    <x v="50"/>
    <n v="3967303"/>
    <n v="3.5"/>
    <n v="3.4"/>
    <n v="3.5"/>
    <x v="11"/>
    <x v="3"/>
  </r>
  <r>
    <x v="12"/>
    <n v="462190"/>
    <n v="3.2"/>
    <n v="3"/>
    <n v="3.4"/>
    <x v="11"/>
    <x v="3"/>
  </r>
  <r>
    <x v="44"/>
    <n v="86388"/>
    <n v="3.1"/>
    <n v="2.8"/>
    <n v="3.5"/>
    <x v="11"/>
    <x v="3"/>
  </r>
  <r>
    <x v="43"/>
    <n v="1104321"/>
    <n v="4.3"/>
    <n v="4.2"/>
    <n v="4.5"/>
    <x v="11"/>
    <x v="3"/>
  </r>
  <r>
    <x v="28"/>
    <n v="946606"/>
    <n v="4"/>
    <n v="3.9"/>
    <n v="4.2"/>
    <x v="11"/>
    <x v="3"/>
  </r>
  <r>
    <x v="5"/>
    <n v="250295"/>
    <n v="2.6"/>
    <n v="2.4"/>
    <n v="2.8"/>
    <x v="11"/>
    <x v="3"/>
  </r>
  <r>
    <x v="13"/>
    <n v="783574"/>
    <n v="5.4"/>
    <n v="5.3"/>
    <n v="5.6"/>
    <x v="11"/>
    <x v="3"/>
  </r>
  <r>
    <x v="29"/>
    <n v="77589"/>
    <n v="2.9"/>
    <n v="2.5"/>
    <n v="3.3"/>
    <x v="11"/>
    <x v="3"/>
  </r>
  <r>
    <x v="6"/>
    <n v="681551"/>
    <n v="3"/>
    <n v="2.9"/>
    <n v="3.1"/>
    <x v="3"/>
    <x v="3"/>
  </r>
  <r>
    <x v="30"/>
    <n v="120981"/>
    <n v="3.5"/>
    <n v="3.2"/>
    <n v="3.9"/>
    <x v="3"/>
    <x v="3"/>
  </r>
  <r>
    <x v="0"/>
    <n v="967743"/>
    <n v="3.9"/>
    <n v="3.8"/>
    <n v="4"/>
    <x v="3"/>
    <x v="3"/>
  </r>
  <r>
    <x v="7"/>
    <n v="426896"/>
    <n v="3.6"/>
    <n v="3.4"/>
    <n v="3.8"/>
    <x v="3"/>
    <x v="3"/>
  </r>
  <r>
    <x v="31"/>
    <n v="5824922"/>
    <n v="5.0999999999999996"/>
    <n v="5"/>
    <n v="5.0999999999999996"/>
    <x v="3"/>
    <x v="3"/>
  </r>
  <r>
    <x v="8"/>
    <n v="708550"/>
    <n v="2.2000000000000002"/>
    <n v="2.1"/>
    <n v="2.2999999999999998"/>
    <x v="3"/>
    <x v="3"/>
  </r>
  <r>
    <x v="20"/>
    <n v="520689"/>
    <n v="6"/>
    <n v="5.8"/>
    <n v="6.2"/>
    <x v="3"/>
    <x v="3"/>
  </r>
  <r>
    <x v="32"/>
    <n v="112988"/>
    <n v="4.5999999999999996"/>
    <n v="4.2"/>
    <n v="5"/>
    <x v="3"/>
    <x v="3"/>
  </r>
  <r>
    <x v="14"/>
    <n v="2423333"/>
    <n v="3.5"/>
    <n v="3.4"/>
    <n v="3.6"/>
    <x v="3"/>
    <x v="3"/>
  </r>
  <r>
    <x v="1"/>
    <n v="1459386"/>
    <n v="4.5"/>
    <n v="4.4000000000000004"/>
    <n v="4.5999999999999996"/>
    <x v="3"/>
    <x v="3"/>
  </r>
  <r>
    <x v="45"/>
    <n v="165116"/>
    <n v="5"/>
    <n v="4.7"/>
    <n v="5.3"/>
    <x v="3"/>
    <x v="3"/>
  </r>
  <r>
    <x v="21"/>
    <n v="243671"/>
    <n v="3.9"/>
    <n v="3.7"/>
    <n v="4.2"/>
    <x v="3"/>
    <x v="3"/>
  </r>
  <r>
    <x v="34"/>
    <n v="1895561"/>
    <n v="4.7"/>
    <n v="4.5999999999999996"/>
    <n v="4.8"/>
    <x v="3"/>
    <x v="3"/>
  </r>
  <r>
    <x v="22"/>
    <n v="956647"/>
    <n v="7.3"/>
    <n v="7.2"/>
    <n v="7.5"/>
    <x v="3"/>
    <x v="3"/>
  </r>
  <r>
    <x v="33"/>
    <n v="437275"/>
    <n v="2.2999999999999998"/>
    <n v="2.2000000000000002"/>
    <n v="2.5"/>
    <x v="3"/>
    <x v="3"/>
  </r>
  <r>
    <x v="35"/>
    <n v="415826"/>
    <n v="3.4"/>
    <n v="3.2"/>
    <n v="3.6"/>
    <x v="3"/>
    <x v="3"/>
  </r>
  <r>
    <x v="36"/>
    <n v="591501"/>
    <n v="3.3"/>
    <n v="3.2"/>
    <n v="3.5"/>
    <x v="3"/>
    <x v="3"/>
  </r>
  <r>
    <x v="37"/>
    <n v="598025"/>
    <n v="3"/>
    <n v="2.8"/>
    <n v="3.1"/>
    <x v="3"/>
    <x v="3"/>
  </r>
  <r>
    <x v="23"/>
    <n v="177662"/>
    <n v="7.4"/>
    <n v="7"/>
    <n v="7.8"/>
    <x v="3"/>
    <x v="3"/>
  </r>
  <r>
    <x v="2"/>
    <n v="769833"/>
    <n v="6.2"/>
    <n v="6.1"/>
    <n v="6.4"/>
    <x v="3"/>
    <x v="3"/>
  </r>
  <r>
    <x v="17"/>
    <n v="874637"/>
    <n v="6.4"/>
    <n v="6.2"/>
    <n v="6.5"/>
    <x v="3"/>
    <x v="3"/>
  </r>
  <r>
    <x v="38"/>
    <n v="1528322"/>
    <n v="5.9"/>
    <n v="5.8"/>
    <n v="6"/>
    <x v="3"/>
    <x v="3"/>
  </r>
  <r>
    <x v="15"/>
    <n v="767534"/>
    <n v="10.5"/>
    <n v="10.3"/>
    <n v="10.7"/>
    <x v="3"/>
    <x v="3"/>
  </r>
  <r>
    <x v="48"/>
    <n v="442463"/>
    <n v="1.9"/>
    <n v="1.8"/>
    <n v="2"/>
    <x v="3"/>
    <x v="3"/>
  </r>
  <r>
    <x v="9"/>
    <n v="831553"/>
    <n v="5"/>
    <n v="4.9000000000000004"/>
    <n v="5.2"/>
    <x v="3"/>
    <x v="3"/>
  </r>
  <r>
    <x v="40"/>
    <n v="258567"/>
    <n v="3.8"/>
    <n v="3.6"/>
    <n v="4"/>
    <x v="3"/>
    <x v="3"/>
  </r>
  <r>
    <x v="18"/>
    <n v="388990"/>
    <n v="4.0999999999999996"/>
    <n v="3.9"/>
    <n v="4.3"/>
    <x v="3"/>
    <x v="3"/>
  </r>
  <r>
    <x v="24"/>
    <n v="190666"/>
    <n v="4.5"/>
    <n v="4.2"/>
    <n v="4.9000000000000004"/>
    <x v="3"/>
    <x v="3"/>
  </r>
  <r>
    <x v="3"/>
    <n v="1208203"/>
    <n v="6"/>
    <n v="5.9"/>
    <n v="6.2"/>
    <x v="3"/>
    <x v="3"/>
  </r>
  <r>
    <x v="49"/>
    <n v="296700"/>
    <n v="1.9"/>
    <n v="1.7"/>
    <n v="2"/>
    <x v="3"/>
    <x v="3"/>
  </r>
  <r>
    <x v="25"/>
    <n v="2454653"/>
    <n v="5.3"/>
    <n v="5.2"/>
    <n v="5.4"/>
    <x v="3"/>
    <x v="3"/>
  </r>
  <r>
    <x v="10"/>
    <n v="1309437"/>
    <n v="4.7"/>
    <n v="4.5"/>
    <n v="4.8"/>
    <x v="3"/>
    <x v="3"/>
  </r>
  <r>
    <x v="46"/>
    <n v="89043"/>
    <n v="3.5"/>
    <n v="3.1"/>
    <n v="3.9"/>
    <x v="3"/>
    <x v="3"/>
  </r>
  <r>
    <x v="41"/>
    <n v="1671958"/>
    <n v="5.0999999999999996"/>
    <n v="5"/>
    <n v="5.2"/>
    <x v="3"/>
    <x v="3"/>
  </r>
  <r>
    <x v="26"/>
    <n v="551673"/>
    <n v="2.8"/>
    <n v="2.7"/>
    <n v="2.9"/>
    <x v="3"/>
    <x v="3"/>
  </r>
  <r>
    <x v="19"/>
    <n v="520824"/>
    <n v="9.8000000000000007"/>
    <n v="9.5"/>
    <n v="10"/>
    <x v="3"/>
    <x v="3"/>
  </r>
  <r>
    <x v="11"/>
    <n v="1728834"/>
    <n v="5.4"/>
    <n v="5.3"/>
    <n v="5.5"/>
    <x v="3"/>
    <x v="3"/>
  </r>
  <r>
    <x v="27"/>
    <n v="139617"/>
    <n v="7"/>
    <n v="6.6"/>
    <n v="7.4"/>
    <x v="3"/>
    <x v="3"/>
  </r>
  <r>
    <x v="4"/>
    <n v="632650"/>
    <n v="2.9"/>
    <n v="2.7"/>
    <n v="3"/>
    <x v="3"/>
    <x v="3"/>
  </r>
  <r>
    <x v="42"/>
    <n v="110296"/>
    <n v="3.9"/>
    <n v="3.6"/>
    <n v="4.3"/>
    <x v="3"/>
    <x v="3"/>
  </r>
  <r>
    <x v="16"/>
    <n v="873891"/>
    <n v="3.1"/>
    <n v="3"/>
    <n v="3.2"/>
    <x v="3"/>
    <x v="3"/>
  </r>
  <r>
    <x v="50"/>
    <n v="4034392"/>
    <n v="3.9"/>
    <n v="3.9"/>
    <n v="4"/>
    <x v="3"/>
    <x v="3"/>
  </r>
  <r>
    <x v="12"/>
    <n v="476054"/>
    <n v="3.9"/>
    <n v="3.7"/>
    <n v="4.0999999999999996"/>
    <x v="3"/>
    <x v="3"/>
  </r>
  <r>
    <x v="44"/>
    <n v="84893"/>
    <n v="3.5"/>
    <n v="3.1"/>
    <n v="3.9"/>
    <x v="3"/>
    <x v="3"/>
  </r>
  <r>
    <x v="43"/>
    <n v="1110405"/>
    <n v="4.9000000000000004"/>
    <n v="4.8"/>
    <n v="5.0999999999999996"/>
    <x v="3"/>
    <x v="3"/>
  </r>
  <r>
    <x v="28"/>
    <n v="945084"/>
    <n v="4.5999999999999996"/>
    <n v="4.5"/>
    <n v="4.8"/>
    <x v="3"/>
    <x v="3"/>
  </r>
  <r>
    <x v="5"/>
    <n v="250162"/>
    <n v="3"/>
    <n v="2.7"/>
    <n v="3.2"/>
    <x v="3"/>
    <x v="3"/>
  </r>
  <r>
    <x v="13"/>
    <n v="782471"/>
    <n v="6.1"/>
    <n v="5.9"/>
    <n v="6.3"/>
    <x v="3"/>
    <x v="3"/>
  </r>
  <r>
    <x v="29"/>
    <n v="78195"/>
    <n v="3.3"/>
    <n v="3"/>
    <n v="3.8"/>
    <x v="3"/>
    <x v="3"/>
  </r>
  <r>
    <x v="6"/>
    <n v="683355"/>
    <n v="3.5"/>
    <n v="3.3"/>
    <n v="3.6"/>
    <x v="12"/>
    <x v="3"/>
  </r>
  <r>
    <x v="30"/>
    <n v="119725"/>
    <n v="3.9"/>
    <n v="3.6"/>
    <n v="4.3"/>
    <x v="12"/>
    <x v="3"/>
  </r>
  <r>
    <x v="0"/>
    <n v="984666"/>
    <n v="4.4000000000000004"/>
    <n v="4.3"/>
    <n v="4.5999999999999996"/>
    <x v="12"/>
    <x v="3"/>
  </r>
  <r>
    <x v="7"/>
    <n v="427439"/>
    <n v="4.0999999999999996"/>
    <n v="3.9"/>
    <n v="4.3"/>
    <x v="12"/>
    <x v="3"/>
  </r>
  <r>
    <x v="31"/>
    <n v="5813550"/>
    <n v="5.9"/>
    <n v="5.8"/>
    <n v="6"/>
    <x v="12"/>
    <x v="3"/>
  </r>
  <r>
    <x v="8"/>
    <n v="714642"/>
    <n v="2.6"/>
    <n v="2.5"/>
    <n v="2.7"/>
    <x v="12"/>
    <x v="3"/>
  </r>
  <r>
    <x v="20"/>
    <n v="516557"/>
    <n v="6.9"/>
    <n v="6.7"/>
    <n v="7.1"/>
    <x v="12"/>
    <x v="3"/>
  </r>
  <r>
    <x v="32"/>
    <n v="113174"/>
    <n v="5.0999999999999996"/>
    <n v="4.7"/>
    <n v="5.6"/>
    <x v="12"/>
    <x v="3"/>
  </r>
  <r>
    <x v="14"/>
    <n v="2422427"/>
    <n v="4.0999999999999996"/>
    <n v="4"/>
    <n v="4.2"/>
    <x v="12"/>
    <x v="3"/>
  </r>
  <r>
    <x v="1"/>
    <n v="1479890"/>
    <n v="5"/>
    <n v="4.9000000000000004"/>
    <n v="5.0999999999999996"/>
    <x v="12"/>
    <x v="3"/>
  </r>
  <r>
    <x v="45"/>
    <n v="163128"/>
    <n v="5.3"/>
    <n v="4.9000000000000004"/>
    <n v="5.6"/>
    <x v="12"/>
    <x v="3"/>
  </r>
  <r>
    <x v="21"/>
    <n v="247944"/>
    <n v="4.7"/>
    <n v="4.4000000000000004"/>
    <n v="4.9000000000000004"/>
    <x v="12"/>
    <x v="3"/>
  </r>
  <r>
    <x v="34"/>
    <n v="1889207"/>
    <n v="5.3"/>
    <n v="5.2"/>
    <n v="5.4"/>
    <x v="12"/>
    <x v="3"/>
  </r>
  <r>
    <x v="22"/>
    <n v="960564"/>
    <n v="8.1999999999999993"/>
    <n v="8"/>
    <n v="8.4"/>
    <x v="12"/>
    <x v="3"/>
  </r>
  <r>
    <x v="33"/>
    <n v="434809"/>
    <n v="2.2000000000000002"/>
    <n v="2.1"/>
    <n v="2.4"/>
    <x v="12"/>
    <x v="3"/>
  </r>
  <r>
    <x v="35"/>
    <n v="417143"/>
    <n v="3.8"/>
    <n v="3.6"/>
    <n v="4"/>
    <x v="12"/>
    <x v="3"/>
  </r>
  <r>
    <x v="36"/>
    <n v="597987"/>
    <n v="3.8"/>
    <n v="3.7"/>
    <n v="4"/>
    <x v="12"/>
    <x v="3"/>
  </r>
  <r>
    <x v="37"/>
    <n v="601345"/>
    <n v="3.4"/>
    <n v="3.2"/>
    <n v="3.5"/>
    <x v="12"/>
    <x v="3"/>
  </r>
  <r>
    <x v="23"/>
    <n v="179900"/>
    <n v="8.6"/>
    <n v="8.1999999999999993"/>
    <n v="9"/>
    <x v="12"/>
    <x v="3"/>
  </r>
  <r>
    <x v="2"/>
    <n v="759066"/>
    <n v="7.1"/>
    <n v="6.9"/>
    <n v="7.2"/>
    <x v="12"/>
    <x v="3"/>
  </r>
  <r>
    <x v="17"/>
    <n v="868555"/>
    <n v="7.4"/>
    <n v="7.2"/>
    <n v="7.6"/>
    <x v="12"/>
    <x v="3"/>
  </r>
  <r>
    <x v="38"/>
    <n v="1520173"/>
    <n v="6.6"/>
    <n v="6.4"/>
    <n v="6.7"/>
    <x v="12"/>
    <x v="3"/>
  </r>
  <r>
    <x v="15"/>
    <n v="764643"/>
    <n v="12"/>
    <n v="11.8"/>
    <n v="12.3"/>
    <x v="12"/>
    <x v="3"/>
  </r>
  <r>
    <x v="48"/>
    <n v="443977"/>
    <n v="2.2999999999999998"/>
    <n v="2.1"/>
    <n v="2.4"/>
    <x v="12"/>
    <x v="3"/>
  </r>
  <r>
    <x v="9"/>
    <n v="827183"/>
    <n v="5.7"/>
    <n v="5.5"/>
    <n v="5.8"/>
    <x v="12"/>
    <x v="3"/>
  </r>
  <r>
    <x v="39"/>
    <n v="131613"/>
    <n v="2.8"/>
    <n v="2.6"/>
    <n v="3.1"/>
    <x v="12"/>
    <x v="3"/>
  </r>
  <r>
    <x v="40"/>
    <n v="258565"/>
    <n v="4.5"/>
    <n v="4.3"/>
    <n v="4.8"/>
    <x v="12"/>
    <x v="3"/>
  </r>
  <r>
    <x v="18"/>
    <n v="393628"/>
    <n v="4.9000000000000004"/>
    <n v="4.7"/>
    <n v="5.2"/>
    <x v="12"/>
    <x v="3"/>
  </r>
  <r>
    <x v="24"/>
    <n v="187669"/>
    <n v="5.6"/>
    <n v="5.3"/>
    <n v="6"/>
    <x v="12"/>
    <x v="3"/>
  </r>
  <r>
    <x v="3"/>
    <n v="1206035"/>
    <n v="6.9"/>
    <n v="6.8"/>
    <n v="7.1"/>
    <x v="12"/>
    <x v="3"/>
  </r>
  <r>
    <x v="49"/>
    <n v="297866"/>
    <n v="2.2999999999999998"/>
    <n v="2.2000000000000002"/>
    <n v="2.5"/>
    <x v="12"/>
    <x v="3"/>
  </r>
  <r>
    <x v="25"/>
    <n v="2423601"/>
    <n v="6.1"/>
    <n v="6"/>
    <n v="6.2"/>
    <x v="12"/>
    <x v="3"/>
  </r>
  <r>
    <x v="10"/>
    <n v="1351567"/>
    <n v="5.2"/>
    <n v="5.0999999999999996"/>
    <n v="5.3"/>
    <x v="12"/>
    <x v="3"/>
  </r>
  <r>
    <x v="46"/>
    <n v="87420"/>
    <n v="4.3"/>
    <n v="3.8"/>
    <n v="4.7"/>
    <x v="12"/>
    <x v="3"/>
  </r>
  <r>
    <x v="41"/>
    <n v="1663480"/>
    <n v="5.6"/>
    <n v="5.5"/>
    <n v="5.7"/>
    <x v="12"/>
    <x v="3"/>
  </r>
  <r>
    <x v="26"/>
    <n v="553905"/>
    <n v="3.3"/>
    <n v="3.1"/>
    <n v="3.4"/>
    <x v="12"/>
    <x v="3"/>
  </r>
  <r>
    <x v="19"/>
    <n v="523572"/>
    <n v="10.8"/>
    <n v="10.5"/>
    <n v="11"/>
    <x v="12"/>
    <x v="3"/>
  </r>
  <r>
    <x v="11"/>
    <n v="1664918"/>
    <n v="6.7"/>
    <n v="6.6"/>
    <n v="6.9"/>
    <x v="12"/>
    <x v="3"/>
  </r>
  <r>
    <x v="27"/>
    <n v="136019"/>
    <n v="8.1999999999999993"/>
    <n v="7.7"/>
    <n v="8.6999999999999993"/>
    <x v="12"/>
    <x v="3"/>
  </r>
  <r>
    <x v="4"/>
    <n v="637191"/>
    <n v="3.4"/>
    <n v="3.3"/>
    <n v="3.5"/>
    <x v="12"/>
    <x v="3"/>
  </r>
  <r>
    <x v="42"/>
    <n v="110583"/>
    <n v="4.2"/>
    <n v="3.9"/>
    <n v="4.5999999999999996"/>
    <x v="12"/>
    <x v="3"/>
  </r>
  <r>
    <x v="16"/>
    <n v="861550"/>
    <n v="3.8"/>
    <n v="3.7"/>
    <n v="3.9"/>
    <x v="12"/>
    <x v="3"/>
  </r>
  <r>
    <x v="50"/>
    <n v="4100375"/>
    <n v="4.5"/>
    <n v="4.4000000000000004"/>
    <n v="4.5"/>
    <x v="12"/>
    <x v="3"/>
  </r>
  <r>
    <x v="12"/>
    <n v="519166"/>
    <n v="4.3"/>
    <n v="4.0999999999999996"/>
    <n v="4.5"/>
    <x v="12"/>
    <x v="3"/>
  </r>
  <r>
    <x v="43"/>
    <n v="1112517"/>
    <n v="5.8"/>
    <n v="5.6"/>
    <n v="5.9"/>
    <x v="12"/>
    <x v="3"/>
  </r>
  <r>
    <x v="28"/>
    <n v="948070"/>
    <n v="5.3"/>
    <n v="5.2"/>
    <n v="5.5"/>
    <x v="12"/>
    <x v="3"/>
  </r>
  <r>
    <x v="5"/>
    <n v="248988"/>
    <n v="3.4"/>
    <n v="3.2"/>
    <n v="3.6"/>
    <x v="12"/>
    <x v="3"/>
  </r>
  <r>
    <x v="13"/>
    <n v="777270"/>
    <n v="6.8"/>
    <n v="6.6"/>
    <n v="7"/>
    <x v="12"/>
    <x v="3"/>
  </r>
  <r>
    <x v="6"/>
    <n v="682993"/>
    <n v="4.0999999999999996"/>
    <n v="3.9"/>
    <n v="4.3"/>
    <x v="4"/>
    <x v="3"/>
  </r>
  <r>
    <x v="30"/>
    <n v="119013"/>
    <n v="4.5"/>
    <n v="4.0999999999999996"/>
    <n v="4.9000000000000004"/>
    <x v="4"/>
    <x v="3"/>
  </r>
  <r>
    <x v="0"/>
    <n v="983587"/>
    <n v="5.0999999999999996"/>
    <n v="4.9000000000000004"/>
    <n v="5.2"/>
    <x v="4"/>
    <x v="3"/>
  </r>
  <r>
    <x v="7"/>
    <n v="427149"/>
    <n v="4.7"/>
    <n v="4.5"/>
    <n v="4.9000000000000004"/>
    <x v="4"/>
    <x v="3"/>
  </r>
  <r>
    <x v="31"/>
    <n v="5783968"/>
    <n v="6.8"/>
    <n v="6.7"/>
    <n v="6.9"/>
    <x v="4"/>
    <x v="3"/>
  </r>
  <r>
    <x v="8"/>
    <n v="726178"/>
    <n v="3.1"/>
    <n v="3"/>
    <n v="3.2"/>
    <x v="4"/>
    <x v="3"/>
  </r>
  <r>
    <x v="20"/>
    <n v="511562"/>
    <n v="8.1"/>
    <n v="7.9"/>
    <n v="8.3000000000000007"/>
    <x v="4"/>
    <x v="3"/>
  </r>
  <r>
    <x v="32"/>
    <n v="115234"/>
    <n v="5.8"/>
    <n v="5.3"/>
    <n v="6.2"/>
    <x v="4"/>
    <x v="3"/>
  </r>
  <r>
    <x v="47"/>
    <n v="56081"/>
    <n v="5.0999999999999996"/>
    <n v="4.5"/>
    <n v="5.7"/>
    <x v="4"/>
    <x v="3"/>
  </r>
  <r>
    <x v="14"/>
    <n v="2389359"/>
    <n v="4.9000000000000004"/>
    <n v="4.8"/>
    <n v="5"/>
    <x v="4"/>
    <x v="3"/>
  </r>
  <r>
    <x v="1"/>
    <n v="1485730"/>
    <n v="5.5"/>
    <n v="5.4"/>
    <n v="5.6"/>
    <x v="4"/>
    <x v="3"/>
  </r>
  <r>
    <x v="45"/>
    <n v="162214"/>
    <n v="5.7"/>
    <n v="5.3"/>
    <n v="6.1"/>
    <x v="4"/>
    <x v="3"/>
  </r>
  <r>
    <x v="21"/>
    <n v="250738"/>
    <n v="5.4"/>
    <n v="5.0999999999999996"/>
    <n v="5.6"/>
    <x v="4"/>
    <x v="3"/>
  </r>
  <r>
    <x v="34"/>
    <n v="1879956"/>
    <n v="5.9"/>
    <n v="5.8"/>
    <n v="6"/>
    <x v="4"/>
    <x v="3"/>
  </r>
  <r>
    <x v="22"/>
    <n v="958352"/>
    <n v="9.1999999999999993"/>
    <n v="9"/>
    <n v="9.4"/>
    <x v="4"/>
    <x v="3"/>
  </r>
  <r>
    <x v="33"/>
    <n v="432015"/>
    <n v="1.5"/>
    <n v="1.4"/>
    <n v="1.6"/>
    <x v="4"/>
    <x v="3"/>
  </r>
  <r>
    <x v="35"/>
    <n v="417341"/>
    <n v="4.2"/>
    <n v="4"/>
    <n v="4.4000000000000004"/>
    <x v="4"/>
    <x v="3"/>
  </r>
  <r>
    <x v="36"/>
    <n v="600466"/>
    <n v="4.4000000000000004"/>
    <n v="4.2"/>
    <n v="4.5"/>
    <x v="4"/>
    <x v="3"/>
  </r>
  <r>
    <x v="37"/>
    <n v="603649"/>
    <n v="3.7"/>
    <n v="3.6"/>
    <n v="3.9"/>
    <x v="4"/>
    <x v="3"/>
  </r>
  <r>
    <x v="23"/>
    <n v="176567"/>
    <n v="9.9"/>
    <n v="9.5"/>
    <n v="10.4"/>
    <x v="4"/>
    <x v="3"/>
  </r>
  <r>
    <x v="2"/>
    <n v="756510"/>
    <n v="8.3000000000000007"/>
    <n v="8.1"/>
    <n v="8.5"/>
    <x v="4"/>
    <x v="3"/>
  </r>
  <r>
    <x v="17"/>
    <n v="862851"/>
    <n v="8.5"/>
    <n v="8.3000000000000007"/>
    <n v="8.6999999999999993"/>
    <x v="4"/>
    <x v="3"/>
  </r>
  <r>
    <x v="38"/>
    <n v="1487974"/>
    <n v="7.4"/>
    <n v="7.3"/>
    <n v="7.5"/>
    <x v="4"/>
    <x v="3"/>
  </r>
  <r>
    <x v="15"/>
    <n v="760544"/>
    <n v="13.5"/>
    <n v="13.2"/>
    <n v="13.8"/>
    <x v="4"/>
    <x v="3"/>
  </r>
  <r>
    <x v="48"/>
    <n v="442501"/>
    <n v="2.8"/>
    <n v="2.7"/>
    <n v="3"/>
    <x v="4"/>
    <x v="3"/>
  </r>
  <r>
    <x v="9"/>
    <n v="824746"/>
    <n v="6.4"/>
    <n v="6.2"/>
    <n v="6.6"/>
    <x v="4"/>
    <x v="3"/>
  </r>
  <r>
    <x v="39"/>
    <n v="130134"/>
    <n v="3.3"/>
    <n v="3"/>
    <n v="3.6"/>
    <x v="4"/>
    <x v="3"/>
  </r>
  <r>
    <x v="40"/>
    <n v="258754"/>
    <n v="5.3"/>
    <n v="5"/>
    <n v="5.6"/>
    <x v="4"/>
    <x v="3"/>
  </r>
  <r>
    <x v="18"/>
    <n v="397502"/>
    <n v="5.7"/>
    <n v="5.4"/>
    <n v="5.9"/>
    <x v="4"/>
    <x v="3"/>
  </r>
  <r>
    <x v="24"/>
    <n v="184132"/>
    <n v="6.1"/>
    <n v="5.8"/>
    <n v="6.5"/>
    <x v="4"/>
    <x v="3"/>
  </r>
  <r>
    <x v="3"/>
    <n v="1205054"/>
    <n v="7.2"/>
    <n v="7"/>
    <n v="7.3"/>
    <x v="4"/>
    <x v="3"/>
  </r>
  <r>
    <x v="49"/>
    <n v="298200"/>
    <n v="2.9"/>
    <n v="2.8"/>
    <n v="3.1"/>
    <x v="4"/>
    <x v="3"/>
  </r>
  <r>
    <x v="25"/>
    <n v="2391967"/>
    <n v="6.7"/>
    <n v="6.6"/>
    <n v="6.8"/>
    <x v="4"/>
    <x v="3"/>
  </r>
  <r>
    <x v="10"/>
    <n v="1346685"/>
    <n v="5.9"/>
    <n v="5.8"/>
    <n v="6.1"/>
    <x v="4"/>
    <x v="3"/>
  </r>
  <r>
    <x v="46"/>
    <n v="86249"/>
    <n v="5.0999999999999996"/>
    <n v="4.7"/>
    <n v="5.6"/>
    <x v="4"/>
    <x v="3"/>
  </r>
  <r>
    <x v="41"/>
    <n v="1648885"/>
    <n v="6.4"/>
    <n v="6.3"/>
    <n v="6.5"/>
    <x v="4"/>
    <x v="3"/>
  </r>
  <r>
    <x v="26"/>
    <n v="555236"/>
    <n v="3.7"/>
    <n v="3.6"/>
    <n v="3.9"/>
    <x v="4"/>
    <x v="3"/>
  </r>
  <r>
    <x v="19"/>
    <n v="522982"/>
    <n v="11.6"/>
    <n v="11.3"/>
    <n v="11.9"/>
    <x v="4"/>
    <x v="3"/>
  </r>
  <r>
    <x v="11"/>
    <n v="1632752"/>
    <n v="8"/>
    <n v="7.9"/>
    <n v="8.1"/>
    <x v="4"/>
    <x v="3"/>
  </r>
  <r>
    <x v="27"/>
    <n v="133452"/>
    <n v="9.4"/>
    <n v="8.9"/>
    <n v="9.9"/>
    <x v="4"/>
    <x v="3"/>
  </r>
  <r>
    <x v="4"/>
    <n v="642269"/>
    <n v="3.7"/>
    <n v="3.6"/>
    <n v="3.9"/>
    <x v="4"/>
    <x v="3"/>
  </r>
  <r>
    <x v="42"/>
    <n v="113488"/>
    <n v="4.5999999999999996"/>
    <n v="4.2"/>
    <n v="5"/>
    <x v="4"/>
    <x v="3"/>
  </r>
  <r>
    <x v="16"/>
    <n v="878930"/>
    <n v="4.3"/>
    <n v="4.2"/>
    <n v="4.4000000000000004"/>
    <x v="4"/>
    <x v="3"/>
  </r>
  <r>
    <x v="50"/>
    <n v="4165071"/>
    <n v="5.0999999999999996"/>
    <n v="5"/>
    <n v="5.2"/>
    <x v="4"/>
    <x v="3"/>
  </r>
  <r>
    <x v="12"/>
    <n v="503252"/>
    <n v="5.0999999999999996"/>
    <n v="4.9000000000000004"/>
    <n v="5.3"/>
    <x v="4"/>
    <x v="3"/>
  </r>
  <r>
    <x v="43"/>
    <n v="1115877"/>
    <n v="6.6"/>
    <n v="6.5"/>
    <n v="6.8"/>
    <x v="4"/>
    <x v="3"/>
  </r>
  <r>
    <x v="28"/>
    <n v="952192"/>
    <n v="6.1"/>
    <n v="5.9"/>
    <n v="6.2"/>
    <x v="4"/>
    <x v="3"/>
  </r>
  <r>
    <x v="5"/>
    <n v="248660"/>
    <n v="3.9"/>
    <n v="3.7"/>
    <n v="4.0999999999999996"/>
    <x v="4"/>
    <x v="3"/>
  </r>
  <r>
    <x v="13"/>
    <n v="770205"/>
    <n v="7.7"/>
    <n v="7.5"/>
    <n v="7.9"/>
    <x v="4"/>
    <x v="3"/>
  </r>
  <r>
    <x v="29"/>
    <n v="79494"/>
    <n v="4.9000000000000004"/>
    <n v="4.4000000000000004"/>
    <n v="5.4"/>
    <x v="4"/>
    <x v="3"/>
  </r>
  <r>
    <x v="6"/>
    <n v="684096"/>
    <n v="4.7"/>
    <n v="4.5999999999999996"/>
    <n v="4.9000000000000004"/>
    <x v="13"/>
    <x v="3"/>
  </r>
  <r>
    <x v="30"/>
    <n v="119382"/>
    <n v="5"/>
    <n v="4.5999999999999996"/>
    <n v="5.4"/>
    <x v="13"/>
    <x v="3"/>
  </r>
  <r>
    <x v="0"/>
    <n v="984294"/>
    <n v="6"/>
    <n v="5.8"/>
    <n v="6.1"/>
    <x v="13"/>
    <x v="3"/>
  </r>
  <r>
    <x v="7"/>
    <n v="428469"/>
    <n v="5.2"/>
    <n v="5"/>
    <n v="5.5"/>
    <x v="13"/>
    <x v="3"/>
  </r>
  <r>
    <x v="31"/>
    <n v="5714230"/>
    <n v="7.8"/>
    <n v="7.7"/>
    <n v="7.9"/>
    <x v="13"/>
    <x v="3"/>
  </r>
  <r>
    <x v="8"/>
    <n v="738477"/>
    <n v="3.6"/>
    <n v="3.5"/>
    <n v="3.8"/>
    <x v="13"/>
    <x v="3"/>
  </r>
  <r>
    <x v="20"/>
    <n v="508413"/>
    <n v="9.1999999999999993"/>
    <n v="9"/>
    <n v="9.5"/>
    <x v="13"/>
    <x v="3"/>
  </r>
  <r>
    <x v="32"/>
    <n v="116509"/>
    <n v="6.2"/>
    <n v="5.8"/>
    <n v="6.7"/>
    <x v="13"/>
    <x v="3"/>
  </r>
  <r>
    <x v="14"/>
    <n v="2386970"/>
    <n v="5.7"/>
    <n v="5.6"/>
    <n v="5.8"/>
    <x v="13"/>
    <x v="3"/>
  </r>
  <r>
    <x v="1"/>
    <n v="1494420"/>
    <n v="6"/>
    <n v="5.9"/>
    <n v="6.1"/>
    <x v="13"/>
    <x v="3"/>
  </r>
  <r>
    <x v="45"/>
    <n v="162491"/>
    <n v="6"/>
    <n v="5.6"/>
    <n v="6.4"/>
    <x v="13"/>
    <x v="3"/>
  </r>
  <r>
    <x v="21"/>
    <n v="252048"/>
    <n v="6.1"/>
    <n v="5.8"/>
    <n v="6.5"/>
    <x v="13"/>
    <x v="3"/>
  </r>
  <r>
    <x v="34"/>
    <n v="1871351"/>
    <n v="6.6"/>
    <n v="6.5"/>
    <n v="6.8"/>
    <x v="13"/>
    <x v="3"/>
  </r>
  <r>
    <x v="22"/>
    <n v="955993"/>
    <n v="10"/>
    <n v="9.8000000000000007"/>
    <n v="10.199999999999999"/>
    <x v="13"/>
    <x v="3"/>
  </r>
  <r>
    <x v="33"/>
    <n v="431082"/>
    <n v="1.5"/>
    <n v="1.4"/>
    <n v="1.6"/>
    <x v="13"/>
    <x v="3"/>
  </r>
  <r>
    <x v="35"/>
    <n v="423087"/>
    <n v="4.7"/>
    <n v="4.5"/>
    <n v="4.9000000000000004"/>
    <x v="13"/>
    <x v="3"/>
  </r>
  <r>
    <x v="36"/>
    <n v="600532"/>
    <n v="4.9000000000000004"/>
    <n v="4.8"/>
    <n v="5.0999999999999996"/>
    <x v="13"/>
    <x v="3"/>
  </r>
  <r>
    <x v="37"/>
    <n v="607705"/>
    <n v="4.2"/>
    <n v="4"/>
    <n v="4.3"/>
    <x v="13"/>
    <x v="3"/>
  </r>
  <r>
    <x v="23"/>
    <n v="171738"/>
    <n v="11.4"/>
    <n v="10.9"/>
    <n v="11.9"/>
    <x v="13"/>
    <x v="3"/>
  </r>
  <r>
    <x v="2"/>
    <n v="758358"/>
    <n v="9.1"/>
    <n v="8.8000000000000007"/>
    <n v="9.3000000000000007"/>
    <x v="13"/>
    <x v="3"/>
  </r>
  <r>
    <x v="17"/>
    <n v="859991"/>
    <n v="9.4"/>
    <n v="9.1999999999999993"/>
    <n v="9.6"/>
    <x v="13"/>
    <x v="3"/>
  </r>
  <r>
    <x v="38"/>
    <n v="1477988"/>
    <n v="8"/>
    <n v="7.9"/>
    <n v="8.1999999999999993"/>
    <x v="13"/>
    <x v="3"/>
  </r>
  <r>
    <x v="15"/>
    <n v="760009"/>
    <n v="14.8"/>
    <n v="14.6"/>
    <n v="15.1"/>
    <x v="13"/>
    <x v="3"/>
  </r>
  <r>
    <x v="48"/>
    <n v="441712"/>
    <n v="3.9"/>
    <n v="3.7"/>
    <n v="4.0999999999999996"/>
    <x v="13"/>
    <x v="3"/>
  </r>
  <r>
    <x v="9"/>
    <n v="823382"/>
    <n v="7.1"/>
    <n v="6.9"/>
    <n v="7.3"/>
    <x v="13"/>
    <x v="3"/>
  </r>
  <r>
    <x v="40"/>
    <n v="259837"/>
    <n v="6.1"/>
    <n v="5.8"/>
    <n v="6.4"/>
    <x v="13"/>
    <x v="3"/>
  </r>
  <r>
    <x v="18"/>
    <n v="392478"/>
    <n v="6.7"/>
    <n v="6.4"/>
    <n v="6.9"/>
    <x v="13"/>
    <x v="3"/>
  </r>
  <r>
    <x v="24"/>
    <n v="182184"/>
    <n v="7"/>
    <n v="6.6"/>
    <n v="7.4"/>
    <x v="13"/>
    <x v="3"/>
  </r>
  <r>
    <x v="3"/>
    <n v="1215597"/>
    <n v="8.3000000000000007"/>
    <n v="8.1999999999999993"/>
    <n v="8.5"/>
    <x v="13"/>
    <x v="3"/>
  </r>
  <r>
    <x v="49"/>
    <n v="300747"/>
    <n v="3.6"/>
    <n v="3.4"/>
    <n v="3.8"/>
    <x v="13"/>
    <x v="3"/>
  </r>
  <r>
    <x v="25"/>
    <n v="2408209"/>
    <n v="7.4"/>
    <n v="7.3"/>
    <n v="7.5"/>
    <x v="13"/>
    <x v="3"/>
  </r>
  <r>
    <x v="10"/>
    <n v="1351217"/>
    <n v="6.7"/>
    <n v="6.5"/>
    <n v="6.8"/>
    <x v="13"/>
    <x v="3"/>
  </r>
  <r>
    <x v="46"/>
    <n v="86316"/>
    <n v="5.9"/>
    <n v="5.4"/>
    <n v="6.4"/>
    <x v="13"/>
    <x v="3"/>
  </r>
  <r>
    <x v="41"/>
    <n v="1603854"/>
    <n v="7.8"/>
    <n v="7.6"/>
    <n v="7.9"/>
    <x v="13"/>
    <x v="3"/>
  </r>
  <r>
    <x v="26"/>
    <n v="562297"/>
    <n v="4.2"/>
    <n v="4.0999999999999996"/>
    <n v="4.4000000000000004"/>
    <x v="13"/>
    <x v="3"/>
  </r>
  <r>
    <x v="19"/>
    <n v="521133"/>
    <n v="12.4"/>
    <n v="12.1"/>
    <n v="12.7"/>
    <x v="13"/>
    <x v="3"/>
  </r>
  <r>
    <x v="11"/>
    <n v="1639316"/>
    <n v="9.1"/>
    <n v="9"/>
    <n v="9.3000000000000007"/>
    <x v="13"/>
    <x v="3"/>
  </r>
  <r>
    <x v="27"/>
    <n v="132755"/>
    <n v="10"/>
    <n v="9.5"/>
    <n v="10.6"/>
    <x v="13"/>
    <x v="3"/>
  </r>
  <r>
    <x v="4"/>
    <n v="645103"/>
    <n v="4.0999999999999996"/>
    <n v="4"/>
    <n v="4.3"/>
    <x v="13"/>
    <x v="3"/>
  </r>
  <r>
    <x v="42"/>
    <n v="111786"/>
    <n v="4.9000000000000004"/>
    <n v="4.5"/>
    <n v="5.3"/>
    <x v="13"/>
    <x v="3"/>
  </r>
  <r>
    <x v="16"/>
    <n v="879298"/>
    <n v="5.0999999999999996"/>
    <n v="4.9000000000000004"/>
    <n v="5.2"/>
    <x v="13"/>
    <x v="3"/>
  </r>
  <r>
    <x v="50"/>
    <n v="4241747"/>
    <n v="5.7"/>
    <n v="5.7"/>
    <n v="5.8"/>
    <x v="13"/>
    <x v="3"/>
  </r>
  <r>
    <x v="12"/>
    <n v="515677"/>
    <n v="5.8"/>
    <n v="5.6"/>
    <n v="6"/>
    <x v="13"/>
    <x v="3"/>
  </r>
  <r>
    <x v="44"/>
    <n v="80398"/>
    <n v="7.8"/>
    <n v="7.3"/>
    <n v="8.5"/>
    <x v="13"/>
    <x v="3"/>
  </r>
  <r>
    <x v="43"/>
    <n v="1122459"/>
    <n v="7.6"/>
    <n v="7.5"/>
    <n v="7.8"/>
    <x v="13"/>
    <x v="3"/>
  </r>
  <r>
    <x v="28"/>
    <n v="949763"/>
    <n v="6.7"/>
    <n v="6.6"/>
    <n v="6.9"/>
    <x v="13"/>
    <x v="3"/>
  </r>
  <r>
    <x v="5"/>
    <n v="247314"/>
    <n v="4.5"/>
    <n v="4.2"/>
    <n v="4.8"/>
    <x v="13"/>
    <x v="3"/>
  </r>
  <r>
    <x v="13"/>
    <n v="764288"/>
    <n v="8.5"/>
    <n v="8.3000000000000007"/>
    <n v="8.6999999999999993"/>
    <x v="13"/>
    <x v="3"/>
  </r>
  <r>
    <x v="29"/>
    <n v="80215"/>
    <n v="5.6"/>
    <n v="5.0999999999999996"/>
    <n v="6.2"/>
    <x v="13"/>
    <x v="3"/>
  </r>
  <r>
    <x v="6"/>
    <n v="689708"/>
    <n v="5.4"/>
    <n v="5.2"/>
    <n v="5.6"/>
    <x v="5"/>
    <x v="3"/>
  </r>
  <r>
    <x v="30"/>
    <n v="118994"/>
    <n v="5.6"/>
    <n v="5.2"/>
    <n v="6.1"/>
    <x v="5"/>
    <x v="3"/>
  </r>
  <r>
    <x v="0"/>
    <n v="980187"/>
    <n v="6.8"/>
    <n v="6.7"/>
    <n v="7"/>
    <x v="5"/>
    <x v="3"/>
  </r>
  <r>
    <x v="7"/>
    <n v="429836"/>
    <n v="5.8"/>
    <n v="5.6"/>
    <n v="6.1"/>
    <x v="5"/>
    <x v="3"/>
  </r>
  <r>
    <x v="31"/>
    <n v="5743498"/>
    <n v="8.6"/>
    <n v="8.5"/>
    <n v="8.6"/>
    <x v="5"/>
    <x v="3"/>
  </r>
  <r>
    <x v="8"/>
    <n v="747541"/>
    <n v="4.2"/>
    <n v="4.0999999999999996"/>
    <n v="4.4000000000000004"/>
    <x v="5"/>
    <x v="3"/>
  </r>
  <r>
    <x v="20"/>
    <n v="504955"/>
    <n v="10.1"/>
    <n v="9.9"/>
    <n v="10.4"/>
    <x v="5"/>
    <x v="3"/>
  </r>
  <r>
    <x v="32"/>
    <n v="117967"/>
    <n v="6.3"/>
    <n v="5.9"/>
    <n v="6.8"/>
    <x v="5"/>
    <x v="3"/>
  </r>
  <r>
    <x v="47"/>
    <n v="55499"/>
    <n v="7.1"/>
    <n v="6.4"/>
    <n v="7.8"/>
    <x v="5"/>
    <x v="3"/>
  </r>
  <r>
    <x v="14"/>
    <n v="2393471"/>
    <n v="6.6"/>
    <n v="6.5"/>
    <n v="6.7"/>
    <x v="5"/>
    <x v="3"/>
  </r>
  <r>
    <x v="1"/>
    <n v="1502243"/>
    <n v="6.5"/>
    <n v="6.4"/>
    <n v="6.6"/>
    <x v="5"/>
    <x v="3"/>
  </r>
  <r>
    <x v="45"/>
    <n v="161965"/>
    <n v="6.1"/>
    <n v="5.7"/>
    <n v="6.5"/>
    <x v="5"/>
    <x v="3"/>
  </r>
  <r>
    <x v="21"/>
    <n v="252894"/>
    <n v="6.9"/>
    <n v="6.6"/>
    <n v="7.2"/>
    <x v="5"/>
    <x v="3"/>
  </r>
  <r>
    <x v="34"/>
    <n v="1867169"/>
    <n v="7.3"/>
    <n v="7.1"/>
    <n v="7.4"/>
    <x v="5"/>
    <x v="3"/>
  </r>
  <r>
    <x v="22"/>
    <n v="958815"/>
    <n v="10.5"/>
    <n v="10.3"/>
    <n v="10.7"/>
    <x v="5"/>
    <x v="3"/>
  </r>
  <r>
    <x v="33"/>
    <n v="429258"/>
    <n v="1.5"/>
    <n v="1.4"/>
    <n v="1.6"/>
    <x v="5"/>
    <x v="3"/>
  </r>
  <r>
    <x v="35"/>
    <n v="424755"/>
    <n v="5"/>
    <n v="4.8"/>
    <n v="5.3"/>
    <x v="5"/>
    <x v="3"/>
  </r>
  <r>
    <x v="36"/>
    <n v="597317"/>
    <n v="5.5"/>
    <n v="5.3"/>
    <n v="5.7"/>
    <x v="5"/>
    <x v="3"/>
  </r>
  <r>
    <x v="37"/>
    <n v="612625"/>
    <n v="4.5999999999999996"/>
    <n v="4.4000000000000004"/>
    <n v="4.8"/>
    <x v="5"/>
    <x v="3"/>
  </r>
  <r>
    <x v="23"/>
    <n v="171011"/>
    <n v="12.5"/>
    <n v="12"/>
    <n v="13.1"/>
    <x v="5"/>
    <x v="3"/>
  </r>
  <r>
    <x v="2"/>
    <n v="760130"/>
    <n v="9.6"/>
    <n v="9.4"/>
    <n v="9.9"/>
    <x v="5"/>
    <x v="3"/>
  </r>
  <r>
    <x v="17"/>
    <n v="859444"/>
    <n v="10.6"/>
    <n v="10.4"/>
    <n v="10.9"/>
    <x v="5"/>
    <x v="3"/>
  </r>
  <r>
    <x v="38"/>
    <n v="1438099"/>
    <n v="8.6999999999999993"/>
    <n v="8.5"/>
    <n v="8.8000000000000007"/>
    <x v="5"/>
    <x v="3"/>
  </r>
  <r>
    <x v="15"/>
    <n v="760671"/>
    <n v="15.8"/>
    <n v="15.5"/>
    <n v="16.100000000000001"/>
    <x v="5"/>
    <x v="3"/>
  </r>
  <r>
    <x v="48"/>
    <n v="439999"/>
    <n v="4.7"/>
    <n v="4.5"/>
    <n v="4.9000000000000004"/>
    <x v="5"/>
    <x v="3"/>
  </r>
  <r>
    <x v="9"/>
    <n v="820839"/>
    <n v="7.9"/>
    <n v="7.7"/>
    <n v="8.1"/>
    <x v="5"/>
    <x v="3"/>
  </r>
  <r>
    <x v="39"/>
    <n v="129227"/>
    <n v="4.2"/>
    <n v="3.8"/>
    <n v="4.5"/>
    <x v="5"/>
    <x v="3"/>
  </r>
  <r>
    <x v="40"/>
    <n v="262433"/>
    <n v="6.6"/>
    <n v="6.3"/>
    <n v="6.9"/>
    <x v="5"/>
    <x v="3"/>
  </r>
  <r>
    <x v="18"/>
    <n v="399604"/>
    <n v="7.3"/>
    <n v="7"/>
    <n v="7.5"/>
    <x v="5"/>
    <x v="3"/>
  </r>
  <r>
    <x v="24"/>
    <n v="179644"/>
    <n v="7.6"/>
    <n v="7.2"/>
    <n v="8"/>
    <x v="5"/>
    <x v="3"/>
  </r>
  <r>
    <x v="3"/>
    <n v="1199711"/>
    <n v="9.5"/>
    <n v="9.3000000000000007"/>
    <n v="9.6"/>
    <x v="5"/>
    <x v="3"/>
  </r>
  <r>
    <x v="49"/>
    <n v="303454"/>
    <n v="4.4000000000000004"/>
    <n v="4.0999999999999996"/>
    <n v="4.5999999999999996"/>
    <x v="5"/>
    <x v="3"/>
  </r>
  <r>
    <x v="25"/>
    <n v="2461595"/>
    <n v="7.8"/>
    <n v="7.7"/>
    <n v="8"/>
    <x v="5"/>
    <x v="3"/>
  </r>
  <r>
    <x v="10"/>
    <n v="1350523"/>
    <n v="7.4"/>
    <n v="7.2"/>
    <n v="7.5"/>
    <x v="5"/>
    <x v="3"/>
  </r>
  <r>
    <x v="46"/>
    <n v="87345"/>
    <n v="6.1"/>
    <n v="5.6"/>
    <n v="6.6"/>
    <x v="5"/>
    <x v="3"/>
  </r>
  <r>
    <x v="41"/>
    <n v="1594180"/>
    <n v="8.6999999999999993"/>
    <n v="8.6"/>
    <n v="8.8000000000000007"/>
    <x v="5"/>
    <x v="3"/>
  </r>
  <r>
    <x v="26"/>
    <n v="565311"/>
    <n v="4.9000000000000004"/>
    <n v="4.7"/>
    <n v="5.0999999999999996"/>
    <x v="5"/>
    <x v="3"/>
  </r>
  <r>
    <x v="19"/>
    <n v="520672"/>
    <n v="12.9"/>
    <n v="12.6"/>
    <n v="13.2"/>
    <x v="5"/>
    <x v="3"/>
  </r>
  <r>
    <x v="11"/>
    <n v="1646680"/>
    <n v="10.199999999999999"/>
    <n v="10.1"/>
    <n v="10.4"/>
    <x v="5"/>
    <x v="3"/>
  </r>
  <r>
    <x v="27"/>
    <n v="131682"/>
    <n v="11.3"/>
    <n v="10.7"/>
    <n v="11.9"/>
    <x v="5"/>
    <x v="3"/>
  </r>
  <r>
    <x v="4"/>
    <n v="647026"/>
    <n v="4.7"/>
    <n v="4.5999999999999996"/>
    <n v="4.9000000000000004"/>
    <x v="5"/>
    <x v="3"/>
  </r>
  <r>
    <x v="42"/>
    <n v="113105"/>
    <n v="4.9000000000000004"/>
    <n v="4.5999999999999996"/>
    <n v="5.4"/>
    <x v="5"/>
    <x v="3"/>
  </r>
  <r>
    <x v="16"/>
    <n v="881993"/>
    <n v="5.7"/>
    <n v="5.5"/>
    <n v="5.8"/>
    <x v="5"/>
    <x v="3"/>
  </r>
  <r>
    <x v="50"/>
    <n v="4312398"/>
    <n v="6.4"/>
    <n v="6.3"/>
    <n v="6.5"/>
    <x v="5"/>
    <x v="3"/>
  </r>
  <r>
    <x v="12"/>
    <n v="527133"/>
    <n v="6.4"/>
    <n v="6.1"/>
    <n v="6.6"/>
    <x v="5"/>
    <x v="3"/>
  </r>
  <r>
    <x v="44"/>
    <n v="79921"/>
    <n v="8.8000000000000007"/>
    <n v="8.1"/>
    <n v="9.4"/>
    <x v="5"/>
    <x v="3"/>
  </r>
  <r>
    <x v="43"/>
    <n v="1127720"/>
    <n v="8.9"/>
    <n v="8.6999999999999993"/>
    <n v="9.1"/>
    <x v="5"/>
    <x v="3"/>
  </r>
  <r>
    <x v="28"/>
    <n v="955799"/>
    <n v="7.5"/>
    <n v="7.3"/>
    <n v="7.7"/>
    <x v="5"/>
    <x v="3"/>
  </r>
  <r>
    <x v="5"/>
    <n v="246963"/>
    <n v="5"/>
    <n v="4.7"/>
    <n v="5.3"/>
    <x v="5"/>
    <x v="3"/>
  </r>
  <r>
    <x v="13"/>
    <n v="761365"/>
    <n v="9.1999999999999993"/>
    <n v="9"/>
    <n v="9.5"/>
    <x v="5"/>
    <x v="3"/>
  </r>
  <r>
    <x v="29"/>
    <n v="80816"/>
    <n v="6.3"/>
    <n v="5.8"/>
    <n v="6.9"/>
    <x v="5"/>
    <x v="3"/>
  </r>
  <r>
    <x v="6"/>
    <n v="678737"/>
    <n v="6.1"/>
    <n v="5.9"/>
    <n v="6.3"/>
    <x v="14"/>
    <x v="3"/>
  </r>
  <r>
    <x v="30"/>
    <n v="117959"/>
    <n v="6.3"/>
    <n v="5.9"/>
    <n v="6.8"/>
    <x v="14"/>
    <x v="3"/>
  </r>
  <r>
    <x v="0"/>
    <n v="986805"/>
    <n v="7.6"/>
    <n v="7.4"/>
    <n v="7.7"/>
    <x v="14"/>
    <x v="3"/>
  </r>
  <r>
    <x v="7"/>
    <n v="430885"/>
    <n v="6.6"/>
    <n v="6.3"/>
    <n v="6.8"/>
    <x v="14"/>
    <x v="3"/>
  </r>
  <r>
    <x v="31"/>
    <n v="5719777"/>
    <n v="9.5"/>
    <n v="9.4"/>
    <n v="9.6"/>
    <x v="14"/>
    <x v="3"/>
  </r>
  <r>
    <x v="8"/>
    <n v="756813"/>
    <n v="4.9000000000000004"/>
    <n v="4.7"/>
    <n v="5"/>
    <x v="14"/>
    <x v="3"/>
  </r>
  <r>
    <x v="20"/>
    <n v="499575"/>
    <n v="11.2"/>
    <n v="10.9"/>
    <n v="11.5"/>
    <x v="14"/>
    <x v="3"/>
  </r>
  <r>
    <x v="32"/>
    <n v="117428"/>
    <n v="7.1"/>
    <n v="6.6"/>
    <n v="7.6"/>
    <x v="14"/>
    <x v="3"/>
  </r>
  <r>
    <x v="47"/>
    <n v="55520"/>
    <n v="8"/>
    <n v="7.3"/>
    <n v="8.8000000000000007"/>
    <x v="14"/>
    <x v="3"/>
  </r>
  <r>
    <x v="14"/>
    <n v="2409916"/>
    <n v="7.4"/>
    <n v="7.3"/>
    <n v="7.5"/>
    <x v="14"/>
    <x v="3"/>
  </r>
  <r>
    <x v="1"/>
    <n v="1506291"/>
    <n v="7.2"/>
    <n v="7"/>
    <n v="7.3"/>
    <x v="14"/>
    <x v="3"/>
  </r>
  <r>
    <x v="45"/>
    <n v="164163"/>
    <n v="6.4"/>
    <n v="6"/>
    <n v="6.8"/>
    <x v="14"/>
    <x v="3"/>
  </r>
  <r>
    <x v="21"/>
    <n v="256634"/>
    <n v="7.2"/>
    <n v="6.9"/>
    <n v="7.5"/>
    <x v="14"/>
    <x v="3"/>
  </r>
  <r>
    <x v="34"/>
    <n v="1856885"/>
    <n v="7.9"/>
    <n v="7.8"/>
    <n v="8"/>
    <x v="14"/>
    <x v="3"/>
  </r>
  <r>
    <x v="22"/>
    <n v="953059"/>
    <n v="11.2"/>
    <n v="11"/>
    <n v="11.4"/>
    <x v="14"/>
    <x v="3"/>
  </r>
  <r>
    <x v="33"/>
    <n v="428753"/>
    <n v="1.5"/>
    <n v="1.4"/>
    <n v="1.6"/>
    <x v="14"/>
    <x v="3"/>
  </r>
  <r>
    <x v="35"/>
    <n v="424810"/>
    <n v="5.5"/>
    <n v="5.3"/>
    <n v="5.7"/>
    <x v="14"/>
    <x v="3"/>
  </r>
  <r>
    <x v="36"/>
    <n v="601070"/>
    <n v="6.1"/>
    <n v="5.9"/>
    <n v="6.3"/>
    <x v="14"/>
    <x v="3"/>
  </r>
  <r>
    <x v="37"/>
    <n v="617931"/>
    <n v="4.9000000000000004"/>
    <n v="4.8"/>
    <n v="5.0999999999999996"/>
    <x v="14"/>
    <x v="3"/>
  </r>
  <r>
    <x v="23"/>
    <n v="170277"/>
    <n v="13.3"/>
    <n v="12.8"/>
    <n v="13.9"/>
    <x v="14"/>
    <x v="3"/>
  </r>
  <r>
    <x v="2"/>
    <n v="760509"/>
    <n v="10.1"/>
    <n v="9.9"/>
    <n v="10.3"/>
    <x v="14"/>
    <x v="3"/>
  </r>
  <r>
    <x v="17"/>
    <n v="856298"/>
    <n v="11.7"/>
    <n v="11.5"/>
    <n v="11.9"/>
    <x v="14"/>
    <x v="3"/>
  </r>
  <r>
    <x v="38"/>
    <n v="1420628"/>
    <n v="9.1"/>
    <n v="8.9"/>
    <n v="9.1999999999999993"/>
    <x v="14"/>
    <x v="3"/>
  </r>
  <r>
    <x v="15"/>
    <n v="761037"/>
    <n v="16.600000000000001"/>
    <n v="16.3"/>
    <n v="16.899999999999999"/>
    <x v="14"/>
    <x v="3"/>
  </r>
  <r>
    <x v="48"/>
    <n v="437230"/>
    <n v="5.5"/>
    <n v="5.3"/>
    <n v="5.7"/>
    <x v="14"/>
    <x v="3"/>
  </r>
  <r>
    <x v="9"/>
    <n v="816789"/>
    <n v="8.6999999999999993"/>
    <n v="8.5"/>
    <n v="8.9"/>
    <x v="14"/>
    <x v="3"/>
  </r>
  <r>
    <x v="39"/>
    <n v="129177"/>
    <n v="3"/>
    <n v="2.7"/>
    <n v="3.3"/>
    <x v="14"/>
    <x v="3"/>
  </r>
  <r>
    <x v="40"/>
    <n v="264594"/>
    <n v="7.5"/>
    <n v="7.1"/>
    <n v="7.8"/>
    <x v="14"/>
    <x v="3"/>
  </r>
  <r>
    <x v="18"/>
    <n v="401059"/>
    <n v="8.1999999999999993"/>
    <n v="7.9"/>
    <n v="8.5"/>
    <x v="14"/>
    <x v="3"/>
  </r>
  <r>
    <x v="24"/>
    <n v="176757"/>
    <n v="8.8000000000000007"/>
    <n v="8.4"/>
    <n v="9.1999999999999993"/>
    <x v="14"/>
    <x v="3"/>
  </r>
  <r>
    <x v="3"/>
    <n v="1177240"/>
    <n v="10.5"/>
    <n v="10.3"/>
    <n v="10.7"/>
    <x v="14"/>
    <x v="3"/>
  </r>
  <r>
    <x v="49"/>
    <n v="302619"/>
    <n v="4.9000000000000004"/>
    <n v="4.7"/>
    <n v="5.2"/>
    <x v="14"/>
    <x v="3"/>
  </r>
  <r>
    <x v="25"/>
    <n v="2427519"/>
    <n v="8.4"/>
    <n v="8.3000000000000007"/>
    <n v="8.6"/>
    <x v="14"/>
    <x v="3"/>
  </r>
  <r>
    <x v="10"/>
    <n v="1356317"/>
    <n v="8.1"/>
    <n v="7.9"/>
    <n v="8.1999999999999993"/>
    <x v="14"/>
    <x v="3"/>
  </r>
  <r>
    <x v="46"/>
    <n v="87704"/>
    <n v="6.6"/>
    <n v="6.1"/>
    <n v="7.2"/>
    <x v="14"/>
    <x v="3"/>
  </r>
  <r>
    <x v="41"/>
    <n v="1579692"/>
    <n v="9.4"/>
    <n v="9.3000000000000007"/>
    <n v="9.6"/>
    <x v="14"/>
    <x v="3"/>
  </r>
  <r>
    <x v="26"/>
    <n v="568946"/>
    <n v="5.6"/>
    <n v="5.5"/>
    <n v="5.8"/>
    <x v="14"/>
    <x v="3"/>
  </r>
  <r>
    <x v="19"/>
    <n v="519468"/>
    <n v="13.4"/>
    <n v="13.1"/>
    <n v="13.8"/>
    <x v="14"/>
    <x v="3"/>
  </r>
  <r>
    <x v="11"/>
    <n v="1626936"/>
    <n v="11.7"/>
    <n v="11.5"/>
    <n v="11.9"/>
    <x v="14"/>
    <x v="3"/>
  </r>
  <r>
    <x v="27"/>
    <n v="130711"/>
    <n v="12.7"/>
    <n v="12.1"/>
    <n v="13.3"/>
    <x v="14"/>
    <x v="3"/>
  </r>
  <r>
    <x v="4"/>
    <n v="647570"/>
    <n v="5.4"/>
    <n v="5.2"/>
    <n v="5.6"/>
    <x v="14"/>
    <x v="3"/>
  </r>
  <r>
    <x v="42"/>
    <n v="113645"/>
    <n v="5.5"/>
    <n v="5.0999999999999996"/>
    <n v="5.9"/>
    <x v="14"/>
    <x v="3"/>
  </r>
  <r>
    <x v="16"/>
    <n v="891908"/>
    <n v="6.3"/>
    <n v="6.1"/>
    <n v="6.4"/>
    <x v="14"/>
    <x v="3"/>
  </r>
  <r>
    <x v="50"/>
    <n v="4371500"/>
    <n v="7"/>
    <n v="7"/>
    <n v="7.1"/>
    <x v="14"/>
    <x v="3"/>
  </r>
  <r>
    <x v="12"/>
    <n v="537907"/>
    <n v="6.8"/>
    <n v="6.5"/>
    <n v="7"/>
    <x v="14"/>
    <x v="3"/>
  </r>
  <r>
    <x v="44"/>
    <n v="78287"/>
    <n v="9.5"/>
    <n v="8.8000000000000007"/>
    <n v="10.199999999999999"/>
    <x v="14"/>
    <x v="3"/>
  </r>
  <r>
    <x v="43"/>
    <n v="1130504"/>
    <n v="9.9"/>
    <n v="9.6999999999999993"/>
    <n v="10.1"/>
    <x v="14"/>
    <x v="3"/>
  </r>
  <r>
    <x v="28"/>
    <n v="955171"/>
    <n v="8.1999999999999993"/>
    <n v="8"/>
    <n v="8.4"/>
    <x v="14"/>
    <x v="3"/>
  </r>
  <r>
    <x v="5"/>
    <n v="246418"/>
    <n v="5.4"/>
    <n v="5.0999999999999996"/>
    <n v="5.7"/>
    <x v="14"/>
    <x v="3"/>
  </r>
  <r>
    <x v="13"/>
    <n v="755792"/>
    <n v="10.1"/>
    <n v="9.9"/>
    <n v="10.3"/>
    <x v="14"/>
    <x v="3"/>
  </r>
  <r>
    <x v="29"/>
    <n v="81708"/>
    <n v="7.5"/>
    <n v="6.9"/>
    <n v="8.1"/>
    <x v="14"/>
    <x v="3"/>
  </r>
  <r>
    <x v="6"/>
    <n v="676177"/>
    <n v="6.8"/>
    <n v="6.6"/>
    <n v="7"/>
    <x v="6"/>
    <x v="3"/>
  </r>
  <r>
    <x v="30"/>
    <n v="117789"/>
    <n v="7.1"/>
    <n v="6.7"/>
    <n v="7.6"/>
    <x v="6"/>
    <x v="3"/>
  </r>
  <r>
    <x v="0"/>
    <n v="993616"/>
    <n v="8.1999999999999993"/>
    <n v="8"/>
    <n v="8.4"/>
    <x v="6"/>
    <x v="3"/>
  </r>
  <r>
    <x v="7"/>
    <n v="431069"/>
    <n v="7.2"/>
    <n v="7"/>
    <n v="7.5"/>
    <x v="6"/>
    <x v="3"/>
  </r>
  <r>
    <x v="31"/>
    <n v="5728978"/>
    <n v="10.3"/>
    <n v="10.199999999999999"/>
    <n v="10.4"/>
    <x v="6"/>
    <x v="3"/>
  </r>
  <r>
    <x v="8"/>
    <n v="766235"/>
    <n v="5.4"/>
    <n v="5.2"/>
    <n v="5.5"/>
    <x v="6"/>
    <x v="3"/>
  </r>
  <r>
    <x v="20"/>
    <n v="495151"/>
    <n v="12.2"/>
    <n v="11.9"/>
    <n v="12.5"/>
    <x v="6"/>
    <x v="3"/>
  </r>
  <r>
    <x v="32"/>
    <n v="117607"/>
    <n v="7.7"/>
    <n v="7.2"/>
    <n v="8.1999999999999993"/>
    <x v="6"/>
    <x v="3"/>
  </r>
  <r>
    <x v="47"/>
    <n v="56954"/>
    <n v="9"/>
    <n v="8.1999999999999993"/>
    <n v="9.8000000000000007"/>
    <x v="6"/>
    <x v="3"/>
  </r>
  <r>
    <x v="14"/>
    <n v="2426549"/>
    <n v="8.3000000000000007"/>
    <n v="8.1999999999999993"/>
    <n v="8.4"/>
    <x v="6"/>
    <x v="3"/>
  </r>
  <r>
    <x v="1"/>
    <n v="1521243"/>
    <n v="7.8"/>
    <n v="7.6"/>
    <n v="7.9"/>
    <x v="6"/>
    <x v="3"/>
  </r>
  <r>
    <x v="45"/>
    <n v="165531"/>
    <n v="6.8"/>
    <n v="6.4"/>
    <n v="7.2"/>
    <x v="6"/>
    <x v="3"/>
  </r>
  <r>
    <x v="21"/>
    <n v="259742"/>
    <n v="7.6"/>
    <n v="7.2"/>
    <n v="7.9"/>
    <x v="6"/>
    <x v="3"/>
  </r>
  <r>
    <x v="34"/>
    <n v="1844090"/>
    <n v="8.4"/>
    <n v="8.3000000000000007"/>
    <n v="8.6"/>
    <x v="6"/>
    <x v="3"/>
  </r>
  <r>
    <x v="22"/>
    <n v="951574"/>
    <n v="12.3"/>
    <n v="12.1"/>
    <n v="12.5"/>
    <x v="6"/>
    <x v="3"/>
  </r>
  <r>
    <x v="33"/>
    <n v="430715"/>
    <n v="1.5"/>
    <n v="1.3"/>
    <n v="1.6"/>
    <x v="6"/>
    <x v="3"/>
  </r>
  <r>
    <x v="35"/>
    <n v="426652"/>
    <n v="6.4"/>
    <n v="6.1"/>
    <n v="6.6"/>
    <x v="6"/>
    <x v="3"/>
  </r>
  <r>
    <x v="36"/>
    <n v="604045"/>
    <n v="6.8"/>
    <n v="6.5"/>
    <n v="7"/>
    <x v="6"/>
    <x v="3"/>
  </r>
  <r>
    <x v="37"/>
    <n v="622786"/>
    <n v="5.4"/>
    <n v="5.2"/>
    <n v="5.5"/>
    <x v="6"/>
    <x v="3"/>
  </r>
  <r>
    <x v="23"/>
    <n v="167122"/>
    <n v="14.6"/>
    <n v="14"/>
    <n v="15.2"/>
    <x v="6"/>
    <x v="3"/>
  </r>
  <r>
    <x v="2"/>
    <n v="763071"/>
    <n v="10.6"/>
    <n v="10.4"/>
    <n v="10.8"/>
    <x v="6"/>
    <x v="3"/>
  </r>
  <r>
    <x v="17"/>
    <n v="855783"/>
    <n v="13.1"/>
    <n v="12.9"/>
    <n v="13.3"/>
    <x v="6"/>
    <x v="3"/>
  </r>
  <r>
    <x v="38"/>
    <n v="1407009"/>
    <n v="9.5"/>
    <n v="9.4"/>
    <n v="9.6999999999999993"/>
    <x v="6"/>
    <x v="3"/>
  </r>
  <r>
    <x v="15"/>
    <n v="764964"/>
    <n v="17.3"/>
    <n v="17"/>
    <n v="17.600000000000001"/>
    <x v="6"/>
    <x v="3"/>
  </r>
  <r>
    <x v="48"/>
    <n v="437820"/>
    <n v="6.4"/>
    <n v="6.2"/>
    <n v="6.7"/>
    <x v="6"/>
    <x v="3"/>
  </r>
  <r>
    <x v="9"/>
    <n v="816438"/>
    <n v="9.5"/>
    <n v="9.3000000000000007"/>
    <n v="9.6999999999999993"/>
    <x v="6"/>
    <x v="3"/>
  </r>
  <r>
    <x v="39"/>
    <n v="129878"/>
    <n v="3.5"/>
    <n v="3.2"/>
    <n v="3.8"/>
    <x v="6"/>
    <x v="3"/>
  </r>
  <r>
    <x v="40"/>
    <n v="267579"/>
    <n v="8.1"/>
    <n v="7.8"/>
    <n v="8.4"/>
    <x v="6"/>
    <x v="3"/>
  </r>
  <r>
    <x v="18"/>
    <n v="405383"/>
    <n v="9"/>
    <n v="8.6999999999999993"/>
    <n v="9.3000000000000007"/>
    <x v="6"/>
    <x v="3"/>
  </r>
  <r>
    <x v="24"/>
    <n v="173822"/>
    <n v="10.199999999999999"/>
    <n v="9.8000000000000007"/>
    <n v="10.7"/>
    <x v="6"/>
    <x v="3"/>
  </r>
  <r>
    <x v="3"/>
    <n v="1189043"/>
    <n v="11.2"/>
    <n v="11"/>
    <n v="11.4"/>
    <x v="6"/>
    <x v="3"/>
  </r>
  <r>
    <x v="49"/>
    <n v="303049"/>
    <n v="5.6"/>
    <n v="5.3"/>
    <n v="5.8"/>
    <x v="6"/>
    <x v="3"/>
  </r>
  <r>
    <x v="25"/>
    <n v="2427513"/>
    <n v="9.1999999999999993"/>
    <n v="9"/>
    <n v="9.3000000000000007"/>
    <x v="6"/>
    <x v="3"/>
  </r>
  <r>
    <x v="10"/>
    <n v="1366747"/>
    <n v="8.6999999999999993"/>
    <n v="8.5"/>
    <n v="8.9"/>
    <x v="6"/>
    <x v="3"/>
  </r>
  <r>
    <x v="46"/>
    <n v="90685"/>
    <n v="7.1"/>
    <n v="6.5"/>
    <n v="7.6"/>
    <x v="6"/>
    <x v="3"/>
  </r>
  <r>
    <x v="41"/>
    <n v="1570484"/>
    <n v="10"/>
    <n v="9.8000000000000007"/>
    <n v="10.199999999999999"/>
    <x v="6"/>
    <x v="3"/>
  </r>
  <r>
    <x v="26"/>
    <n v="574282"/>
    <n v="6.5"/>
    <n v="6.3"/>
    <n v="6.7"/>
    <x v="6"/>
    <x v="3"/>
  </r>
  <r>
    <x v="19"/>
    <n v="521072"/>
    <n v="13.9"/>
    <n v="13.6"/>
    <n v="14.2"/>
    <x v="6"/>
    <x v="3"/>
  </r>
  <r>
    <x v="11"/>
    <n v="1620867"/>
    <n v="12.7"/>
    <n v="12.5"/>
    <n v="12.9"/>
    <x v="6"/>
    <x v="3"/>
  </r>
  <r>
    <x v="27"/>
    <n v="129627"/>
    <n v="13.4"/>
    <n v="12.8"/>
    <n v="14.1"/>
    <x v="6"/>
    <x v="3"/>
  </r>
  <r>
    <x v="4"/>
    <n v="653571"/>
    <n v="6.3"/>
    <n v="6.2"/>
    <n v="6.5"/>
    <x v="6"/>
    <x v="3"/>
  </r>
  <r>
    <x v="42"/>
    <n v="115453"/>
    <n v="5.9"/>
    <n v="5.4"/>
    <n v="6.3"/>
    <x v="6"/>
    <x v="3"/>
  </r>
  <r>
    <x v="16"/>
    <n v="885214"/>
    <n v="6.8"/>
    <n v="6.7"/>
    <n v="7"/>
    <x v="6"/>
    <x v="3"/>
  </r>
  <r>
    <x v="50"/>
    <n v="4436112"/>
    <n v="7.6"/>
    <n v="7.5"/>
    <n v="7.7"/>
    <x v="6"/>
    <x v="3"/>
  </r>
  <r>
    <x v="12"/>
    <n v="550572"/>
    <n v="7.3"/>
    <n v="7.1"/>
    <n v="7.5"/>
    <x v="6"/>
    <x v="3"/>
  </r>
  <r>
    <x v="44"/>
    <n v="77646"/>
    <n v="10.199999999999999"/>
    <n v="9.5"/>
    <n v="10.9"/>
    <x v="6"/>
    <x v="3"/>
  </r>
  <r>
    <x v="43"/>
    <n v="1135632"/>
    <n v="10.9"/>
    <n v="10.7"/>
    <n v="11.1"/>
    <x v="6"/>
    <x v="3"/>
  </r>
  <r>
    <x v="28"/>
    <n v="958439"/>
    <n v="8.9"/>
    <n v="8.6999999999999993"/>
    <n v="9"/>
    <x v="6"/>
    <x v="3"/>
  </r>
  <r>
    <x v="5"/>
    <n v="245478"/>
    <n v="5.8"/>
    <n v="5.5"/>
    <n v="6.1"/>
    <x v="6"/>
    <x v="3"/>
  </r>
  <r>
    <x v="13"/>
    <n v="755006"/>
    <n v="10.9"/>
    <n v="10.6"/>
    <n v="11.1"/>
    <x v="6"/>
    <x v="3"/>
  </r>
  <r>
    <x v="29"/>
    <n v="82862"/>
    <n v="8"/>
    <n v="7.5"/>
    <n v="8.6999999999999993"/>
    <x v="6"/>
    <x v="3"/>
  </r>
  <r>
    <x v="6"/>
    <n v="677032"/>
    <n v="7.5"/>
    <n v="7.3"/>
    <n v="7.7"/>
    <x v="15"/>
    <x v="3"/>
  </r>
  <r>
    <x v="30"/>
    <n v="117065"/>
    <n v="7.8"/>
    <n v="7.3"/>
    <n v="8.3000000000000007"/>
    <x v="15"/>
    <x v="3"/>
  </r>
  <r>
    <x v="0"/>
    <n v="1007136"/>
    <n v="8.8000000000000007"/>
    <n v="8.6"/>
    <n v="9"/>
    <x v="15"/>
    <x v="3"/>
  </r>
  <r>
    <x v="7"/>
    <n v="434806"/>
    <n v="7.8"/>
    <n v="7.5"/>
    <n v="8"/>
    <x v="15"/>
    <x v="3"/>
  </r>
  <r>
    <x v="31"/>
    <n v="5723381"/>
    <n v="11.1"/>
    <n v="11.1"/>
    <n v="11.2"/>
    <x v="15"/>
    <x v="3"/>
  </r>
  <r>
    <x v="8"/>
    <n v="778033"/>
    <n v="5.7"/>
    <n v="5.6"/>
    <n v="5.9"/>
    <x v="15"/>
    <x v="3"/>
  </r>
  <r>
    <x v="20"/>
    <n v="491004"/>
    <n v="13"/>
    <n v="12.6"/>
    <n v="13.3"/>
    <x v="15"/>
    <x v="3"/>
  </r>
  <r>
    <x v="32"/>
    <n v="119786"/>
    <n v="8.1999999999999993"/>
    <n v="7.7"/>
    <n v="8.6999999999999993"/>
    <x v="15"/>
    <x v="3"/>
  </r>
  <r>
    <x v="47"/>
    <n v="58956"/>
    <n v="9.8000000000000007"/>
    <n v="9"/>
    <n v="10.6"/>
    <x v="15"/>
    <x v="3"/>
  </r>
  <r>
    <x v="14"/>
    <n v="2454956"/>
    <n v="9.3000000000000007"/>
    <n v="9.1999999999999993"/>
    <n v="9.4"/>
    <x v="15"/>
    <x v="3"/>
  </r>
  <r>
    <x v="1"/>
    <n v="1541824"/>
    <n v="8.3000000000000007"/>
    <n v="8.1999999999999993"/>
    <n v="8.5"/>
    <x v="15"/>
    <x v="3"/>
  </r>
  <r>
    <x v="45"/>
    <n v="167476"/>
    <n v="6.9"/>
    <n v="6.6"/>
    <n v="7.4"/>
    <x v="15"/>
    <x v="3"/>
  </r>
  <r>
    <x v="21"/>
    <n v="268999"/>
    <n v="7.9"/>
    <n v="7.5"/>
    <n v="8.1999999999999993"/>
    <x v="15"/>
    <x v="3"/>
  </r>
  <r>
    <x v="34"/>
    <n v="1840920"/>
    <n v="9.1999999999999993"/>
    <n v="9.1"/>
    <n v="9.3000000000000007"/>
    <x v="15"/>
    <x v="3"/>
  </r>
  <r>
    <x v="22"/>
    <n v="951113"/>
    <n v="12.8"/>
    <n v="12.6"/>
    <n v="13"/>
    <x v="15"/>
    <x v="3"/>
  </r>
  <r>
    <x v="33"/>
    <n v="433649"/>
    <n v="1.4"/>
    <n v="1.3"/>
    <n v="1.5"/>
    <x v="15"/>
    <x v="3"/>
  </r>
  <r>
    <x v="35"/>
    <n v="432946"/>
    <n v="6.9"/>
    <n v="6.7"/>
    <n v="7.1"/>
    <x v="15"/>
    <x v="3"/>
  </r>
  <r>
    <x v="36"/>
    <n v="597518"/>
    <n v="7.6"/>
    <n v="7.4"/>
    <n v="7.8"/>
    <x v="15"/>
    <x v="3"/>
  </r>
  <r>
    <x v="37"/>
    <n v="624795"/>
    <n v="5.8"/>
    <n v="5.6"/>
    <n v="6"/>
    <x v="15"/>
    <x v="3"/>
  </r>
  <r>
    <x v="23"/>
    <n v="165540"/>
    <n v="15"/>
    <n v="14.4"/>
    <n v="15.6"/>
    <x v="15"/>
    <x v="3"/>
  </r>
  <r>
    <x v="2"/>
    <n v="768810"/>
    <n v="11.1"/>
    <n v="10.9"/>
    <n v="11.3"/>
    <x v="15"/>
    <x v="3"/>
  </r>
  <r>
    <x v="17"/>
    <n v="856567"/>
    <n v="14.4"/>
    <n v="14.1"/>
    <n v="14.6"/>
    <x v="15"/>
    <x v="3"/>
  </r>
  <r>
    <x v="38"/>
    <n v="1398112"/>
    <n v="10"/>
    <n v="9.8000000000000007"/>
    <n v="10.1"/>
    <x v="15"/>
    <x v="3"/>
  </r>
  <r>
    <x v="15"/>
    <n v="770799"/>
    <n v="18"/>
    <n v="17.7"/>
    <n v="18.3"/>
    <x v="15"/>
    <x v="3"/>
  </r>
  <r>
    <x v="48"/>
    <n v="437397"/>
    <n v="7.2"/>
    <n v="7"/>
    <n v="7.5"/>
    <x v="15"/>
    <x v="3"/>
  </r>
  <r>
    <x v="9"/>
    <n v="817104"/>
    <n v="10"/>
    <n v="9.8000000000000007"/>
    <n v="10.199999999999999"/>
    <x v="15"/>
    <x v="3"/>
  </r>
  <r>
    <x v="39"/>
    <n v="130651"/>
    <n v="3.9"/>
    <n v="3.6"/>
    <n v="4.2"/>
    <x v="15"/>
    <x v="3"/>
  </r>
  <r>
    <x v="40"/>
    <n v="269195"/>
    <n v="8.9"/>
    <n v="8.6"/>
    <n v="9.3000000000000007"/>
    <x v="15"/>
    <x v="3"/>
  </r>
  <r>
    <x v="18"/>
    <n v="411226"/>
    <n v="9.6"/>
    <n v="9.3000000000000007"/>
    <n v="9.9"/>
    <x v="15"/>
    <x v="3"/>
  </r>
  <r>
    <x v="24"/>
    <n v="171231"/>
    <n v="11.4"/>
    <n v="10.9"/>
    <n v="11.9"/>
    <x v="15"/>
    <x v="3"/>
  </r>
  <r>
    <x v="3"/>
    <n v="1191399"/>
    <n v="11.9"/>
    <n v="11.7"/>
    <n v="12.1"/>
    <x v="15"/>
    <x v="3"/>
  </r>
  <r>
    <x v="49"/>
    <n v="304011"/>
    <n v="6.4"/>
    <n v="6.1"/>
    <n v="6.6"/>
    <x v="15"/>
    <x v="3"/>
  </r>
  <r>
    <x v="25"/>
    <n v="2427327"/>
    <n v="10.1"/>
    <n v="10"/>
    <n v="10.199999999999999"/>
    <x v="15"/>
    <x v="3"/>
  </r>
  <r>
    <x v="10"/>
    <n v="1377670"/>
    <n v="9.4"/>
    <n v="9.1999999999999993"/>
    <n v="9.5"/>
    <x v="15"/>
    <x v="3"/>
  </r>
  <r>
    <x v="46"/>
    <n v="93071"/>
    <n v="7.4"/>
    <n v="6.8"/>
    <n v="7.9"/>
    <x v="15"/>
    <x v="3"/>
  </r>
  <r>
    <x v="41"/>
    <n v="1564631"/>
    <n v="10.7"/>
    <n v="10.5"/>
    <n v="10.8"/>
    <x v="15"/>
    <x v="3"/>
  </r>
  <r>
    <x v="26"/>
    <n v="582209"/>
    <n v="6.8"/>
    <n v="6.6"/>
    <n v="7"/>
    <x v="15"/>
    <x v="3"/>
  </r>
  <r>
    <x v="19"/>
    <n v="524370"/>
    <n v="14.1"/>
    <n v="13.8"/>
    <n v="14.4"/>
    <x v="15"/>
    <x v="3"/>
  </r>
  <r>
    <x v="11"/>
    <n v="1617377"/>
    <n v="14"/>
    <n v="13.8"/>
    <n v="14.2"/>
    <x v="15"/>
    <x v="3"/>
  </r>
  <r>
    <x v="27"/>
    <n v="129276"/>
    <n v="14"/>
    <n v="13.4"/>
    <n v="14.7"/>
    <x v="15"/>
    <x v="3"/>
  </r>
  <r>
    <x v="4"/>
    <n v="663136"/>
    <n v="7.1"/>
    <n v="6.9"/>
    <n v="7.3"/>
    <x v="15"/>
    <x v="3"/>
  </r>
  <r>
    <x v="42"/>
    <n v="116127"/>
    <n v="6.1"/>
    <n v="5.7"/>
    <n v="6.6"/>
    <x v="15"/>
    <x v="3"/>
  </r>
  <r>
    <x v="16"/>
    <n v="889199"/>
    <n v="7.5"/>
    <n v="7.3"/>
    <n v="7.7"/>
    <x v="15"/>
    <x v="3"/>
  </r>
  <r>
    <x v="50"/>
    <n v="4513821"/>
    <n v="8.3000000000000007"/>
    <n v="8.1999999999999993"/>
    <n v="8.4"/>
    <x v="15"/>
    <x v="3"/>
  </r>
  <r>
    <x v="12"/>
    <n v="562702"/>
    <n v="7.5"/>
    <n v="7.3"/>
    <n v="7.7"/>
    <x v="15"/>
    <x v="3"/>
  </r>
  <r>
    <x v="44"/>
    <n v="76808"/>
    <n v="10.9"/>
    <n v="10.199999999999999"/>
    <n v="11.7"/>
    <x v="15"/>
    <x v="3"/>
  </r>
  <r>
    <x v="43"/>
    <n v="1144601"/>
    <n v="11.7"/>
    <n v="11.5"/>
    <n v="11.9"/>
    <x v="15"/>
    <x v="3"/>
  </r>
  <r>
    <x v="28"/>
    <n v="965420"/>
    <n v="9.4"/>
    <n v="9.1999999999999993"/>
    <n v="9.6"/>
    <x v="15"/>
    <x v="3"/>
  </r>
  <r>
    <x v="5"/>
    <n v="243945"/>
    <n v="6.4"/>
    <n v="6.1"/>
    <n v="6.7"/>
    <x v="15"/>
    <x v="3"/>
  </r>
  <r>
    <x v="13"/>
    <n v="756115"/>
    <n v="11.5"/>
    <n v="11.3"/>
    <n v="11.8"/>
    <x v="15"/>
    <x v="3"/>
  </r>
  <r>
    <x v="29"/>
    <n v="84077"/>
    <n v="8.6"/>
    <n v="8"/>
    <n v="9.1999999999999993"/>
    <x v="15"/>
    <x v="3"/>
  </r>
  <r>
    <x v="6"/>
    <n v="675149"/>
    <n v="8.1"/>
    <n v="7.9"/>
    <n v="8.3000000000000007"/>
    <x v="7"/>
    <x v="3"/>
  </r>
  <r>
    <x v="30"/>
    <n v="117543"/>
    <n v="8.5"/>
    <n v="8"/>
    <n v="9.1"/>
    <x v="7"/>
    <x v="3"/>
  </r>
  <r>
    <x v="0"/>
    <n v="1019375"/>
    <n v="9.3000000000000007"/>
    <n v="9.1"/>
    <n v="9.5"/>
    <x v="7"/>
    <x v="3"/>
  </r>
  <r>
    <x v="7"/>
    <n v="437275"/>
    <n v="8.3000000000000007"/>
    <n v="8"/>
    <n v="8.6"/>
    <x v="7"/>
    <x v="3"/>
  </r>
  <r>
    <x v="31"/>
    <n v="5717500"/>
    <n v="12"/>
    <n v="11.9"/>
    <n v="12.1"/>
    <x v="7"/>
    <x v="3"/>
  </r>
  <r>
    <x v="8"/>
    <n v="791275"/>
    <n v="6.2"/>
    <n v="6.1"/>
    <n v="6.4"/>
    <x v="7"/>
    <x v="3"/>
  </r>
  <r>
    <x v="20"/>
    <n v="487037"/>
    <n v="13.9"/>
    <n v="13.6"/>
    <n v="14.2"/>
    <x v="7"/>
    <x v="3"/>
  </r>
  <r>
    <x v="32"/>
    <n v="122317"/>
    <n v="9.3000000000000007"/>
    <n v="8.8000000000000007"/>
    <n v="9.9"/>
    <x v="7"/>
    <x v="3"/>
  </r>
  <r>
    <x v="47"/>
    <n v="60718"/>
    <n v="10.199999999999999"/>
    <n v="9.4"/>
    <n v="11"/>
    <x v="7"/>
    <x v="3"/>
  </r>
  <r>
    <x v="14"/>
    <n v="2493779"/>
    <n v="10.199999999999999"/>
    <n v="10.1"/>
    <n v="10.4"/>
    <x v="7"/>
    <x v="3"/>
  </r>
  <r>
    <x v="1"/>
    <n v="1564671"/>
    <n v="8.9"/>
    <n v="8.6999999999999993"/>
    <n v="9"/>
    <x v="7"/>
    <x v="3"/>
  </r>
  <r>
    <x v="45"/>
    <n v="168899"/>
    <n v="7.3"/>
    <n v="6.9"/>
    <n v="7.7"/>
    <x v="7"/>
    <x v="3"/>
  </r>
  <r>
    <x v="21"/>
    <n v="266586"/>
    <n v="8.5"/>
    <n v="8.1"/>
    <n v="8.8000000000000007"/>
    <x v="7"/>
    <x v="3"/>
  </r>
  <r>
    <x v="34"/>
    <n v="1831161"/>
    <n v="9.8000000000000007"/>
    <n v="9.6999999999999993"/>
    <n v="10"/>
    <x v="7"/>
    <x v="3"/>
  </r>
  <r>
    <x v="22"/>
    <n v="949973"/>
    <n v="13.3"/>
    <n v="13.1"/>
    <n v="13.6"/>
    <x v="7"/>
    <x v="3"/>
  </r>
  <r>
    <x v="33"/>
    <n v="436504"/>
    <n v="1.4"/>
    <n v="1.3"/>
    <n v="1.5"/>
    <x v="7"/>
    <x v="3"/>
  </r>
  <r>
    <x v="35"/>
    <n v="434554"/>
    <n v="7.3"/>
    <n v="7"/>
    <n v="7.6"/>
    <x v="7"/>
    <x v="3"/>
  </r>
  <r>
    <x v="36"/>
    <n v="608929"/>
    <n v="8"/>
    <n v="7.7"/>
    <n v="8.1999999999999993"/>
    <x v="7"/>
    <x v="3"/>
  </r>
  <r>
    <x v="37"/>
    <n v="632481"/>
    <n v="6.1"/>
    <n v="5.9"/>
    <n v="6.3"/>
    <x v="7"/>
    <x v="3"/>
  </r>
  <r>
    <x v="23"/>
    <n v="164158"/>
    <n v="15.2"/>
    <n v="14.6"/>
    <n v="15.8"/>
    <x v="7"/>
    <x v="3"/>
  </r>
  <r>
    <x v="2"/>
    <n v="777929"/>
    <n v="11.3"/>
    <n v="11.1"/>
    <n v="11.6"/>
    <x v="7"/>
    <x v="3"/>
  </r>
  <r>
    <x v="17"/>
    <n v="858611"/>
    <n v="15.5"/>
    <n v="15.2"/>
    <n v="15.7"/>
    <x v="7"/>
    <x v="3"/>
  </r>
  <r>
    <x v="38"/>
    <n v="1383880"/>
    <n v="10.3"/>
    <n v="10.1"/>
    <n v="10.5"/>
    <x v="7"/>
    <x v="3"/>
  </r>
  <r>
    <x v="15"/>
    <n v="777804"/>
    <n v="18.399999999999999"/>
    <n v="18.100000000000001"/>
    <n v="18.7"/>
    <x v="7"/>
    <x v="3"/>
  </r>
  <r>
    <x v="48"/>
    <n v="438190"/>
    <n v="7.9"/>
    <n v="7.7"/>
    <n v="8.1999999999999993"/>
    <x v="7"/>
    <x v="3"/>
  </r>
  <r>
    <x v="9"/>
    <n v="817879"/>
    <n v="10.8"/>
    <n v="10.6"/>
    <n v="11.1"/>
    <x v="7"/>
    <x v="3"/>
  </r>
  <r>
    <x v="39"/>
    <n v="131621"/>
    <n v="4.4000000000000004"/>
    <n v="4"/>
    <n v="4.8"/>
    <x v="7"/>
    <x v="3"/>
  </r>
  <r>
    <x v="40"/>
    <n v="273431"/>
    <n v="9.5"/>
    <n v="9.1"/>
    <n v="9.8000000000000007"/>
    <x v="7"/>
    <x v="3"/>
  </r>
  <r>
    <x v="18"/>
    <n v="419082"/>
    <n v="11.1"/>
    <n v="10.8"/>
    <n v="11.4"/>
    <x v="7"/>
    <x v="3"/>
  </r>
  <r>
    <x v="24"/>
    <n v="169433"/>
    <n v="12.3"/>
    <n v="11.7"/>
    <n v="12.8"/>
    <x v="7"/>
    <x v="3"/>
  </r>
  <r>
    <x v="3"/>
    <n v="1194487"/>
    <n v="12.7"/>
    <n v="12.5"/>
    <n v="12.9"/>
    <x v="7"/>
    <x v="3"/>
  </r>
  <r>
    <x v="49"/>
    <n v="305701"/>
    <n v="6.8"/>
    <n v="6.5"/>
    <n v="7.1"/>
    <x v="7"/>
    <x v="3"/>
  </r>
  <r>
    <x v="25"/>
    <n v="2435476"/>
    <n v="10.9"/>
    <n v="10.8"/>
    <n v="11"/>
    <x v="7"/>
    <x v="3"/>
  </r>
  <r>
    <x v="10"/>
    <n v="1396051"/>
    <n v="10"/>
    <n v="9.8000000000000007"/>
    <n v="10.199999999999999"/>
    <x v="7"/>
    <x v="3"/>
  </r>
  <r>
    <x v="46"/>
    <n v="95492"/>
    <n v="8.3000000000000007"/>
    <n v="7.7"/>
    <n v="8.9"/>
    <x v="7"/>
    <x v="3"/>
  </r>
  <r>
    <x v="41"/>
    <n v="1564662"/>
    <n v="11.2"/>
    <n v="11.1"/>
    <n v="11.4"/>
    <x v="7"/>
    <x v="3"/>
  </r>
  <r>
    <x v="26"/>
    <n v="589376"/>
    <n v="7.5"/>
    <n v="7.3"/>
    <n v="7.7"/>
    <x v="7"/>
    <x v="3"/>
  </r>
  <r>
    <x v="19"/>
    <n v="529212"/>
    <n v="14.5"/>
    <n v="14.2"/>
    <n v="14.8"/>
    <x v="7"/>
    <x v="3"/>
  </r>
  <r>
    <x v="11"/>
    <n v="1607656"/>
    <n v="15"/>
    <n v="14.8"/>
    <n v="15.1"/>
    <x v="7"/>
    <x v="3"/>
  </r>
  <r>
    <x v="27"/>
    <n v="129705"/>
    <n v="14.4"/>
    <n v="13.8"/>
    <n v="15.1"/>
    <x v="7"/>
    <x v="3"/>
  </r>
  <r>
    <x v="4"/>
    <n v="673967"/>
    <n v="8"/>
    <n v="7.8"/>
    <n v="8.1999999999999993"/>
    <x v="7"/>
    <x v="3"/>
  </r>
  <r>
    <x v="42"/>
    <n v="118485"/>
    <n v="6.6"/>
    <n v="6.2"/>
    <n v="7.1"/>
    <x v="7"/>
    <x v="3"/>
  </r>
  <r>
    <x v="16"/>
    <n v="894603"/>
    <n v="8.1"/>
    <n v="7.9"/>
    <n v="8.1999999999999993"/>
    <x v="7"/>
    <x v="3"/>
  </r>
  <r>
    <x v="50"/>
    <n v="4601387"/>
    <n v="8.9"/>
    <n v="8.9"/>
    <n v="9"/>
    <x v="7"/>
    <x v="3"/>
  </r>
  <r>
    <x v="12"/>
    <n v="573594"/>
    <n v="7.9"/>
    <n v="7.6"/>
    <n v="8.1"/>
    <x v="7"/>
    <x v="3"/>
  </r>
  <r>
    <x v="44"/>
    <n v="75559"/>
    <n v="11.3"/>
    <n v="10.6"/>
    <n v="12.1"/>
    <x v="7"/>
    <x v="3"/>
  </r>
  <r>
    <x v="43"/>
    <n v="1153689"/>
    <n v="12.5"/>
    <n v="12.3"/>
    <n v="12.7"/>
    <x v="7"/>
    <x v="3"/>
  </r>
  <r>
    <x v="28"/>
    <n v="979763"/>
    <n v="9.9"/>
    <n v="9.6999999999999993"/>
    <n v="10.1"/>
    <x v="7"/>
    <x v="3"/>
  </r>
  <r>
    <x v="5"/>
    <n v="244197"/>
    <n v="6.7"/>
    <n v="6.4"/>
    <n v="7.1"/>
    <x v="7"/>
    <x v="3"/>
  </r>
  <r>
    <x v="13"/>
    <n v="755177"/>
    <n v="12.2"/>
    <n v="11.9"/>
    <n v="12.4"/>
    <x v="7"/>
    <x v="3"/>
  </r>
  <r>
    <x v="6"/>
    <n v="674946"/>
    <n v="8.6"/>
    <n v="8.4"/>
    <n v="8.8000000000000007"/>
    <x v="16"/>
    <x v="3"/>
  </r>
  <r>
    <x v="30"/>
    <n v="118699"/>
    <n v="9.4"/>
    <n v="8.8000000000000007"/>
    <n v="9.9"/>
    <x v="16"/>
    <x v="3"/>
  </r>
  <r>
    <x v="0"/>
    <n v="1020723"/>
    <n v="9.8000000000000007"/>
    <n v="9.6"/>
    <n v="10"/>
    <x v="16"/>
    <x v="3"/>
  </r>
  <r>
    <x v="7"/>
    <n v="438292"/>
    <n v="8.9"/>
    <n v="8.6999999999999993"/>
    <n v="9.1999999999999993"/>
    <x v="16"/>
    <x v="3"/>
  </r>
  <r>
    <x v="31"/>
    <n v="5689474"/>
    <n v="12.9"/>
    <n v="12.8"/>
    <n v="13"/>
    <x v="16"/>
    <x v="3"/>
  </r>
  <r>
    <x v="8"/>
    <n v="802257"/>
    <n v="6.8"/>
    <n v="6.6"/>
    <n v="7"/>
    <x v="16"/>
    <x v="3"/>
  </r>
  <r>
    <x v="20"/>
    <n v="482907"/>
    <n v="14.7"/>
    <n v="14.4"/>
    <n v="15"/>
    <x v="16"/>
    <x v="3"/>
  </r>
  <r>
    <x v="32"/>
    <n v="123254"/>
    <n v="10.6"/>
    <n v="10.1"/>
    <n v="11.2"/>
    <x v="16"/>
    <x v="3"/>
  </r>
  <r>
    <x v="47"/>
    <n v="63880"/>
    <n v="10.9"/>
    <n v="10.1"/>
    <n v="11.7"/>
    <x v="16"/>
    <x v="3"/>
  </r>
  <r>
    <x v="14"/>
    <n v="2532598"/>
    <n v="11.2"/>
    <n v="11.1"/>
    <n v="11.3"/>
    <x v="16"/>
    <x v="3"/>
  </r>
  <r>
    <x v="1"/>
    <n v="1581764"/>
    <n v="9.6"/>
    <n v="9.4"/>
    <n v="9.6999999999999993"/>
    <x v="16"/>
    <x v="3"/>
  </r>
  <r>
    <x v="45"/>
    <n v="165143"/>
    <n v="7.8"/>
    <n v="7.4"/>
    <n v="8.3000000000000007"/>
    <x v="16"/>
    <x v="3"/>
  </r>
  <r>
    <x v="21"/>
    <n v="268654"/>
    <n v="9.1"/>
    <n v="8.6999999999999993"/>
    <n v="9.4"/>
    <x v="16"/>
    <x v="3"/>
  </r>
  <r>
    <x v="34"/>
    <n v="1818262"/>
    <n v="10.4"/>
    <n v="10.3"/>
    <n v="10.6"/>
    <x v="16"/>
    <x v="3"/>
  </r>
  <r>
    <x v="22"/>
    <n v="950202"/>
    <n v="13.7"/>
    <n v="13.5"/>
    <n v="14"/>
    <x v="16"/>
    <x v="3"/>
  </r>
  <r>
    <x v="33"/>
    <n v="439825"/>
    <n v="1.4"/>
    <n v="1.3"/>
    <n v="1.5"/>
    <x v="16"/>
    <x v="3"/>
  </r>
  <r>
    <x v="35"/>
    <n v="435155"/>
    <n v="7.7"/>
    <n v="7.4"/>
    <n v="7.9"/>
    <x v="16"/>
    <x v="3"/>
  </r>
  <r>
    <x v="36"/>
    <n v="609496"/>
    <n v="8.6999999999999993"/>
    <n v="8.4"/>
    <n v="8.9"/>
    <x v="16"/>
    <x v="3"/>
  </r>
  <r>
    <x v="37"/>
    <n v="636551"/>
    <n v="6.7"/>
    <n v="6.5"/>
    <n v="6.9"/>
    <x v="16"/>
    <x v="3"/>
  </r>
  <r>
    <x v="23"/>
    <n v="163382"/>
    <n v="16"/>
    <n v="15.4"/>
    <n v="16.600000000000001"/>
    <x v="16"/>
    <x v="3"/>
  </r>
  <r>
    <x v="2"/>
    <n v="783637"/>
    <n v="11.6"/>
    <n v="11.4"/>
    <n v="11.9"/>
    <x v="16"/>
    <x v="3"/>
  </r>
  <r>
    <x v="17"/>
    <n v="866134"/>
    <n v="16.2"/>
    <n v="16"/>
    <n v="16.5"/>
    <x v="16"/>
    <x v="3"/>
  </r>
  <r>
    <x v="38"/>
    <n v="1370222"/>
    <n v="10.8"/>
    <n v="10.6"/>
    <n v="11"/>
    <x v="16"/>
    <x v="3"/>
  </r>
  <r>
    <x v="15"/>
    <n v="785350"/>
    <n v="18.8"/>
    <n v="18.5"/>
    <n v="19.100000000000001"/>
    <x v="16"/>
    <x v="3"/>
  </r>
  <r>
    <x v="48"/>
    <n v="436866"/>
    <n v="8.6"/>
    <n v="8.3000000000000007"/>
    <n v="8.9"/>
    <x v="16"/>
    <x v="3"/>
  </r>
  <r>
    <x v="9"/>
    <n v="818748"/>
    <n v="11.6"/>
    <n v="11.4"/>
    <n v="11.9"/>
    <x v="16"/>
    <x v="3"/>
  </r>
  <r>
    <x v="39"/>
    <n v="132659"/>
    <n v="4.9000000000000004"/>
    <n v="4.5999999999999996"/>
    <n v="5.3"/>
    <x v="16"/>
    <x v="3"/>
  </r>
  <r>
    <x v="40"/>
    <n v="276975"/>
    <n v="10.1"/>
    <n v="9.8000000000000007"/>
    <n v="10.5"/>
    <x v="16"/>
    <x v="3"/>
  </r>
  <r>
    <x v="18"/>
    <n v="426638"/>
    <n v="11.8"/>
    <n v="11.5"/>
    <n v="12.2"/>
    <x v="16"/>
    <x v="3"/>
  </r>
  <r>
    <x v="24"/>
    <n v="167477"/>
    <n v="13.2"/>
    <n v="12.6"/>
    <n v="13.7"/>
    <x v="16"/>
    <x v="3"/>
  </r>
  <r>
    <x v="3"/>
    <n v="1192233"/>
    <n v="13.4"/>
    <n v="13.2"/>
    <n v="13.6"/>
    <x v="16"/>
    <x v="3"/>
  </r>
  <r>
    <x v="49"/>
    <n v="302489"/>
    <n v="7.8"/>
    <n v="7.5"/>
    <n v="8.1"/>
    <x v="16"/>
    <x v="3"/>
  </r>
  <r>
    <x v="25"/>
    <n v="2421417"/>
    <n v="11.8"/>
    <n v="11.6"/>
    <n v="11.9"/>
    <x v="16"/>
    <x v="3"/>
  </r>
  <r>
    <x v="10"/>
    <n v="1408521"/>
    <n v="10.6"/>
    <n v="10.4"/>
    <n v="10.8"/>
    <x v="16"/>
    <x v="3"/>
  </r>
  <r>
    <x v="46"/>
    <n v="97502"/>
    <n v="8.6999999999999993"/>
    <n v="8.1"/>
    <n v="9.3000000000000007"/>
    <x v="16"/>
    <x v="3"/>
  </r>
  <r>
    <x v="41"/>
    <n v="1559370"/>
    <n v="11.7"/>
    <n v="11.6"/>
    <n v="11.9"/>
    <x v="16"/>
    <x v="3"/>
  </r>
  <r>
    <x v="26"/>
    <n v="596154"/>
    <n v="8.3000000000000007"/>
    <n v="8.1"/>
    <n v="8.5"/>
    <x v="16"/>
    <x v="3"/>
  </r>
  <r>
    <x v="19"/>
    <n v="534782"/>
    <n v="14.8"/>
    <n v="14.5"/>
    <n v="15.1"/>
    <x v="16"/>
    <x v="3"/>
  </r>
  <r>
    <x v="11"/>
    <n v="1588339"/>
    <n v="16.100000000000001"/>
    <n v="15.9"/>
    <n v="16.3"/>
    <x v="16"/>
    <x v="3"/>
  </r>
  <r>
    <x v="27"/>
    <n v="129667"/>
    <n v="14.8"/>
    <n v="14.1"/>
    <n v="15.5"/>
    <x v="16"/>
    <x v="3"/>
  </r>
  <r>
    <x v="4"/>
    <n v="683490"/>
    <n v="8.8000000000000007"/>
    <n v="8.6"/>
    <n v="9.1"/>
    <x v="16"/>
    <x v="3"/>
  </r>
  <r>
    <x v="42"/>
    <n v="119589"/>
    <n v="7.8"/>
    <n v="7.4"/>
    <n v="8.4"/>
    <x v="16"/>
    <x v="3"/>
  </r>
  <r>
    <x v="16"/>
    <n v="896643"/>
    <n v="8.6999999999999993"/>
    <n v="8.5"/>
    <n v="8.9"/>
    <x v="16"/>
    <x v="3"/>
  </r>
  <r>
    <x v="50"/>
    <n v="4681157"/>
    <n v="9.5"/>
    <n v="9.5"/>
    <n v="9.6"/>
    <x v="16"/>
    <x v="3"/>
  </r>
  <r>
    <x v="12"/>
    <n v="585739"/>
    <n v="8.3000000000000007"/>
    <n v="8.1"/>
    <n v="8.5"/>
    <x v="16"/>
    <x v="3"/>
  </r>
  <r>
    <x v="44"/>
    <n v="74724"/>
    <n v="11.9"/>
    <n v="11.2"/>
    <n v="12.7"/>
    <x v="16"/>
    <x v="3"/>
  </r>
  <r>
    <x v="43"/>
    <n v="1159195"/>
    <n v="13.3"/>
    <n v="13.1"/>
    <n v="13.6"/>
    <x v="16"/>
    <x v="3"/>
  </r>
  <r>
    <x v="28"/>
    <n v="993605"/>
    <n v="10.6"/>
    <n v="10.4"/>
    <n v="10.8"/>
    <x v="16"/>
    <x v="3"/>
  </r>
  <r>
    <x v="5"/>
    <n v="242212"/>
    <n v="7.7"/>
    <n v="7.4"/>
    <n v="8.1"/>
    <x v="16"/>
    <x v="3"/>
  </r>
  <r>
    <x v="13"/>
    <n v="753815"/>
    <n v="12.9"/>
    <n v="12.7"/>
    <n v="13.2"/>
    <x v="16"/>
    <x v="3"/>
  </r>
  <r>
    <x v="29"/>
    <n v="86367"/>
    <n v="9.1999999999999993"/>
    <n v="8.6"/>
    <n v="9.8000000000000007"/>
    <x v="16"/>
    <x v="3"/>
  </r>
  <r>
    <x v="6"/>
    <n v="674701"/>
    <n v="9.1"/>
    <n v="8.9"/>
    <n v="9.3000000000000007"/>
    <x v="8"/>
    <x v="3"/>
  </r>
  <r>
    <x v="30"/>
    <n v="119217"/>
    <n v="10.1"/>
    <n v="9.5"/>
    <n v="10.7"/>
    <x v="8"/>
    <x v="3"/>
  </r>
  <r>
    <x v="0"/>
    <n v="1033241"/>
    <n v="10.4"/>
    <n v="10.199999999999999"/>
    <n v="10.6"/>
    <x v="8"/>
    <x v="3"/>
  </r>
  <r>
    <x v="7"/>
    <n v="440130"/>
    <n v="9.5"/>
    <n v="9.3000000000000007"/>
    <n v="9.8000000000000007"/>
    <x v="8"/>
    <x v="3"/>
  </r>
  <r>
    <x v="31"/>
    <n v="5686400"/>
    <n v="13.9"/>
    <n v="13.8"/>
    <n v="14"/>
    <x v="8"/>
    <x v="3"/>
  </r>
  <r>
    <x v="8"/>
    <n v="808556"/>
    <n v="7.3"/>
    <n v="7.1"/>
    <n v="7.5"/>
    <x v="8"/>
    <x v="3"/>
  </r>
  <r>
    <x v="20"/>
    <n v="479961"/>
    <n v="15.4"/>
    <n v="15"/>
    <n v="15.7"/>
    <x v="8"/>
    <x v="3"/>
  </r>
  <r>
    <x v="32"/>
    <n v="124609"/>
    <n v="11.1"/>
    <n v="10.5"/>
    <n v="11.7"/>
    <x v="8"/>
    <x v="3"/>
  </r>
  <r>
    <x v="47"/>
    <n v="65732"/>
    <n v="11.9"/>
    <n v="11.1"/>
    <n v="12.7"/>
    <x v="8"/>
    <x v="3"/>
  </r>
  <r>
    <x v="14"/>
    <n v="2555399"/>
    <n v="12.1"/>
    <n v="12"/>
    <n v="12.3"/>
    <x v="8"/>
    <x v="3"/>
  </r>
  <r>
    <x v="1"/>
    <n v="1589860"/>
    <n v="10.3"/>
    <n v="10.1"/>
    <n v="10.5"/>
    <x v="8"/>
    <x v="3"/>
  </r>
  <r>
    <x v="45"/>
    <n v="164822"/>
    <n v="8.3000000000000007"/>
    <n v="7.9"/>
    <n v="8.6999999999999993"/>
    <x v="8"/>
    <x v="3"/>
  </r>
  <r>
    <x v="21"/>
    <n v="273516"/>
    <n v="9.5"/>
    <n v="9.1999999999999993"/>
    <n v="9.9"/>
    <x v="8"/>
    <x v="3"/>
  </r>
  <r>
    <x v="34"/>
    <n v="1806961"/>
    <n v="11"/>
    <n v="10.8"/>
    <n v="11.1"/>
    <x v="8"/>
    <x v="3"/>
  </r>
  <r>
    <x v="22"/>
    <n v="952511"/>
    <n v="14.2"/>
    <n v="13.9"/>
    <n v="14.4"/>
    <x v="8"/>
    <x v="3"/>
  </r>
  <r>
    <x v="33"/>
    <n v="442346"/>
    <n v="1.4"/>
    <n v="1.3"/>
    <n v="1.5"/>
    <x v="8"/>
    <x v="3"/>
  </r>
  <r>
    <x v="35"/>
    <n v="435568"/>
    <n v="8.1999999999999993"/>
    <n v="8"/>
    <n v="8.5"/>
    <x v="8"/>
    <x v="3"/>
  </r>
  <r>
    <x v="36"/>
    <n v="607668"/>
    <n v="9.3000000000000007"/>
    <n v="9.1"/>
    <n v="9.6"/>
    <x v="8"/>
    <x v="3"/>
  </r>
  <r>
    <x v="37"/>
    <n v="635216"/>
    <n v="6.9"/>
    <n v="6.7"/>
    <n v="7.2"/>
    <x v="8"/>
    <x v="3"/>
  </r>
  <r>
    <x v="23"/>
    <n v="162425"/>
    <n v="16.7"/>
    <n v="16.100000000000001"/>
    <n v="17.3"/>
    <x v="8"/>
    <x v="3"/>
  </r>
  <r>
    <x v="2"/>
    <n v="790804"/>
    <n v="11.9"/>
    <n v="11.7"/>
    <n v="12.1"/>
    <x v="8"/>
    <x v="3"/>
  </r>
  <r>
    <x v="17"/>
    <n v="865940"/>
    <n v="17.399999999999999"/>
    <n v="17.100000000000001"/>
    <n v="17.7"/>
    <x v="8"/>
    <x v="3"/>
  </r>
  <r>
    <x v="38"/>
    <n v="1360566"/>
    <n v="11.2"/>
    <n v="11.1"/>
    <n v="11.4"/>
    <x v="8"/>
    <x v="3"/>
  </r>
  <r>
    <x v="15"/>
    <n v="792766"/>
    <n v="19.399999999999999"/>
    <n v="19.100000000000001"/>
    <n v="19.7"/>
    <x v="8"/>
    <x v="3"/>
  </r>
  <r>
    <x v="48"/>
    <n v="433377"/>
    <n v="9.5"/>
    <n v="9.1999999999999993"/>
    <n v="9.8000000000000007"/>
    <x v="8"/>
    <x v="3"/>
  </r>
  <r>
    <x v="9"/>
    <n v="817180"/>
    <n v="12.4"/>
    <n v="12.2"/>
    <n v="12.7"/>
    <x v="8"/>
    <x v="3"/>
  </r>
  <r>
    <x v="39"/>
    <n v="133631"/>
    <n v="5.5"/>
    <n v="5.0999999999999996"/>
    <n v="5.9"/>
    <x v="8"/>
    <x v="3"/>
  </r>
  <r>
    <x v="40"/>
    <n v="280444"/>
    <n v="10.8"/>
    <n v="10.4"/>
    <n v="11.2"/>
    <x v="8"/>
    <x v="3"/>
  </r>
  <r>
    <x v="18"/>
    <n v="432794"/>
    <n v="12.7"/>
    <n v="12.3"/>
    <n v="13"/>
    <x v="8"/>
    <x v="3"/>
  </r>
  <r>
    <x v="24"/>
    <n v="165487"/>
    <n v="14.1"/>
    <n v="13.6"/>
    <n v="14.7"/>
    <x v="8"/>
    <x v="3"/>
  </r>
  <r>
    <x v="3"/>
    <n v="1197357"/>
    <n v="14.1"/>
    <n v="13.9"/>
    <n v="14.4"/>
    <x v="8"/>
    <x v="3"/>
  </r>
  <r>
    <x v="49"/>
    <n v="304532"/>
    <n v="8.5"/>
    <n v="8.1999999999999993"/>
    <n v="8.8000000000000007"/>
    <x v="8"/>
    <x v="3"/>
  </r>
  <r>
    <x v="25"/>
    <n v="2422245"/>
    <n v="13"/>
    <n v="12.9"/>
    <n v="13.2"/>
    <x v="8"/>
    <x v="3"/>
  </r>
  <r>
    <x v="10"/>
    <n v="1415113"/>
    <n v="11.2"/>
    <n v="11"/>
    <n v="11.4"/>
    <x v="8"/>
    <x v="3"/>
  </r>
  <r>
    <x v="46"/>
    <n v="98198"/>
    <n v="9.8000000000000007"/>
    <n v="9.1999999999999993"/>
    <n v="10.4"/>
    <x v="8"/>
    <x v="3"/>
  </r>
  <r>
    <x v="41"/>
    <n v="1551479"/>
    <n v="12.5"/>
    <n v="12.3"/>
    <n v="12.7"/>
    <x v="8"/>
    <x v="3"/>
  </r>
  <r>
    <x v="26"/>
    <n v="598799"/>
    <n v="8.9"/>
    <n v="8.6999999999999993"/>
    <n v="9.1"/>
    <x v="8"/>
    <x v="3"/>
  </r>
  <r>
    <x v="19"/>
    <n v="537151"/>
    <n v="15.1"/>
    <n v="14.8"/>
    <n v="15.5"/>
    <x v="8"/>
    <x v="3"/>
  </r>
  <r>
    <x v="11"/>
    <n v="1596875"/>
    <n v="16.899999999999999"/>
    <n v="16.7"/>
    <n v="17.100000000000001"/>
    <x v="8"/>
    <x v="3"/>
  </r>
  <r>
    <x v="27"/>
    <n v="129593"/>
    <n v="15.2"/>
    <n v="14.6"/>
    <n v="15.9"/>
    <x v="8"/>
    <x v="3"/>
  </r>
  <r>
    <x v="4"/>
    <n v="690213"/>
    <n v="9.6"/>
    <n v="9.4"/>
    <n v="9.8000000000000007"/>
    <x v="8"/>
    <x v="3"/>
  </r>
  <r>
    <x v="42"/>
    <n v="121369"/>
    <n v="9"/>
    <n v="8.5"/>
    <n v="9.5"/>
    <x v="8"/>
    <x v="3"/>
  </r>
  <r>
    <x v="16"/>
    <n v="898908"/>
    <n v="9.5"/>
    <n v="9.3000000000000007"/>
    <n v="9.6999999999999993"/>
    <x v="8"/>
    <x v="3"/>
  </r>
  <r>
    <x v="50"/>
    <n v="4740714"/>
    <n v="10.199999999999999"/>
    <n v="10.1"/>
    <n v="10.3"/>
    <x v="8"/>
    <x v="3"/>
  </r>
  <r>
    <x v="12"/>
    <n v="596257"/>
    <n v="8.6999999999999993"/>
    <n v="8.5"/>
    <n v="9"/>
    <x v="8"/>
    <x v="3"/>
  </r>
  <r>
    <x v="44"/>
    <n v="74108"/>
    <n v="12.1"/>
    <n v="11.3"/>
    <n v="12.9"/>
    <x v="8"/>
    <x v="3"/>
  </r>
  <r>
    <x v="43"/>
    <n v="1162945"/>
    <n v="14.2"/>
    <n v="14"/>
    <n v="14.4"/>
    <x v="8"/>
    <x v="3"/>
  </r>
  <r>
    <x v="28"/>
    <n v="1006676"/>
    <n v="11.2"/>
    <n v="11"/>
    <n v="11.4"/>
    <x v="8"/>
    <x v="3"/>
  </r>
  <r>
    <x v="5"/>
    <n v="239037"/>
    <n v="8.6"/>
    <n v="8.3000000000000007"/>
    <n v="9"/>
    <x v="8"/>
    <x v="3"/>
  </r>
  <r>
    <x v="29"/>
    <n v="85922"/>
    <n v="9.3000000000000007"/>
    <n v="8.6999999999999993"/>
    <n v="10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D50" firstHeaderRow="0" firstDataRow="1" firstDataCol="1"/>
  <pivotFields count="5">
    <pivotField axis="axisRow" showAll="0">
      <items count="5">
        <item x="0"/>
        <item x="3"/>
        <item x="1"/>
        <item x="2"/>
        <item t="default"/>
      </items>
    </pivotField>
    <pivotField axis="axisRow" showAll="0">
      <items count="18">
        <item x="0"/>
        <item x="9"/>
        <item x="1"/>
        <item x="10"/>
        <item x="2"/>
        <item x="11"/>
        <item x="3"/>
        <item x="12"/>
        <item x="4"/>
        <item x="13"/>
        <item x="5"/>
        <item x="14"/>
        <item x="6"/>
        <item x="15"/>
        <item x="7"/>
        <item x="16"/>
        <item x="8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47">
    <i>
      <x/>
    </i>
    <i r="1">
      <x/>
    </i>
    <i r="1">
      <x v="2"/>
    </i>
    <i r="1">
      <x v="4"/>
    </i>
    <i r="1">
      <x v="6"/>
    </i>
    <i r="1">
      <x v="8"/>
    </i>
    <i r="1">
      <x v="10"/>
    </i>
    <i r="1">
      <x v="12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4"/>
    </i>
    <i r="1">
      <x v="8"/>
    </i>
    <i r="1">
      <x v="12"/>
    </i>
    <i r="1">
      <x v="1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pper CI" fld="4" baseField="0" baseItem="0"/>
    <dataField name="Sum of Lower CI" fld="3" baseField="0" baseItem="0"/>
    <dataField name="Sum of Prevalence" fld="2" baseField="0" baseItem="0"/>
  </dataFields>
  <chartFormats count="6">
    <chartFormat chart="4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E27" firstHeaderRow="0" firstDataRow="1" firstDataCol="1"/>
  <pivotFields count="7">
    <pivotField axis="axisRow" showAll="0">
      <items count="52">
        <item x="30"/>
        <item x="6"/>
        <item x="7"/>
        <item x="0"/>
        <item x="31"/>
        <item x="8"/>
        <item x="20"/>
        <item x="47"/>
        <item x="32"/>
        <item x="14"/>
        <item x="1"/>
        <item x="45"/>
        <item x="33"/>
        <item x="21"/>
        <item x="34"/>
        <item x="22"/>
        <item x="35"/>
        <item x="36"/>
        <item x="37"/>
        <item x="17"/>
        <item x="2"/>
        <item x="23"/>
        <item x="38"/>
        <item x="15"/>
        <item x="9"/>
        <item x="48"/>
        <item x="39"/>
        <item x="10"/>
        <item x="46"/>
        <item x="40"/>
        <item x="24"/>
        <item x="3"/>
        <item x="49"/>
        <item x="18"/>
        <item x="25"/>
        <item x="41"/>
        <item x="26"/>
        <item x="19"/>
        <item x="11"/>
        <item x="27"/>
        <item x="4"/>
        <item x="42"/>
        <item x="16"/>
        <item x="50"/>
        <item x="12"/>
        <item x="43"/>
        <item x="44"/>
        <item x="28"/>
        <item x="13"/>
        <item x="5"/>
        <item x="29"/>
        <item t="default"/>
      </items>
    </pivotField>
    <pivotField dataField="1" numFmtId="3" showAll="0"/>
    <pivotField dataField="1" showAll="0"/>
    <pivotField dataField="1" showAll="0"/>
    <pivotField dataField="1" showAll="0"/>
    <pivotField axis="axisRow" showAll="0">
      <items count="18">
        <item h="1" x="0"/>
        <item h="1" x="9"/>
        <item h="1" x="1"/>
        <item h="1" x="10"/>
        <item h="1" x="2"/>
        <item h="1" x="11"/>
        <item h="1" x="3"/>
        <item h="1" x="12"/>
        <item h="1" x="4"/>
        <item h="1" x="13"/>
        <item h="1" x="5"/>
        <item h="1" x="14"/>
        <item h="1" x="6"/>
        <item h="1" x="15"/>
        <item x="7"/>
        <item x="16"/>
        <item x="8"/>
        <item t="default"/>
      </items>
    </pivotField>
    <pivotField axis="axisRow" showAll="0">
      <items count="5">
        <item x="0"/>
        <item h="1" x="2"/>
        <item h="1" x="1"/>
        <item h="1" x="3"/>
        <item t="default"/>
      </items>
    </pivotField>
  </pivotFields>
  <rowFields count="3">
    <field x="6"/>
    <field x="0"/>
    <field x="5"/>
  </rowFields>
  <rowItems count="24">
    <i>
      <x/>
    </i>
    <i r="1">
      <x v="2"/>
    </i>
    <i r="2">
      <x v="14"/>
    </i>
    <i r="1">
      <x v="3"/>
    </i>
    <i r="2">
      <x v="14"/>
    </i>
    <i r="1">
      <x v="5"/>
    </i>
    <i r="2">
      <x v="14"/>
    </i>
    <i r="1">
      <x v="10"/>
    </i>
    <i r="2">
      <x v="14"/>
    </i>
    <i r="1">
      <x v="20"/>
    </i>
    <i r="2">
      <x v="14"/>
    </i>
    <i r="1">
      <x v="23"/>
    </i>
    <i r="2">
      <x v="14"/>
    </i>
    <i r="1">
      <x v="24"/>
    </i>
    <i r="2">
      <x v="14"/>
    </i>
    <i r="1">
      <x v="27"/>
    </i>
    <i r="2">
      <x v="14"/>
    </i>
    <i r="1">
      <x v="31"/>
    </i>
    <i r="2">
      <x v="14"/>
    </i>
    <i r="1">
      <x v="42"/>
    </i>
    <i r="2">
      <x v="14"/>
    </i>
    <i r="1">
      <x v="48"/>
    </i>
    <i r="2"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enominator" fld="1" baseField="0" baseItem="0" numFmtId="3"/>
    <dataField name="Sum of Upper CI" fld="4" baseField="0" baseItem="0"/>
    <dataField name="Sum of Lower CI" fld="3" baseField="0" baseItem="0"/>
    <dataField name="Sum of Prevalence" fld="2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8" workbookViewId="0">
      <selection activeCell="B1" sqref="B1"/>
    </sheetView>
  </sheetViews>
  <sheetFormatPr defaultRowHeight="15" x14ac:dyDescent="0.25"/>
  <sheetData>
    <row r="1" spans="1:2" x14ac:dyDescent="0.25">
      <c r="A1" s="1" t="s">
        <v>11</v>
      </c>
      <c r="B1" s="1" t="s">
        <v>70</v>
      </c>
    </row>
    <row r="2" spans="1:2" x14ac:dyDescent="0.25">
      <c r="A2" t="s">
        <v>19</v>
      </c>
      <c r="B2" t="s">
        <v>71</v>
      </c>
    </row>
    <row r="3" spans="1:2" x14ac:dyDescent="0.25">
      <c r="A3" t="s">
        <v>43</v>
      </c>
      <c r="B3" t="s">
        <v>72</v>
      </c>
    </row>
    <row r="4" spans="1:2" x14ac:dyDescent="0.25">
      <c r="A4" t="s">
        <v>13</v>
      </c>
      <c r="B4" t="s">
        <v>73</v>
      </c>
    </row>
    <row r="5" spans="1:2" x14ac:dyDescent="0.25">
      <c r="A5" t="s">
        <v>20</v>
      </c>
      <c r="B5" t="s">
        <v>74</v>
      </c>
    </row>
    <row r="6" spans="1:2" x14ac:dyDescent="0.25">
      <c r="A6" t="s">
        <v>44</v>
      </c>
      <c r="B6" t="s">
        <v>75</v>
      </c>
    </row>
    <row r="7" spans="1:2" x14ac:dyDescent="0.25">
      <c r="A7" t="s">
        <v>21</v>
      </c>
      <c r="B7" t="s">
        <v>76</v>
      </c>
    </row>
    <row r="8" spans="1:2" x14ac:dyDescent="0.25">
      <c r="A8" t="s">
        <v>33</v>
      </c>
      <c r="B8" t="s">
        <v>77</v>
      </c>
    </row>
    <row r="9" spans="1:2" x14ac:dyDescent="0.25">
      <c r="A9" t="s">
        <v>45</v>
      </c>
      <c r="B9" t="s">
        <v>78</v>
      </c>
    </row>
    <row r="10" spans="1:2" x14ac:dyDescent="0.25">
      <c r="A10" t="s">
        <v>27</v>
      </c>
      <c r="B10" t="s">
        <v>79</v>
      </c>
    </row>
    <row r="11" spans="1:2" x14ac:dyDescent="0.25">
      <c r="A11" t="s">
        <v>14</v>
      </c>
      <c r="B11" t="s">
        <v>80</v>
      </c>
    </row>
    <row r="12" spans="1:2" x14ac:dyDescent="0.25">
      <c r="A12" t="s">
        <v>58</v>
      </c>
      <c r="B12" t="s">
        <v>81</v>
      </c>
    </row>
    <row r="13" spans="1:2" x14ac:dyDescent="0.25">
      <c r="A13" t="s">
        <v>34</v>
      </c>
      <c r="B13" t="s">
        <v>82</v>
      </c>
    </row>
    <row r="14" spans="1:2" x14ac:dyDescent="0.25">
      <c r="A14" t="s">
        <v>47</v>
      </c>
      <c r="B14" t="s">
        <v>83</v>
      </c>
    </row>
    <row r="15" spans="1:2" x14ac:dyDescent="0.25">
      <c r="A15" t="s">
        <v>35</v>
      </c>
      <c r="B15" t="s">
        <v>84</v>
      </c>
    </row>
    <row r="16" spans="1:2" x14ac:dyDescent="0.25">
      <c r="A16" t="s">
        <v>46</v>
      </c>
      <c r="B16" t="s">
        <v>85</v>
      </c>
    </row>
    <row r="17" spans="1:2" x14ac:dyDescent="0.25">
      <c r="A17" t="s">
        <v>48</v>
      </c>
      <c r="B17" t="s">
        <v>86</v>
      </c>
    </row>
    <row r="18" spans="1:2" x14ac:dyDescent="0.25">
      <c r="A18" t="s">
        <v>49</v>
      </c>
      <c r="B18" t="s">
        <v>87</v>
      </c>
    </row>
    <row r="19" spans="1:2" x14ac:dyDescent="0.25">
      <c r="A19" t="s">
        <v>50</v>
      </c>
      <c r="B19" t="s">
        <v>88</v>
      </c>
    </row>
    <row r="20" spans="1:2" x14ac:dyDescent="0.25">
      <c r="A20" t="s">
        <v>36</v>
      </c>
      <c r="B20" t="s">
        <v>89</v>
      </c>
    </row>
    <row r="21" spans="1:2" x14ac:dyDescent="0.25">
      <c r="A21" t="s">
        <v>15</v>
      </c>
      <c r="B21" t="s">
        <v>90</v>
      </c>
    </row>
    <row r="22" spans="1:2" x14ac:dyDescent="0.25">
      <c r="A22" t="s">
        <v>30</v>
      </c>
      <c r="B22" t="s">
        <v>91</v>
      </c>
    </row>
    <row r="23" spans="1:2" x14ac:dyDescent="0.25">
      <c r="A23" t="s">
        <v>51</v>
      </c>
      <c r="B23" t="s">
        <v>92</v>
      </c>
    </row>
    <row r="24" spans="1:2" x14ac:dyDescent="0.25">
      <c r="A24" t="s">
        <v>28</v>
      </c>
      <c r="B24" t="s">
        <v>93</v>
      </c>
    </row>
    <row r="25" spans="1:2" x14ac:dyDescent="0.25">
      <c r="A25" t="s">
        <v>61</v>
      </c>
      <c r="B25" t="s">
        <v>94</v>
      </c>
    </row>
    <row r="26" spans="1:2" x14ac:dyDescent="0.25">
      <c r="A26" t="s">
        <v>22</v>
      </c>
      <c r="B26" t="s">
        <v>95</v>
      </c>
    </row>
    <row r="27" spans="1:2" x14ac:dyDescent="0.25">
      <c r="A27" t="s">
        <v>52</v>
      </c>
      <c r="B27" t="s">
        <v>96</v>
      </c>
    </row>
    <row r="28" spans="1:2" x14ac:dyDescent="0.25">
      <c r="A28" t="s">
        <v>53</v>
      </c>
      <c r="B28" t="s">
        <v>97</v>
      </c>
    </row>
    <row r="29" spans="1:2" x14ac:dyDescent="0.25">
      <c r="A29" t="s">
        <v>31</v>
      </c>
      <c r="B29" t="s">
        <v>98</v>
      </c>
    </row>
    <row r="30" spans="1:2" x14ac:dyDescent="0.25">
      <c r="A30" t="s">
        <v>37</v>
      </c>
      <c r="B30" t="s">
        <v>99</v>
      </c>
    </row>
    <row r="31" spans="1:2" x14ac:dyDescent="0.25">
      <c r="A31" t="s">
        <v>16</v>
      </c>
      <c r="B31" t="s">
        <v>100</v>
      </c>
    </row>
    <row r="32" spans="1:2" x14ac:dyDescent="0.25">
      <c r="A32" t="s">
        <v>62</v>
      </c>
      <c r="B32" t="s">
        <v>101</v>
      </c>
    </row>
    <row r="33" spans="1:2" x14ac:dyDescent="0.25">
      <c r="A33" t="s">
        <v>38</v>
      </c>
      <c r="B33" t="s">
        <v>102</v>
      </c>
    </row>
    <row r="34" spans="1:2" x14ac:dyDescent="0.25">
      <c r="A34" t="s">
        <v>23</v>
      </c>
      <c r="B34" t="s">
        <v>103</v>
      </c>
    </row>
    <row r="35" spans="1:2" x14ac:dyDescent="0.25">
      <c r="A35" t="s">
        <v>59</v>
      </c>
      <c r="B35" t="s">
        <v>104</v>
      </c>
    </row>
    <row r="36" spans="1:2" x14ac:dyDescent="0.25">
      <c r="A36" t="s">
        <v>54</v>
      </c>
      <c r="B36" t="s">
        <v>105</v>
      </c>
    </row>
    <row r="37" spans="1:2" x14ac:dyDescent="0.25">
      <c r="A37" t="s">
        <v>39</v>
      </c>
      <c r="B37" t="s">
        <v>106</v>
      </c>
    </row>
    <row r="38" spans="1:2" x14ac:dyDescent="0.25">
      <c r="A38" t="s">
        <v>32</v>
      </c>
      <c r="B38" t="s">
        <v>107</v>
      </c>
    </row>
    <row r="39" spans="1:2" x14ac:dyDescent="0.25">
      <c r="A39" t="s">
        <v>24</v>
      </c>
      <c r="B39" t="s">
        <v>108</v>
      </c>
    </row>
    <row r="40" spans="1:2" x14ac:dyDescent="0.25">
      <c r="A40" t="s">
        <v>40</v>
      </c>
      <c r="B40" t="s">
        <v>109</v>
      </c>
    </row>
    <row r="41" spans="1:2" x14ac:dyDescent="0.25">
      <c r="A41" t="s">
        <v>17</v>
      </c>
      <c r="B41" t="s">
        <v>110</v>
      </c>
    </row>
    <row r="42" spans="1:2" x14ac:dyDescent="0.25">
      <c r="A42" t="s">
        <v>55</v>
      </c>
      <c r="B42" t="s">
        <v>111</v>
      </c>
    </row>
    <row r="43" spans="1:2" x14ac:dyDescent="0.25">
      <c r="A43" t="s">
        <v>29</v>
      </c>
      <c r="B43" t="s">
        <v>112</v>
      </c>
    </row>
    <row r="44" spans="1:2" x14ac:dyDescent="0.25">
      <c r="A44" t="s">
        <v>63</v>
      </c>
      <c r="B44" t="s">
        <v>113</v>
      </c>
    </row>
    <row r="45" spans="1:2" x14ac:dyDescent="0.25">
      <c r="A45" t="s">
        <v>25</v>
      </c>
      <c r="B45" t="s">
        <v>114</v>
      </c>
    </row>
    <row r="46" spans="1:2" x14ac:dyDescent="0.25">
      <c r="A46" t="s">
        <v>57</v>
      </c>
      <c r="B46" t="s">
        <v>115</v>
      </c>
    </row>
    <row r="47" spans="1:2" x14ac:dyDescent="0.25">
      <c r="A47" t="s">
        <v>56</v>
      </c>
      <c r="B47" t="s">
        <v>116</v>
      </c>
    </row>
    <row r="48" spans="1:2" x14ac:dyDescent="0.25">
      <c r="A48" t="s">
        <v>41</v>
      </c>
      <c r="B48" t="s">
        <v>117</v>
      </c>
    </row>
    <row r="49" spans="1:2" x14ac:dyDescent="0.25">
      <c r="A49" t="s">
        <v>18</v>
      </c>
      <c r="B49" t="s">
        <v>118</v>
      </c>
    </row>
    <row r="50" spans="1:2" x14ac:dyDescent="0.25">
      <c r="A50" t="s">
        <v>26</v>
      </c>
      <c r="B50" t="s">
        <v>119</v>
      </c>
    </row>
    <row r="51" spans="1:2" x14ac:dyDescent="0.25">
      <c r="A51" t="s">
        <v>42</v>
      </c>
      <c r="B51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9"/>
  <sheetViews>
    <sheetView workbookViewId="0"/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2000</v>
      </c>
      <c r="C3">
        <v>6.7</v>
      </c>
      <c r="D3">
        <v>6.3</v>
      </c>
      <c r="E3">
        <v>7</v>
      </c>
    </row>
    <row r="4" spans="1:5" x14ac:dyDescent="0.25">
      <c r="A4" t="s">
        <v>6</v>
      </c>
      <c r="B4">
        <v>2002</v>
      </c>
      <c r="C4">
        <v>6.6</v>
      </c>
      <c r="D4">
        <v>6.3</v>
      </c>
      <c r="E4">
        <v>6.8</v>
      </c>
    </row>
    <row r="5" spans="1:5" x14ac:dyDescent="0.25">
      <c r="A5" t="s">
        <v>6</v>
      </c>
      <c r="B5">
        <v>2004</v>
      </c>
      <c r="C5">
        <v>8</v>
      </c>
      <c r="D5">
        <v>7.6</v>
      </c>
      <c r="E5">
        <v>8.4</v>
      </c>
    </row>
    <row r="6" spans="1:5" x14ac:dyDescent="0.25">
      <c r="A6" t="s">
        <v>6</v>
      </c>
      <c r="B6">
        <v>2006</v>
      </c>
      <c r="C6">
        <v>9</v>
      </c>
      <c r="D6">
        <v>8.6</v>
      </c>
      <c r="E6">
        <v>9.3000000000000007</v>
      </c>
    </row>
    <row r="7" spans="1:5" x14ac:dyDescent="0.25">
      <c r="A7" t="s">
        <v>6</v>
      </c>
      <c r="B7">
        <v>2008</v>
      </c>
      <c r="C7">
        <v>11.3</v>
      </c>
      <c r="D7">
        <v>11</v>
      </c>
      <c r="E7">
        <v>11.7</v>
      </c>
    </row>
    <row r="8" spans="1:5" x14ac:dyDescent="0.25">
      <c r="A8" t="s">
        <v>6</v>
      </c>
      <c r="B8">
        <v>2010</v>
      </c>
      <c r="C8">
        <v>14.7</v>
      </c>
      <c r="D8">
        <v>14.3</v>
      </c>
      <c r="E8">
        <v>15.1</v>
      </c>
    </row>
    <row r="9" spans="1:5" x14ac:dyDescent="0.25">
      <c r="A9" t="s">
        <v>6</v>
      </c>
      <c r="B9">
        <v>2012</v>
      </c>
      <c r="C9">
        <v>14.8</v>
      </c>
      <c r="D9">
        <v>14.4</v>
      </c>
      <c r="E9">
        <v>15.2</v>
      </c>
    </row>
    <row r="10" spans="1:5" x14ac:dyDescent="0.25">
      <c r="A10" t="s">
        <v>6</v>
      </c>
      <c r="B10">
        <v>2014</v>
      </c>
      <c r="C10">
        <v>16.8</v>
      </c>
      <c r="D10">
        <v>16.399999999999999</v>
      </c>
      <c r="E10">
        <v>17.3</v>
      </c>
    </row>
    <row r="11" spans="1:5" x14ac:dyDescent="0.25">
      <c r="A11" t="s">
        <v>7</v>
      </c>
      <c r="B11">
        <v>2004</v>
      </c>
      <c r="C11">
        <v>9.5</v>
      </c>
      <c r="D11">
        <v>7.4</v>
      </c>
      <c r="E11">
        <v>12</v>
      </c>
    </row>
    <row r="12" spans="1:5" x14ac:dyDescent="0.25">
      <c r="A12" t="s">
        <v>7</v>
      </c>
      <c r="B12">
        <v>2008</v>
      </c>
      <c r="C12">
        <v>16.2</v>
      </c>
      <c r="D12">
        <v>14.5</v>
      </c>
      <c r="E12">
        <v>18.100000000000001</v>
      </c>
    </row>
    <row r="13" spans="1:5" x14ac:dyDescent="0.25">
      <c r="A13" t="s">
        <v>7</v>
      </c>
      <c r="B13">
        <v>2012</v>
      </c>
      <c r="C13">
        <v>21.2</v>
      </c>
      <c r="D13">
        <v>20.100000000000001</v>
      </c>
      <c r="E13">
        <v>22.3</v>
      </c>
    </row>
    <row r="14" spans="1:5" x14ac:dyDescent="0.25">
      <c r="A14" t="s">
        <v>7</v>
      </c>
      <c r="B14">
        <v>2016</v>
      </c>
      <c r="C14">
        <v>29.2</v>
      </c>
      <c r="D14">
        <v>27.7</v>
      </c>
      <c r="E14">
        <v>30.7</v>
      </c>
    </row>
    <row r="15" spans="1:5" x14ac:dyDescent="0.25">
      <c r="A15" t="s">
        <v>8</v>
      </c>
      <c r="B15">
        <v>2000</v>
      </c>
      <c r="C15">
        <v>1.8</v>
      </c>
      <c r="D15">
        <v>1.7</v>
      </c>
      <c r="E15">
        <v>1.8</v>
      </c>
    </row>
    <row r="16" spans="1:5" x14ac:dyDescent="0.25">
      <c r="A16" t="s">
        <v>8</v>
      </c>
      <c r="B16">
        <v>2001</v>
      </c>
      <c r="C16">
        <v>2.1</v>
      </c>
      <c r="D16">
        <v>2.1</v>
      </c>
      <c r="E16">
        <v>2.1</v>
      </c>
    </row>
    <row r="17" spans="1:5" x14ac:dyDescent="0.25">
      <c r="A17" t="s">
        <v>8</v>
      </c>
      <c r="B17">
        <v>2002</v>
      </c>
      <c r="C17">
        <v>2.6</v>
      </c>
      <c r="D17">
        <v>2.6</v>
      </c>
      <c r="E17">
        <v>2.6</v>
      </c>
    </row>
    <row r="18" spans="1:5" x14ac:dyDescent="0.25">
      <c r="A18" t="s">
        <v>8</v>
      </c>
      <c r="B18">
        <v>2003</v>
      </c>
      <c r="C18">
        <v>3</v>
      </c>
      <c r="D18">
        <v>3</v>
      </c>
      <c r="E18">
        <v>3</v>
      </c>
    </row>
    <row r="19" spans="1:5" x14ac:dyDescent="0.25">
      <c r="A19" t="s">
        <v>8</v>
      </c>
      <c r="B19">
        <v>2004</v>
      </c>
      <c r="C19">
        <v>3.6</v>
      </c>
      <c r="D19">
        <v>3.5</v>
      </c>
      <c r="E19">
        <v>3.6</v>
      </c>
    </row>
    <row r="20" spans="1:5" x14ac:dyDescent="0.25">
      <c r="A20" t="s">
        <v>8</v>
      </c>
      <c r="B20">
        <v>2005</v>
      </c>
      <c r="C20">
        <v>4.0999999999999996</v>
      </c>
      <c r="D20">
        <v>4.0999999999999996</v>
      </c>
      <c r="E20">
        <v>4.0999999999999996</v>
      </c>
    </row>
    <row r="21" spans="1:5" x14ac:dyDescent="0.25">
      <c r="A21" t="s">
        <v>8</v>
      </c>
      <c r="B21">
        <v>2006</v>
      </c>
      <c r="C21">
        <v>4.8</v>
      </c>
      <c r="D21">
        <v>4.7</v>
      </c>
      <c r="E21">
        <v>4.8</v>
      </c>
    </row>
    <row r="22" spans="1:5" x14ac:dyDescent="0.25">
      <c r="A22" t="s">
        <v>8</v>
      </c>
      <c r="B22">
        <v>2007</v>
      </c>
      <c r="C22">
        <v>5.4</v>
      </c>
      <c r="D22">
        <v>5.4</v>
      </c>
      <c r="E22">
        <v>5.5</v>
      </c>
    </row>
    <row r="23" spans="1:5" x14ac:dyDescent="0.25">
      <c r="A23" t="s">
        <v>8</v>
      </c>
      <c r="B23">
        <v>2008</v>
      </c>
      <c r="C23">
        <v>6.2</v>
      </c>
      <c r="D23">
        <v>6.2</v>
      </c>
      <c r="E23">
        <v>6.2</v>
      </c>
    </row>
    <row r="24" spans="1:5" x14ac:dyDescent="0.25">
      <c r="A24" t="s">
        <v>8</v>
      </c>
      <c r="B24">
        <v>2009</v>
      </c>
      <c r="C24">
        <v>7</v>
      </c>
      <c r="D24">
        <v>7</v>
      </c>
      <c r="E24">
        <v>7</v>
      </c>
    </row>
    <row r="25" spans="1:5" x14ac:dyDescent="0.25">
      <c r="A25" t="s">
        <v>8</v>
      </c>
      <c r="B25">
        <v>2010</v>
      </c>
      <c r="C25">
        <v>7.7</v>
      </c>
      <c r="D25">
        <v>7.7</v>
      </c>
      <c r="E25">
        <v>7.7</v>
      </c>
    </row>
    <row r="26" spans="1:5" x14ac:dyDescent="0.25">
      <c r="A26" t="s">
        <v>8</v>
      </c>
      <c r="B26">
        <v>2011</v>
      </c>
      <c r="C26">
        <v>8.4</v>
      </c>
      <c r="D26">
        <v>8.4</v>
      </c>
      <c r="E26">
        <v>8.5</v>
      </c>
    </row>
    <row r="27" spans="1:5" x14ac:dyDescent="0.25">
      <c r="A27" t="s">
        <v>8</v>
      </c>
      <c r="B27">
        <v>2012</v>
      </c>
      <c r="C27">
        <v>9.1</v>
      </c>
      <c r="D27">
        <v>9.1</v>
      </c>
      <c r="E27">
        <v>9.1999999999999993</v>
      </c>
    </row>
    <row r="28" spans="1:5" x14ac:dyDescent="0.25">
      <c r="A28" t="s">
        <v>8</v>
      </c>
      <c r="B28">
        <v>2013</v>
      </c>
      <c r="C28">
        <v>9.8000000000000007</v>
      </c>
      <c r="D28">
        <v>9.8000000000000007</v>
      </c>
      <c r="E28">
        <v>9.9</v>
      </c>
    </row>
    <row r="29" spans="1:5" x14ac:dyDescent="0.25">
      <c r="A29" t="s">
        <v>8</v>
      </c>
      <c r="B29">
        <v>2014</v>
      </c>
      <c r="C29">
        <v>10.5</v>
      </c>
      <c r="D29">
        <v>10.5</v>
      </c>
      <c r="E29">
        <v>10.5</v>
      </c>
    </row>
    <row r="30" spans="1:5" x14ac:dyDescent="0.25">
      <c r="A30" t="s">
        <v>8</v>
      </c>
      <c r="B30">
        <v>2015</v>
      </c>
      <c r="C30">
        <v>11.2</v>
      </c>
      <c r="D30">
        <v>11.2</v>
      </c>
      <c r="E30">
        <v>11.2</v>
      </c>
    </row>
    <row r="31" spans="1:5" x14ac:dyDescent="0.25">
      <c r="A31" t="s">
        <v>8</v>
      </c>
      <c r="B31">
        <v>2016</v>
      </c>
      <c r="C31">
        <v>11.9</v>
      </c>
      <c r="D31">
        <v>11.9</v>
      </c>
      <c r="E31">
        <v>11.9</v>
      </c>
    </row>
    <row r="32" spans="1:5" x14ac:dyDescent="0.25">
      <c r="A32" t="s">
        <v>9</v>
      </c>
      <c r="B32">
        <v>2000</v>
      </c>
      <c r="C32">
        <v>2.2999999999999998</v>
      </c>
      <c r="D32">
        <v>2.2999999999999998</v>
      </c>
      <c r="E32">
        <v>2.4</v>
      </c>
    </row>
    <row r="33" spans="1:7" x14ac:dyDescent="0.25">
      <c r="A33" t="s">
        <v>9</v>
      </c>
      <c r="B33">
        <v>2001</v>
      </c>
      <c r="C33">
        <v>2.6</v>
      </c>
      <c r="D33">
        <v>2.6</v>
      </c>
      <c r="E33">
        <v>2.6</v>
      </c>
    </row>
    <row r="34" spans="1:7" x14ac:dyDescent="0.25">
      <c r="A34" t="s">
        <v>9</v>
      </c>
      <c r="B34">
        <v>2002</v>
      </c>
      <c r="C34">
        <v>2.8</v>
      </c>
      <c r="D34">
        <v>2.7</v>
      </c>
      <c r="E34">
        <v>2.8</v>
      </c>
    </row>
    <row r="35" spans="1:7" x14ac:dyDescent="0.25">
      <c r="A35" t="s">
        <v>9</v>
      </c>
      <c r="B35">
        <v>2003</v>
      </c>
      <c r="C35">
        <v>3</v>
      </c>
      <c r="D35">
        <v>3</v>
      </c>
      <c r="E35">
        <v>3</v>
      </c>
    </row>
    <row r="36" spans="1:7" x14ac:dyDescent="0.25">
      <c r="A36" t="s">
        <v>9</v>
      </c>
      <c r="B36">
        <v>2004</v>
      </c>
      <c r="C36">
        <v>3.5</v>
      </c>
      <c r="D36">
        <v>3.5</v>
      </c>
      <c r="E36">
        <v>3.6</v>
      </c>
    </row>
    <row r="37" spans="1:7" x14ac:dyDescent="0.25">
      <c r="A37" t="s">
        <v>9</v>
      </c>
      <c r="B37">
        <v>2005</v>
      </c>
      <c r="C37">
        <v>3.9</v>
      </c>
      <c r="D37">
        <v>3.8</v>
      </c>
      <c r="E37">
        <v>3.9</v>
      </c>
    </row>
    <row r="38" spans="1:7" x14ac:dyDescent="0.25">
      <c r="A38" t="s">
        <v>9</v>
      </c>
      <c r="B38">
        <v>2006</v>
      </c>
      <c r="C38">
        <v>4.4000000000000004</v>
      </c>
      <c r="D38">
        <v>4.4000000000000004</v>
      </c>
      <c r="E38">
        <v>4.5</v>
      </c>
    </row>
    <row r="39" spans="1:7" x14ac:dyDescent="0.25">
      <c r="A39" t="s">
        <v>9</v>
      </c>
      <c r="B39">
        <v>2007</v>
      </c>
      <c r="C39">
        <v>5.0999999999999996</v>
      </c>
      <c r="D39">
        <v>5</v>
      </c>
      <c r="E39">
        <v>5.0999999999999996</v>
      </c>
    </row>
    <row r="40" spans="1:7" x14ac:dyDescent="0.25">
      <c r="A40" t="s">
        <v>9</v>
      </c>
      <c r="B40">
        <v>2008</v>
      </c>
      <c r="C40">
        <v>5.6</v>
      </c>
      <c r="D40">
        <v>5.5</v>
      </c>
      <c r="E40">
        <v>5.6</v>
      </c>
    </row>
    <row r="41" spans="1:7" x14ac:dyDescent="0.25">
      <c r="A41" t="s">
        <v>9</v>
      </c>
      <c r="B41">
        <v>2009</v>
      </c>
      <c r="C41">
        <v>5.9</v>
      </c>
      <c r="D41">
        <v>5.9</v>
      </c>
      <c r="E41">
        <v>5.9</v>
      </c>
    </row>
    <row r="42" spans="1:7" x14ac:dyDescent="0.25">
      <c r="A42" t="s">
        <v>9</v>
      </c>
      <c r="B42">
        <v>2010</v>
      </c>
      <c r="C42">
        <v>6.4</v>
      </c>
      <c r="D42">
        <v>6.4</v>
      </c>
      <c r="E42">
        <v>6.4</v>
      </c>
    </row>
    <row r="43" spans="1:7" x14ac:dyDescent="0.25">
      <c r="A43" t="s">
        <v>9</v>
      </c>
      <c r="B43">
        <v>2011</v>
      </c>
      <c r="C43">
        <v>7.1</v>
      </c>
      <c r="D43">
        <v>7.1</v>
      </c>
      <c r="E43">
        <v>7.1</v>
      </c>
    </row>
    <row r="44" spans="1:7" x14ac:dyDescent="0.25">
      <c r="A44" t="s">
        <v>9</v>
      </c>
      <c r="B44">
        <v>2012</v>
      </c>
      <c r="C44">
        <v>8.1999999999999993</v>
      </c>
      <c r="D44">
        <v>8.1999999999999993</v>
      </c>
      <c r="E44">
        <v>8.3000000000000007</v>
      </c>
    </row>
    <row r="46" spans="1:7" x14ac:dyDescent="0.25">
      <c r="A46" t="s">
        <v>10</v>
      </c>
    </row>
    <row r="47" spans="1:7" x14ac:dyDescent="0.25">
      <c r="A47" t="s">
        <v>11</v>
      </c>
      <c r="B47" t="s">
        <v>12</v>
      </c>
      <c r="C47" t="s">
        <v>3</v>
      </c>
      <c r="D47" t="s">
        <v>4</v>
      </c>
      <c r="E47" t="s">
        <v>5</v>
      </c>
      <c r="F47" t="s">
        <v>2</v>
      </c>
      <c r="G47" t="s">
        <v>1</v>
      </c>
    </row>
    <row r="48" spans="1:7" x14ac:dyDescent="0.25">
      <c r="A48" t="s">
        <v>13</v>
      </c>
      <c r="B48">
        <v>45322</v>
      </c>
      <c r="C48">
        <v>6.5</v>
      </c>
      <c r="D48">
        <v>5.8</v>
      </c>
      <c r="E48">
        <v>7.3</v>
      </c>
      <c r="F48">
        <v>2000</v>
      </c>
      <c r="G48" t="s">
        <v>6</v>
      </c>
    </row>
    <row r="49" spans="1:7" x14ac:dyDescent="0.25">
      <c r="A49" t="s">
        <v>14</v>
      </c>
      <c r="B49">
        <v>43593</v>
      </c>
      <c r="C49">
        <v>6.5</v>
      </c>
      <c r="D49">
        <v>5.8</v>
      </c>
      <c r="E49">
        <v>7.3</v>
      </c>
      <c r="F49">
        <v>2000</v>
      </c>
      <c r="G49" t="s">
        <v>6</v>
      </c>
    </row>
    <row r="50" spans="1:7" x14ac:dyDescent="0.25">
      <c r="A50" t="s">
        <v>15</v>
      </c>
      <c r="B50">
        <v>21532</v>
      </c>
      <c r="C50">
        <v>5.5</v>
      </c>
      <c r="D50">
        <v>4.5999999999999996</v>
      </c>
      <c r="E50">
        <v>6.6</v>
      </c>
      <c r="F50">
        <v>2000</v>
      </c>
      <c r="G50" t="s">
        <v>6</v>
      </c>
    </row>
    <row r="51" spans="1:7" x14ac:dyDescent="0.25">
      <c r="A51" t="s">
        <v>16</v>
      </c>
      <c r="B51">
        <v>29714</v>
      </c>
      <c r="C51">
        <v>9.9</v>
      </c>
      <c r="D51">
        <v>8.9</v>
      </c>
      <c r="E51">
        <v>11.1</v>
      </c>
      <c r="F51">
        <v>2000</v>
      </c>
      <c r="G51" t="s">
        <v>6</v>
      </c>
    </row>
    <row r="52" spans="1:7" x14ac:dyDescent="0.25">
      <c r="A52" t="s">
        <v>17</v>
      </c>
      <c r="B52">
        <v>24535</v>
      </c>
      <c r="C52">
        <v>6.3</v>
      </c>
      <c r="D52">
        <v>5.4</v>
      </c>
      <c r="E52">
        <v>7.4</v>
      </c>
      <c r="F52">
        <v>2000</v>
      </c>
      <c r="G52" t="s">
        <v>6</v>
      </c>
    </row>
    <row r="53" spans="1:7" x14ac:dyDescent="0.25">
      <c r="A53" t="s">
        <v>18</v>
      </c>
      <c r="B53">
        <v>23065</v>
      </c>
      <c r="C53">
        <v>4.5</v>
      </c>
      <c r="D53">
        <v>3.7</v>
      </c>
      <c r="E53">
        <v>5.5</v>
      </c>
      <c r="F53">
        <v>2000</v>
      </c>
      <c r="G53" t="s">
        <v>6</v>
      </c>
    </row>
    <row r="54" spans="1:7" x14ac:dyDescent="0.25">
      <c r="A54" t="s">
        <v>19</v>
      </c>
      <c r="B54">
        <v>35472</v>
      </c>
      <c r="C54">
        <v>3.3</v>
      </c>
      <c r="D54">
        <v>2.7</v>
      </c>
      <c r="E54">
        <v>3.9</v>
      </c>
      <c r="F54">
        <v>2002</v>
      </c>
      <c r="G54" t="s">
        <v>6</v>
      </c>
    </row>
    <row r="55" spans="1:7" x14ac:dyDescent="0.25">
      <c r="A55" t="s">
        <v>13</v>
      </c>
      <c r="B55">
        <v>45113</v>
      </c>
      <c r="C55">
        <v>6.2</v>
      </c>
      <c r="D55">
        <v>5.5</v>
      </c>
      <c r="E55">
        <v>7</v>
      </c>
      <c r="F55">
        <v>2002</v>
      </c>
      <c r="G55" t="s">
        <v>6</v>
      </c>
    </row>
    <row r="56" spans="1:7" x14ac:dyDescent="0.25">
      <c r="A56" t="s">
        <v>20</v>
      </c>
      <c r="B56">
        <v>36472</v>
      </c>
      <c r="C56">
        <v>6.9</v>
      </c>
      <c r="D56">
        <v>6.1</v>
      </c>
      <c r="E56">
        <v>7.8</v>
      </c>
      <c r="F56">
        <v>2002</v>
      </c>
      <c r="G56" t="s">
        <v>6</v>
      </c>
    </row>
    <row r="57" spans="1:7" x14ac:dyDescent="0.25">
      <c r="A57" t="s">
        <v>21</v>
      </c>
      <c r="B57">
        <v>11020</v>
      </c>
      <c r="C57">
        <v>5.9</v>
      </c>
      <c r="D57">
        <v>4.5999999999999996</v>
      </c>
      <c r="E57">
        <v>7.5</v>
      </c>
      <c r="F57">
        <v>2002</v>
      </c>
      <c r="G57" t="s">
        <v>6</v>
      </c>
    </row>
    <row r="58" spans="1:7" x14ac:dyDescent="0.25">
      <c r="A58" t="s">
        <v>14</v>
      </c>
      <c r="B58">
        <v>44299</v>
      </c>
      <c r="C58">
        <v>7.6</v>
      </c>
      <c r="D58">
        <v>6.8</v>
      </c>
      <c r="E58">
        <v>8.5</v>
      </c>
      <c r="F58">
        <v>2002</v>
      </c>
      <c r="G58" t="s">
        <v>6</v>
      </c>
    </row>
    <row r="59" spans="1:7" x14ac:dyDescent="0.25">
      <c r="A59" t="s">
        <v>15</v>
      </c>
      <c r="B59">
        <v>29722</v>
      </c>
      <c r="C59">
        <v>6.7</v>
      </c>
      <c r="D59">
        <v>5.8</v>
      </c>
      <c r="E59">
        <v>7.7</v>
      </c>
      <c r="F59">
        <v>2002</v>
      </c>
      <c r="G59" t="s">
        <v>6</v>
      </c>
    </row>
    <row r="60" spans="1:7" x14ac:dyDescent="0.25">
      <c r="A60" t="s">
        <v>22</v>
      </c>
      <c r="B60">
        <v>28049</v>
      </c>
      <c r="C60">
        <v>7.3</v>
      </c>
      <c r="D60">
        <v>6.4</v>
      </c>
      <c r="E60">
        <v>8.4</v>
      </c>
      <c r="F60">
        <v>2002</v>
      </c>
      <c r="G60" t="s">
        <v>6</v>
      </c>
    </row>
    <row r="61" spans="1:7" x14ac:dyDescent="0.25">
      <c r="A61" t="s">
        <v>16</v>
      </c>
      <c r="B61">
        <v>29748</v>
      </c>
      <c r="C61">
        <v>10.6</v>
      </c>
      <c r="D61">
        <v>9.5</v>
      </c>
      <c r="E61">
        <v>11.9</v>
      </c>
      <c r="F61">
        <v>2002</v>
      </c>
      <c r="G61" t="s">
        <v>6</v>
      </c>
    </row>
    <row r="62" spans="1:7" x14ac:dyDescent="0.25">
      <c r="A62" t="s">
        <v>23</v>
      </c>
      <c r="B62">
        <v>20725</v>
      </c>
      <c r="C62">
        <v>6.5</v>
      </c>
      <c r="D62">
        <v>5.5</v>
      </c>
      <c r="E62">
        <v>7.7</v>
      </c>
      <c r="F62">
        <v>2002</v>
      </c>
      <c r="G62" t="s">
        <v>6</v>
      </c>
    </row>
    <row r="63" spans="1:7" x14ac:dyDescent="0.25">
      <c r="A63" t="s">
        <v>24</v>
      </c>
      <c r="B63">
        <v>21061</v>
      </c>
      <c r="C63">
        <v>5.3</v>
      </c>
      <c r="D63">
        <v>4.4000000000000004</v>
      </c>
      <c r="E63">
        <v>6.3</v>
      </c>
      <c r="F63">
        <v>2002</v>
      </c>
      <c r="G63" t="s">
        <v>6</v>
      </c>
    </row>
    <row r="64" spans="1:7" x14ac:dyDescent="0.25">
      <c r="A64" t="s">
        <v>17</v>
      </c>
      <c r="B64">
        <v>23191</v>
      </c>
      <c r="C64">
        <v>6</v>
      </c>
      <c r="D64">
        <v>5.0999999999999996</v>
      </c>
      <c r="E64">
        <v>7.1</v>
      </c>
      <c r="F64">
        <v>2002</v>
      </c>
      <c r="G64" t="s">
        <v>6</v>
      </c>
    </row>
    <row r="65" spans="1:7" x14ac:dyDescent="0.25">
      <c r="A65" t="s">
        <v>25</v>
      </c>
      <c r="B65">
        <v>26108</v>
      </c>
      <c r="C65">
        <v>7.5</v>
      </c>
      <c r="D65">
        <v>6.5</v>
      </c>
      <c r="E65">
        <v>8.6</v>
      </c>
      <c r="F65">
        <v>2002</v>
      </c>
      <c r="G65" t="s">
        <v>6</v>
      </c>
    </row>
    <row r="66" spans="1:7" x14ac:dyDescent="0.25">
      <c r="A66" t="s">
        <v>18</v>
      </c>
      <c r="B66">
        <v>21472</v>
      </c>
      <c r="C66">
        <v>7.1</v>
      </c>
      <c r="D66">
        <v>6.1</v>
      </c>
      <c r="E66">
        <v>8.3000000000000007</v>
      </c>
      <c r="F66">
        <v>2002</v>
      </c>
      <c r="G66" t="s">
        <v>6</v>
      </c>
    </row>
    <row r="67" spans="1:7" x14ac:dyDescent="0.25">
      <c r="A67" t="s">
        <v>26</v>
      </c>
      <c r="B67">
        <v>35126</v>
      </c>
      <c r="C67">
        <v>5.2</v>
      </c>
      <c r="D67">
        <v>4.5</v>
      </c>
      <c r="E67">
        <v>6</v>
      </c>
      <c r="F67">
        <v>2002</v>
      </c>
      <c r="G67" t="s">
        <v>6</v>
      </c>
    </row>
    <row r="68" spans="1:7" x14ac:dyDescent="0.25">
      <c r="A68" t="s">
        <v>19</v>
      </c>
      <c r="B68">
        <v>11676</v>
      </c>
      <c r="C68">
        <v>4.5999999999999996</v>
      </c>
      <c r="D68">
        <v>3.5</v>
      </c>
      <c r="E68">
        <v>6</v>
      </c>
      <c r="F68">
        <v>2004</v>
      </c>
      <c r="G68" t="s">
        <v>6</v>
      </c>
    </row>
    <row r="69" spans="1:7" x14ac:dyDescent="0.25">
      <c r="A69" t="s">
        <v>13</v>
      </c>
      <c r="B69">
        <v>13620</v>
      </c>
      <c r="C69">
        <v>9.8000000000000007</v>
      </c>
      <c r="D69">
        <v>8.1999999999999993</v>
      </c>
      <c r="E69">
        <v>11.6</v>
      </c>
      <c r="F69">
        <v>2004</v>
      </c>
      <c r="G69" t="s">
        <v>6</v>
      </c>
    </row>
    <row r="70" spans="1:7" x14ac:dyDescent="0.25">
      <c r="A70" t="s">
        <v>14</v>
      </c>
      <c r="B70">
        <v>45190</v>
      </c>
      <c r="C70">
        <v>8.9</v>
      </c>
      <c r="D70">
        <v>8</v>
      </c>
      <c r="E70">
        <v>9.8000000000000007</v>
      </c>
      <c r="F70">
        <v>2004</v>
      </c>
      <c r="G70" t="s">
        <v>6</v>
      </c>
    </row>
    <row r="71" spans="1:7" x14ac:dyDescent="0.25">
      <c r="A71" t="s">
        <v>15</v>
      </c>
      <c r="B71">
        <v>20981</v>
      </c>
      <c r="C71">
        <v>8.8000000000000007</v>
      </c>
      <c r="D71">
        <v>7.6</v>
      </c>
      <c r="E71">
        <v>10.199999999999999</v>
      </c>
      <c r="F71">
        <v>2004</v>
      </c>
      <c r="G71" t="s">
        <v>6</v>
      </c>
    </row>
    <row r="72" spans="1:7" x14ac:dyDescent="0.25">
      <c r="A72" t="s">
        <v>22</v>
      </c>
      <c r="B72">
        <v>26970</v>
      </c>
      <c r="C72">
        <v>8.1999999999999993</v>
      </c>
      <c r="D72">
        <v>7.2</v>
      </c>
      <c r="E72">
        <v>9.3000000000000007</v>
      </c>
      <c r="F72">
        <v>2004</v>
      </c>
      <c r="G72" t="s">
        <v>6</v>
      </c>
    </row>
    <row r="73" spans="1:7" x14ac:dyDescent="0.25">
      <c r="A73" t="s">
        <v>23</v>
      </c>
      <c r="B73">
        <v>20187</v>
      </c>
      <c r="C73">
        <v>8.6999999999999993</v>
      </c>
      <c r="D73">
        <v>7.5</v>
      </c>
      <c r="E73">
        <v>10.1</v>
      </c>
      <c r="F73">
        <v>2004</v>
      </c>
      <c r="G73" t="s">
        <v>6</v>
      </c>
    </row>
    <row r="74" spans="1:7" x14ac:dyDescent="0.25">
      <c r="A74" t="s">
        <v>17</v>
      </c>
      <c r="B74">
        <v>22399</v>
      </c>
      <c r="C74">
        <v>5.3</v>
      </c>
      <c r="D74">
        <v>4.4000000000000004</v>
      </c>
      <c r="E74">
        <v>6.3</v>
      </c>
      <c r="F74">
        <v>2004</v>
      </c>
      <c r="G74" t="s">
        <v>6</v>
      </c>
    </row>
    <row r="75" spans="1:7" x14ac:dyDescent="0.25">
      <c r="A75" t="s">
        <v>26</v>
      </c>
      <c r="B75">
        <v>11312</v>
      </c>
      <c r="C75">
        <v>7.8</v>
      </c>
      <c r="D75">
        <v>6.3</v>
      </c>
      <c r="E75">
        <v>9.6</v>
      </c>
      <c r="F75">
        <v>2004</v>
      </c>
      <c r="G75" t="s">
        <v>6</v>
      </c>
    </row>
    <row r="76" spans="1:7" x14ac:dyDescent="0.25">
      <c r="A76" t="s">
        <v>19</v>
      </c>
      <c r="B76">
        <v>35126</v>
      </c>
      <c r="C76">
        <v>6</v>
      </c>
      <c r="D76">
        <v>5.3</v>
      </c>
      <c r="E76">
        <v>6.9</v>
      </c>
      <c r="F76">
        <v>2006</v>
      </c>
      <c r="G76" t="s">
        <v>6</v>
      </c>
    </row>
    <row r="77" spans="1:7" x14ac:dyDescent="0.25">
      <c r="A77" t="s">
        <v>13</v>
      </c>
      <c r="B77">
        <v>41650</v>
      </c>
      <c r="C77">
        <v>12.1</v>
      </c>
      <c r="D77">
        <v>11.1</v>
      </c>
      <c r="E77">
        <v>13.2</v>
      </c>
      <c r="F77">
        <v>2006</v>
      </c>
      <c r="G77" t="s">
        <v>6</v>
      </c>
    </row>
    <row r="78" spans="1:7" x14ac:dyDescent="0.25">
      <c r="A78" t="s">
        <v>21</v>
      </c>
      <c r="B78">
        <v>7184</v>
      </c>
      <c r="C78">
        <v>7.5</v>
      </c>
      <c r="D78">
        <v>5.8</v>
      </c>
      <c r="E78">
        <v>9.8000000000000007</v>
      </c>
      <c r="F78">
        <v>2006</v>
      </c>
      <c r="G78" t="s">
        <v>6</v>
      </c>
    </row>
    <row r="79" spans="1:7" x14ac:dyDescent="0.25">
      <c r="A79" t="s">
        <v>27</v>
      </c>
      <c r="B79">
        <v>27615</v>
      </c>
      <c r="C79">
        <v>4.2</v>
      </c>
      <c r="D79">
        <v>3.5</v>
      </c>
      <c r="E79">
        <v>5</v>
      </c>
      <c r="F79">
        <v>2006</v>
      </c>
      <c r="G79" t="s">
        <v>6</v>
      </c>
    </row>
    <row r="80" spans="1:7" x14ac:dyDescent="0.25">
      <c r="A80" t="s">
        <v>14</v>
      </c>
      <c r="B80">
        <v>46621</v>
      </c>
      <c r="C80">
        <v>10.199999999999999</v>
      </c>
      <c r="D80">
        <v>9.3000000000000007</v>
      </c>
      <c r="E80">
        <v>11.1</v>
      </c>
      <c r="F80">
        <v>2006</v>
      </c>
      <c r="G80" t="s">
        <v>6</v>
      </c>
    </row>
    <row r="81" spans="1:7" x14ac:dyDescent="0.25">
      <c r="A81" t="s">
        <v>15</v>
      </c>
      <c r="B81">
        <v>26489</v>
      </c>
      <c r="C81">
        <v>9.1999999999999993</v>
      </c>
      <c r="D81">
        <v>8.1</v>
      </c>
      <c r="E81">
        <v>10.4</v>
      </c>
      <c r="F81">
        <v>2006</v>
      </c>
      <c r="G81" t="s">
        <v>6</v>
      </c>
    </row>
    <row r="82" spans="1:7" x14ac:dyDescent="0.25">
      <c r="A82" t="s">
        <v>22</v>
      </c>
      <c r="B82">
        <v>26533</v>
      </c>
      <c r="C82">
        <v>12.1</v>
      </c>
      <c r="D82">
        <v>10.9</v>
      </c>
      <c r="E82">
        <v>13.5</v>
      </c>
      <c r="F82">
        <v>2006</v>
      </c>
      <c r="G82" t="s">
        <v>6</v>
      </c>
    </row>
    <row r="83" spans="1:7" x14ac:dyDescent="0.25">
      <c r="A83" t="s">
        <v>23</v>
      </c>
      <c r="B83">
        <v>22195</v>
      </c>
      <c r="C83">
        <v>10.4</v>
      </c>
      <c r="D83">
        <v>9.1</v>
      </c>
      <c r="E83">
        <v>11.8</v>
      </c>
      <c r="F83">
        <v>2006</v>
      </c>
      <c r="G83" t="s">
        <v>6</v>
      </c>
    </row>
    <row r="84" spans="1:7" x14ac:dyDescent="0.25">
      <c r="A84" t="s">
        <v>24</v>
      </c>
      <c r="B84">
        <v>17886</v>
      </c>
      <c r="C84">
        <v>8.4</v>
      </c>
      <c r="D84">
        <v>7.2</v>
      </c>
      <c r="E84">
        <v>9.8000000000000007</v>
      </c>
      <c r="F84">
        <v>2006</v>
      </c>
      <c r="G84" t="s">
        <v>6</v>
      </c>
    </row>
    <row r="85" spans="1:7" x14ac:dyDescent="0.25">
      <c r="A85" t="s">
        <v>17</v>
      </c>
      <c r="B85">
        <v>22681</v>
      </c>
      <c r="C85">
        <v>8.6</v>
      </c>
      <c r="D85">
        <v>7.5</v>
      </c>
      <c r="E85">
        <v>9.9</v>
      </c>
      <c r="F85">
        <v>2006</v>
      </c>
      <c r="G85" t="s">
        <v>6</v>
      </c>
    </row>
    <row r="86" spans="1:7" x14ac:dyDescent="0.25">
      <c r="A86" t="s">
        <v>26</v>
      </c>
      <c r="B86">
        <v>34058</v>
      </c>
      <c r="C86">
        <v>7.5</v>
      </c>
      <c r="D86">
        <v>6.7</v>
      </c>
      <c r="E86">
        <v>8.5</v>
      </c>
      <c r="F86">
        <v>2006</v>
      </c>
      <c r="G86" t="s">
        <v>6</v>
      </c>
    </row>
    <row r="87" spans="1:7" x14ac:dyDescent="0.25">
      <c r="A87" t="s">
        <v>19</v>
      </c>
      <c r="B87">
        <v>36566</v>
      </c>
      <c r="C87">
        <v>4.8</v>
      </c>
      <c r="D87">
        <v>4.0999999999999996</v>
      </c>
      <c r="E87">
        <v>5.5</v>
      </c>
      <c r="F87">
        <v>2008</v>
      </c>
      <c r="G87" t="s">
        <v>6</v>
      </c>
    </row>
    <row r="88" spans="1:7" x14ac:dyDescent="0.25">
      <c r="A88" t="s">
        <v>13</v>
      </c>
      <c r="B88">
        <v>32601</v>
      </c>
      <c r="C88">
        <v>15.6</v>
      </c>
      <c r="D88">
        <v>14.3</v>
      </c>
      <c r="E88">
        <v>17</v>
      </c>
      <c r="F88">
        <v>2008</v>
      </c>
      <c r="G88" t="s">
        <v>6</v>
      </c>
    </row>
    <row r="89" spans="1:7" x14ac:dyDescent="0.25">
      <c r="A89" t="s">
        <v>20</v>
      </c>
      <c r="B89">
        <v>4940</v>
      </c>
      <c r="C89">
        <v>10.5</v>
      </c>
      <c r="D89">
        <v>8</v>
      </c>
      <c r="E89">
        <v>13.8</v>
      </c>
      <c r="F89">
        <v>2008</v>
      </c>
      <c r="G89" t="s">
        <v>6</v>
      </c>
    </row>
    <row r="90" spans="1:7" x14ac:dyDescent="0.25">
      <c r="A90" t="s">
        <v>21</v>
      </c>
      <c r="B90">
        <v>7725</v>
      </c>
      <c r="C90">
        <v>11.8</v>
      </c>
      <c r="D90">
        <v>9.6</v>
      </c>
      <c r="E90">
        <v>14.4</v>
      </c>
      <c r="F90">
        <v>2008</v>
      </c>
      <c r="G90" t="s">
        <v>6</v>
      </c>
    </row>
    <row r="91" spans="1:7" x14ac:dyDescent="0.25">
      <c r="A91" t="s">
        <v>27</v>
      </c>
      <c r="B91">
        <v>29366</v>
      </c>
      <c r="C91">
        <v>7.2</v>
      </c>
      <c r="D91">
        <v>6.3</v>
      </c>
      <c r="E91">
        <v>8.1999999999999993</v>
      </c>
      <c r="F91">
        <v>2008</v>
      </c>
      <c r="G91" t="s">
        <v>6</v>
      </c>
    </row>
    <row r="92" spans="1:7" x14ac:dyDescent="0.25">
      <c r="A92" t="s">
        <v>14</v>
      </c>
      <c r="B92">
        <v>50427</v>
      </c>
      <c r="C92">
        <v>11.9</v>
      </c>
      <c r="D92">
        <v>11</v>
      </c>
      <c r="E92">
        <v>12.9</v>
      </c>
      <c r="F92">
        <v>2008</v>
      </c>
      <c r="G92" t="s">
        <v>6</v>
      </c>
    </row>
    <row r="93" spans="1:7" x14ac:dyDescent="0.25">
      <c r="A93" t="s">
        <v>15</v>
      </c>
      <c r="B93">
        <v>27022</v>
      </c>
      <c r="C93">
        <v>12.4</v>
      </c>
      <c r="D93">
        <v>11.2</v>
      </c>
      <c r="E93">
        <v>13.8</v>
      </c>
      <c r="F93">
        <v>2008</v>
      </c>
      <c r="G93" t="s">
        <v>6</v>
      </c>
    </row>
    <row r="94" spans="1:7" x14ac:dyDescent="0.25">
      <c r="A94" t="s">
        <v>22</v>
      </c>
      <c r="B94">
        <v>25668</v>
      </c>
      <c r="C94">
        <v>13.9</v>
      </c>
      <c r="D94">
        <v>12.5</v>
      </c>
      <c r="E94">
        <v>15.4</v>
      </c>
      <c r="F94">
        <v>2008</v>
      </c>
      <c r="G94" t="s">
        <v>6</v>
      </c>
    </row>
    <row r="95" spans="1:7" x14ac:dyDescent="0.25">
      <c r="A95" t="s">
        <v>16</v>
      </c>
      <c r="B95">
        <v>7082</v>
      </c>
      <c r="C95">
        <v>20.5</v>
      </c>
      <c r="D95">
        <v>17.399999999999999</v>
      </c>
      <c r="E95">
        <v>24</v>
      </c>
      <c r="F95">
        <v>2008</v>
      </c>
      <c r="G95" t="s">
        <v>6</v>
      </c>
    </row>
    <row r="96" spans="1:7" x14ac:dyDescent="0.25">
      <c r="A96" t="s">
        <v>23</v>
      </c>
      <c r="B96">
        <v>36913</v>
      </c>
      <c r="C96">
        <v>14.2</v>
      </c>
      <c r="D96">
        <v>13.1</v>
      </c>
      <c r="E96">
        <v>15.5</v>
      </c>
      <c r="F96">
        <v>2008</v>
      </c>
      <c r="G96" t="s">
        <v>6</v>
      </c>
    </row>
    <row r="97" spans="1:7" x14ac:dyDescent="0.25">
      <c r="A97" t="s">
        <v>24</v>
      </c>
      <c r="B97">
        <v>18440</v>
      </c>
      <c r="C97">
        <v>13.3</v>
      </c>
      <c r="D97">
        <v>11.7</v>
      </c>
      <c r="E97">
        <v>15</v>
      </c>
      <c r="F97">
        <v>2008</v>
      </c>
      <c r="G97" t="s">
        <v>6</v>
      </c>
    </row>
    <row r="98" spans="1:7" x14ac:dyDescent="0.25">
      <c r="A98" t="s">
        <v>17</v>
      </c>
      <c r="B98">
        <v>23769</v>
      </c>
      <c r="C98">
        <v>11.1</v>
      </c>
      <c r="D98">
        <v>9.9</v>
      </c>
      <c r="E98">
        <v>12.5</v>
      </c>
      <c r="F98">
        <v>2008</v>
      </c>
      <c r="G98" t="s">
        <v>6</v>
      </c>
    </row>
    <row r="99" spans="1:7" x14ac:dyDescent="0.25">
      <c r="A99" t="s">
        <v>25</v>
      </c>
      <c r="B99">
        <v>2123</v>
      </c>
      <c r="C99">
        <v>21.2</v>
      </c>
      <c r="D99">
        <v>15.9</v>
      </c>
      <c r="E99">
        <v>28.2</v>
      </c>
      <c r="F99">
        <v>2008</v>
      </c>
      <c r="G99" t="s">
        <v>6</v>
      </c>
    </row>
    <row r="100" spans="1:7" x14ac:dyDescent="0.25">
      <c r="A100" t="s">
        <v>26</v>
      </c>
      <c r="B100">
        <v>34451</v>
      </c>
      <c r="C100">
        <v>7.8</v>
      </c>
      <c r="D100">
        <v>6.9</v>
      </c>
      <c r="E100">
        <v>8.6999999999999993</v>
      </c>
      <c r="F100">
        <v>2008</v>
      </c>
      <c r="G100" t="s">
        <v>6</v>
      </c>
    </row>
    <row r="101" spans="1:7" x14ac:dyDescent="0.25">
      <c r="A101" t="s">
        <v>19</v>
      </c>
      <c r="B101">
        <v>21833</v>
      </c>
      <c r="C101">
        <v>5.7</v>
      </c>
      <c r="D101">
        <v>4.8</v>
      </c>
      <c r="E101">
        <v>6.8</v>
      </c>
      <c r="F101">
        <v>2010</v>
      </c>
      <c r="G101" t="s">
        <v>6</v>
      </c>
    </row>
    <row r="102" spans="1:7" x14ac:dyDescent="0.25">
      <c r="A102" t="s">
        <v>13</v>
      </c>
      <c r="B102">
        <v>33768</v>
      </c>
      <c r="C102">
        <v>15.7</v>
      </c>
      <c r="D102">
        <v>14.4</v>
      </c>
      <c r="E102">
        <v>17.100000000000001</v>
      </c>
      <c r="F102">
        <v>2010</v>
      </c>
      <c r="G102" t="s">
        <v>6</v>
      </c>
    </row>
    <row r="103" spans="1:7" x14ac:dyDescent="0.25">
      <c r="A103" t="s">
        <v>20</v>
      </c>
      <c r="B103">
        <v>38956</v>
      </c>
      <c r="C103">
        <v>15.5</v>
      </c>
      <c r="D103">
        <v>14.3</v>
      </c>
      <c r="E103">
        <v>16.8</v>
      </c>
      <c r="F103">
        <v>2010</v>
      </c>
      <c r="G103" t="s">
        <v>6</v>
      </c>
    </row>
    <row r="104" spans="1:7" x14ac:dyDescent="0.25">
      <c r="A104" t="s">
        <v>21</v>
      </c>
      <c r="B104">
        <v>38806</v>
      </c>
      <c r="C104">
        <v>9.9</v>
      </c>
      <c r="D104">
        <v>9</v>
      </c>
      <c r="E104">
        <v>10.9</v>
      </c>
      <c r="F104">
        <v>2010</v>
      </c>
      <c r="G104" t="s">
        <v>6</v>
      </c>
    </row>
    <row r="105" spans="1:7" x14ac:dyDescent="0.25">
      <c r="A105" t="s">
        <v>14</v>
      </c>
      <c r="B105">
        <v>48529</v>
      </c>
      <c r="C105">
        <v>15.5</v>
      </c>
      <c r="D105">
        <v>14.5</v>
      </c>
      <c r="E105">
        <v>16.7</v>
      </c>
      <c r="F105">
        <v>2010</v>
      </c>
      <c r="G105" t="s">
        <v>6</v>
      </c>
    </row>
    <row r="106" spans="1:7" x14ac:dyDescent="0.25">
      <c r="A106" t="s">
        <v>15</v>
      </c>
      <c r="B106">
        <v>27605</v>
      </c>
      <c r="C106">
        <v>16.600000000000001</v>
      </c>
      <c r="D106">
        <v>15.2</v>
      </c>
      <c r="E106">
        <v>18.2</v>
      </c>
      <c r="F106">
        <v>2010</v>
      </c>
      <c r="G106" t="s">
        <v>6</v>
      </c>
    </row>
    <row r="107" spans="1:7" x14ac:dyDescent="0.25">
      <c r="A107" t="s">
        <v>22</v>
      </c>
      <c r="B107">
        <v>25367</v>
      </c>
      <c r="C107">
        <v>14.2</v>
      </c>
      <c r="D107">
        <v>12.8</v>
      </c>
      <c r="E107">
        <v>15.7</v>
      </c>
      <c r="F107">
        <v>2010</v>
      </c>
      <c r="G107" t="s">
        <v>6</v>
      </c>
    </row>
    <row r="108" spans="1:7" x14ac:dyDescent="0.25">
      <c r="A108" t="s">
        <v>16</v>
      </c>
      <c r="B108">
        <v>31723</v>
      </c>
      <c r="C108">
        <v>21.9</v>
      </c>
      <c r="D108">
        <v>20.399999999999999</v>
      </c>
      <c r="E108">
        <v>23.6</v>
      </c>
      <c r="F108">
        <v>2010</v>
      </c>
      <c r="G108" t="s">
        <v>6</v>
      </c>
    </row>
    <row r="109" spans="1:7" x14ac:dyDescent="0.25">
      <c r="A109" t="s">
        <v>23</v>
      </c>
      <c r="B109">
        <v>37783</v>
      </c>
      <c r="C109">
        <v>17.3</v>
      </c>
      <c r="D109">
        <v>16.100000000000001</v>
      </c>
      <c r="E109">
        <v>18.7</v>
      </c>
      <c r="F109">
        <v>2010</v>
      </c>
      <c r="G109" t="s">
        <v>6</v>
      </c>
    </row>
    <row r="110" spans="1:7" x14ac:dyDescent="0.25">
      <c r="A110" t="s">
        <v>25</v>
      </c>
      <c r="B110">
        <v>23756</v>
      </c>
      <c r="C110">
        <v>18.600000000000001</v>
      </c>
      <c r="D110">
        <v>17</v>
      </c>
      <c r="E110">
        <v>20.399999999999999</v>
      </c>
      <c r="F110">
        <v>2010</v>
      </c>
      <c r="G110" t="s">
        <v>6</v>
      </c>
    </row>
    <row r="111" spans="1:7" x14ac:dyDescent="0.25">
      <c r="A111" t="s">
        <v>26</v>
      </c>
      <c r="B111">
        <v>35623</v>
      </c>
      <c r="C111">
        <v>9.3000000000000007</v>
      </c>
      <c r="D111">
        <v>8.3000000000000007</v>
      </c>
      <c r="E111">
        <v>10.3</v>
      </c>
      <c r="F111">
        <v>2010</v>
      </c>
      <c r="G111" t="s">
        <v>6</v>
      </c>
    </row>
    <row r="112" spans="1:7" x14ac:dyDescent="0.25">
      <c r="A112" t="s">
        <v>13</v>
      </c>
      <c r="B112">
        <v>32615</v>
      </c>
      <c r="C112">
        <v>15.1</v>
      </c>
      <c r="D112">
        <v>13.9</v>
      </c>
      <c r="E112">
        <v>16.5</v>
      </c>
      <c r="F112">
        <v>2012</v>
      </c>
      <c r="G112" t="s">
        <v>6</v>
      </c>
    </row>
    <row r="113" spans="1:7" x14ac:dyDescent="0.25">
      <c r="A113" t="s">
        <v>20</v>
      </c>
      <c r="B113">
        <v>14153</v>
      </c>
      <c r="C113">
        <v>8.8000000000000007</v>
      </c>
      <c r="D113">
        <v>7.4</v>
      </c>
      <c r="E113">
        <v>10.5</v>
      </c>
      <c r="F113">
        <v>2012</v>
      </c>
      <c r="G113" t="s">
        <v>6</v>
      </c>
    </row>
    <row r="114" spans="1:7" x14ac:dyDescent="0.25">
      <c r="A114" t="s">
        <v>21</v>
      </c>
      <c r="B114">
        <v>40538</v>
      </c>
      <c r="C114">
        <v>10.8</v>
      </c>
      <c r="D114">
        <v>9.8000000000000007</v>
      </c>
      <c r="E114">
        <v>11.8</v>
      </c>
      <c r="F114">
        <v>2012</v>
      </c>
      <c r="G114" t="s">
        <v>6</v>
      </c>
    </row>
    <row r="115" spans="1:7" x14ac:dyDescent="0.25">
      <c r="A115" t="s">
        <v>14</v>
      </c>
      <c r="B115">
        <v>49720</v>
      </c>
      <c r="C115">
        <v>15.5</v>
      </c>
      <c r="D115">
        <v>14.5</v>
      </c>
      <c r="E115">
        <v>16.600000000000001</v>
      </c>
      <c r="F115">
        <v>2012</v>
      </c>
      <c r="G115" t="s">
        <v>6</v>
      </c>
    </row>
    <row r="116" spans="1:7" x14ac:dyDescent="0.25">
      <c r="A116" t="s">
        <v>15</v>
      </c>
      <c r="B116">
        <v>9577</v>
      </c>
      <c r="C116">
        <v>18.2</v>
      </c>
      <c r="D116">
        <v>15.7</v>
      </c>
      <c r="E116">
        <v>21</v>
      </c>
      <c r="F116">
        <v>2012</v>
      </c>
      <c r="G116" t="s">
        <v>6</v>
      </c>
    </row>
    <row r="117" spans="1:7" x14ac:dyDescent="0.25">
      <c r="A117" t="s">
        <v>22</v>
      </c>
      <c r="B117">
        <v>25870</v>
      </c>
      <c r="C117">
        <v>11.6</v>
      </c>
      <c r="D117">
        <v>10.4</v>
      </c>
      <c r="E117">
        <v>13</v>
      </c>
      <c r="F117">
        <v>2012</v>
      </c>
      <c r="G117" t="s">
        <v>6</v>
      </c>
    </row>
    <row r="118" spans="1:7" x14ac:dyDescent="0.25">
      <c r="A118" t="s">
        <v>16</v>
      </c>
      <c r="B118">
        <v>32581</v>
      </c>
      <c r="C118">
        <v>24.6</v>
      </c>
      <c r="D118">
        <v>23</v>
      </c>
      <c r="E118">
        <v>26.4</v>
      </c>
      <c r="F118">
        <v>2012</v>
      </c>
      <c r="G118" t="s">
        <v>6</v>
      </c>
    </row>
    <row r="119" spans="1:7" x14ac:dyDescent="0.25">
      <c r="A119" t="s">
        <v>23</v>
      </c>
      <c r="B119">
        <v>38913</v>
      </c>
      <c r="C119">
        <v>16.8</v>
      </c>
      <c r="D119">
        <v>15.6</v>
      </c>
      <c r="E119">
        <v>18.100000000000001</v>
      </c>
      <c r="F119">
        <v>2012</v>
      </c>
      <c r="G119" t="s">
        <v>6</v>
      </c>
    </row>
    <row r="120" spans="1:7" x14ac:dyDescent="0.25">
      <c r="A120" t="s">
        <v>17</v>
      </c>
      <c r="B120">
        <v>24356</v>
      </c>
      <c r="C120">
        <v>12.4</v>
      </c>
      <c r="D120">
        <v>11.1</v>
      </c>
      <c r="E120">
        <v>13.9</v>
      </c>
      <c r="F120">
        <v>2012</v>
      </c>
      <c r="G120" t="s">
        <v>6</v>
      </c>
    </row>
    <row r="121" spans="1:7" x14ac:dyDescent="0.25">
      <c r="A121" t="s">
        <v>25</v>
      </c>
      <c r="B121">
        <v>24945</v>
      </c>
      <c r="C121">
        <v>17.3</v>
      </c>
      <c r="D121">
        <v>15.7</v>
      </c>
      <c r="E121">
        <v>19</v>
      </c>
      <c r="F121">
        <v>2012</v>
      </c>
      <c r="G121" t="s">
        <v>6</v>
      </c>
    </row>
    <row r="122" spans="1:7" x14ac:dyDescent="0.25">
      <c r="A122" t="s">
        <v>26</v>
      </c>
      <c r="B122">
        <v>35556</v>
      </c>
      <c r="C122">
        <v>10.8</v>
      </c>
      <c r="D122">
        <v>9.8000000000000007</v>
      </c>
      <c r="E122">
        <v>11.9</v>
      </c>
      <c r="F122">
        <v>2012</v>
      </c>
      <c r="G122" t="s">
        <v>6</v>
      </c>
    </row>
    <row r="123" spans="1:7" x14ac:dyDescent="0.25">
      <c r="A123" t="s">
        <v>13</v>
      </c>
      <c r="B123">
        <v>24952</v>
      </c>
      <c r="C123">
        <v>14</v>
      </c>
      <c r="D123">
        <v>12.6</v>
      </c>
      <c r="E123">
        <v>15.5</v>
      </c>
      <c r="F123">
        <v>2014</v>
      </c>
      <c r="G123" t="s">
        <v>6</v>
      </c>
    </row>
    <row r="124" spans="1:7" x14ac:dyDescent="0.25">
      <c r="A124" t="s">
        <v>20</v>
      </c>
      <c r="B124">
        <v>39992</v>
      </c>
      <c r="C124">
        <v>13.1</v>
      </c>
      <c r="D124">
        <v>12</v>
      </c>
      <c r="E124">
        <v>14.2</v>
      </c>
      <c r="F124">
        <v>2014</v>
      </c>
      <c r="G124" t="s">
        <v>6</v>
      </c>
    </row>
    <row r="125" spans="1:7" x14ac:dyDescent="0.25">
      <c r="A125" t="s">
        <v>21</v>
      </c>
      <c r="B125">
        <v>41128</v>
      </c>
      <c r="C125">
        <v>13.9</v>
      </c>
      <c r="D125">
        <v>12.8</v>
      </c>
      <c r="E125">
        <v>15.1</v>
      </c>
      <c r="F125">
        <v>2014</v>
      </c>
      <c r="G125" t="s">
        <v>6</v>
      </c>
    </row>
    <row r="126" spans="1:7" x14ac:dyDescent="0.25">
      <c r="A126" t="s">
        <v>14</v>
      </c>
      <c r="B126">
        <v>51161</v>
      </c>
      <c r="C126">
        <v>17</v>
      </c>
      <c r="D126">
        <v>15.9</v>
      </c>
      <c r="E126">
        <v>18.100000000000001</v>
      </c>
      <c r="F126">
        <v>2014</v>
      </c>
      <c r="G126" t="s">
        <v>6</v>
      </c>
    </row>
    <row r="127" spans="1:7" x14ac:dyDescent="0.25">
      <c r="A127" t="s">
        <v>15</v>
      </c>
      <c r="B127">
        <v>9955</v>
      </c>
      <c r="C127">
        <v>20</v>
      </c>
      <c r="D127">
        <v>17.399999999999999</v>
      </c>
      <c r="E127">
        <v>22.9</v>
      </c>
      <c r="F127">
        <v>2014</v>
      </c>
      <c r="G127" t="s">
        <v>6</v>
      </c>
    </row>
    <row r="128" spans="1:7" x14ac:dyDescent="0.25">
      <c r="A128" t="s">
        <v>28</v>
      </c>
      <c r="B128">
        <v>9767</v>
      </c>
      <c r="C128">
        <v>24</v>
      </c>
      <c r="D128">
        <v>21.1</v>
      </c>
      <c r="E128">
        <v>27.2</v>
      </c>
      <c r="F128">
        <v>2014</v>
      </c>
      <c r="G128" t="s">
        <v>6</v>
      </c>
    </row>
    <row r="129" spans="1:7" x14ac:dyDescent="0.25">
      <c r="A129" t="s">
        <v>22</v>
      </c>
      <c r="B129">
        <v>25333</v>
      </c>
      <c r="C129">
        <v>14.1</v>
      </c>
      <c r="D129">
        <v>12.7</v>
      </c>
      <c r="E129">
        <v>15.6</v>
      </c>
      <c r="F129">
        <v>2014</v>
      </c>
      <c r="G129" t="s">
        <v>6</v>
      </c>
    </row>
    <row r="130" spans="1:7" x14ac:dyDescent="0.25">
      <c r="A130" t="s">
        <v>16</v>
      </c>
      <c r="B130">
        <v>32935</v>
      </c>
      <c r="C130">
        <v>29.3</v>
      </c>
      <c r="D130">
        <v>27.5</v>
      </c>
      <c r="E130">
        <v>31.1</v>
      </c>
      <c r="F130">
        <v>2014</v>
      </c>
      <c r="G130" t="s">
        <v>6</v>
      </c>
    </row>
    <row r="131" spans="1:7" x14ac:dyDescent="0.25">
      <c r="A131" t="s">
        <v>23</v>
      </c>
      <c r="B131">
        <v>30283</v>
      </c>
      <c r="C131">
        <v>17.399999999999999</v>
      </c>
      <c r="D131">
        <v>16</v>
      </c>
      <c r="E131">
        <v>18.899999999999999</v>
      </c>
      <c r="F131">
        <v>2014</v>
      </c>
      <c r="G131" t="s">
        <v>6</v>
      </c>
    </row>
    <row r="132" spans="1:7" x14ac:dyDescent="0.25">
      <c r="A132" t="s">
        <v>29</v>
      </c>
      <c r="B132">
        <v>24940</v>
      </c>
      <c r="C132">
        <v>15.5</v>
      </c>
      <c r="D132">
        <v>14.1</v>
      </c>
      <c r="E132">
        <v>17.100000000000001</v>
      </c>
      <c r="F132">
        <v>2014</v>
      </c>
      <c r="G132" t="s">
        <v>6</v>
      </c>
    </row>
    <row r="133" spans="1:7" x14ac:dyDescent="0.25">
      <c r="A133" t="s">
        <v>26</v>
      </c>
      <c r="B133">
        <v>35037</v>
      </c>
      <c r="C133">
        <v>14.1</v>
      </c>
      <c r="D133">
        <v>12.9</v>
      </c>
      <c r="E133">
        <v>15.4</v>
      </c>
      <c r="F133">
        <v>2014</v>
      </c>
      <c r="G133" t="s">
        <v>6</v>
      </c>
    </row>
    <row r="134" spans="1:7" x14ac:dyDescent="0.25">
      <c r="A134" t="s">
        <v>30</v>
      </c>
      <c r="B134">
        <v>1756</v>
      </c>
      <c r="C134">
        <v>7.9</v>
      </c>
      <c r="D134">
        <v>4.5</v>
      </c>
      <c r="E134">
        <v>14</v>
      </c>
      <c r="F134">
        <v>2004</v>
      </c>
      <c r="G134" t="s">
        <v>7</v>
      </c>
    </row>
    <row r="135" spans="1:7" x14ac:dyDescent="0.25">
      <c r="A135" t="s">
        <v>31</v>
      </c>
      <c r="B135">
        <v>1705</v>
      </c>
      <c r="C135">
        <v>7.2</v>
      </c>
      <c r="D135">
        <v>4.2</v>
      </c>
      <c r="E135">
        <v>12.3</v>
      </c>
      <c r="F135">
        <v>2004</v>
      </c>
      <c r="G135" t="s">
        <v>7</v>
      </c>
    </row>
    <row r="136" spans="1:7" x14ac:dyDescent="0.25">
      <c r="A136" t="s">
        <v>32</v>
      </c>
      <c r="B136">
        <v>1648</v>
      </c>
      <c r="C136">
        <v>10.1</v>
      </c>
      <c r="D136">
        <v>6</v>
      </c>
      <c r="E136">
        <v>17.100000000000001</v>
      </c>
      <c r="F136">
        <v>2004</v>
      </c>
      <c r="G136" t="s">
        <v>7</v>
      </c>
    </row>
    <row r="137" spans="1:7" x14ac:dyDescent="0.25">
      <c r="A137" t="s">
        <v>24</v>
      </c>
      <c r="B137">
        <v>1869</v>
      </c>
      <c r="C137">
        <v>8.1</v>
      </c>
      <c r="D137">
        <v>4.7</v>
      </c>
      <c r="E137">
        <v>14.1</v>
      </c>
      <c r="F137">
        <v>2004</v>
      </c>
      <c r="G137" t="s">
        <v>7</v>
      </c>
    </row>
    <row r="138" spans="1:7" x14ac:dyDescent="0.25">
      <c r="A138" t="s">
        <v>33</v>
      </c>
      <c r="B138">
        <v>1604</v>
      </c>
      <c r="C138">
        <v>11.9</v>
      </c>
      <c r="D138">
        <v>7.2</v>
      </c>
      <c r="E138">
        <v>19.7</v>
      </c>
      <c r="F138">
        <v>2008</v>
      </c>
      <c r="G138" t="s">
        <v>7</v>
      </c>
    </row>
    <row r="139" spans="1:7" x14ac:dyDescent="0.25">
      <c r="A139" t="s">
        <v>34</v>
      </c>
      <c r="B139">
        <v>1498</v>
      </c>
      <c r="C139">
        <v>12.2</v>
      </c>
      <c r="D139">
        <v>7.3</v>
      </c>
      <c r="E139">
        <v>20.6</v>
      </c>
      <c r="F139">
        <v>2008</v>
      </c>
      <c r="G139" t="s">
        <v>7</v>
      </c>
    </row>
    <row r="140" spans="1:7" x14ac:dyDescent="0.25">
      <c r="A140" t="s">
        <v>35</v>
      </c>
      <c r="B140">
        <v>1521</v>
      </c>
      <c r="C140">
        <v>20.399999999999999</v>
      </c>
      <c r="D140">
        <v>13.2</v>
      </c>
      <c r="E140">
        <v>31.2</v>
      </c>
      <c r="F140">
        <v>2008</v>
      </c>
      <c r="G140" t="s">
        <v>7</v>
      </c>
    </row>
    <row r="141" spans="1:7" x14ac:dyDescent="0.25">
      <c r="A141" t="s">
        <v>36</v>
      </c>
      <c r="B141">
        <v>1526</v>
      </c>
      <c r="C141">
        <v>21.7</v>
      </c>
      <c r="D141">
        <v>14.1</v>
      </c>
      <c r="E141">
        <v>33.299999999999997</v>
      </c>
      <c r="F141">
        <v>2008</v>
      </c>
      <c r="G141" t="s">
        <v>7</v>
      </c>
    </row>
    <row r="142" spans="1:7" x14ac:dyDescent="0.25">
      <c r="A142" t="s">
        <v>28</v>
      </c>
      <c r="B142">
        <v>1469</v>
      </c>
      <c r="C142">
        <v>19.7</v>
      </c>
      <c r="D142">
        <v>12.4</v>
      </c>
      <c r="E142">
        <v>31</v>
      </c>
      <c r="F142">
        <v>2008</v>
      </c>
      <c r="G142" t="s">
        <v>7</v>
      </c>
    </row>
    <row r="143" spans="1:7" x14ac:dyDescent="0.25">
      <c r="A143" t="s">
        <v>37</v>
      </c>
      <c r="B143">
        <v>1554</v>
      </c>
      <c r="C143">
        <v>11.5</v>
      </c>
      <c r="D143">
        <v>7</v>
      </c>
      <c r="E143">
        <v>18.899999999999999</v>
      </c>
      <c r="F143">
        <v>2008</v>
      </c>
      <c r="G143" t="s">
        <v>7</v>
      </c>
    </row>
    <row r="144" spans="1:7" x14ac:dyDescent="0.25">
      <c r="A144" t="s">
        <v>38</v>
      </c>
      <c r="B144">
        <v>1527</v>
      </c>
      <c r="C144">
        <v>7.4</v>
      </c>
      <c r="D144">
        <v>4.3</v>
      </c>
      <c r="E144">
        <v>12.6</v>
      </c>
      <c r="F144">
        <v>2008</v>
      </c>
      <c r="G144" t="s">
        <v>7</v>
      </c>
    </row>
    <row r="145" spans="1:7" x14ac:dyDescent="0.25">
      <c r="A145" t="s">
        <v>39</v>
      </c>
      <c r="B145">
        <v>1533</v>
      </c>
      <c r="C145">
        <v>12.3</v>
      </c>
      <c r="D145">
        <v>7.1</v>
      </c>
      <c r="E145">
        <v>21.2</v>
      </c>
      <c r="F145">
        <v>2008</v>
      </c>
      <c r="G145" t="s">
        <v>7</v>
      </c>
    </row>
    <row r="146" spans="1:7" x14ac:dyDescent="0.25">
      <c r="A146" t="s">
        <v>32</v>
      </c>
      <c r="B146">
        <v>1530</v>
      </c>
      <c r="C146">
        <v>19.2</v>
      </c>
      <c r="D146">
        <v>11.7</v>
      </c>
      <c r="E146">
        <v>31.4</v>
      </c>
      <c r="F146">
        <v>2008</v>
      </c>
      <c r="G146" t="s">
        <v>7</v>
      </c>
    </row>
    <row r="147" spans="1:7" x14ac:dyDescent="0.25">
      <c r="A147" t="s">
        <v>40</v>
      </c>
      <c r="B147">
        <v>1511</v>
      </c>
      <c r="C147">
        <v>10.9</v>
      </c>
      <c r="D147">
        <v>6.4</v>
      </c>
      <c r="E147">
        <v>18.5</v>
      </c>
      <c r="F147">
        <v>2008</v>
      </c>
      <c r="G147" t="s">
        <v>7</v>
      </c>
    </row>
    <row r="148" spans="1:7" x14ac:dyDescent="0.25">
      <c r="A148" t="s">
        <v>41</v>
      </c>
      <c r="B148">
        <v>1453</v>
      </c>
      <c r="C148">
        <v>14.6</v>
      </c>
      <c r="D148">
        <v>8.3000000000000007</v>
      </c>
      <c r="E148">
        <v>25.4</v>
      </c>
      <c r="F148">
        <v>2008</v>
      </c>
      <c r="G148" t="s">
        <v>7</v>
      </c>
    </row>
    <row r="149" spans="1:7" x14ac:dyDescent="0.25">
      <c r="A149" t="s">
        <v>26</v>
      </c>
      <c r="B149">
        <v>1601</v>
      </c>
      <c r="C149">
        <v>10</v>
      </c>
      <c r="D149">
        <v>6</v>
      </c>
      <c r="E149">
        <v>16.8</v>
      </c>
      <c r="F149">
        <v>2008</v>
      </c>
      <c r="G149" t="s">
        <v>7</v>
      </c>
    </row>
    <row r="150" spans="1:7" x14ac:dyDescent="0.25">
      <c r="A150" t="s">
        <v>42</v>
      </c>
      <c r="B150">
        <v>1476</v>
      </c>
      <c r="C150">
        <v>11.3</v>
      </c>
      <c r="D150">
        <v>6.5</v>
      </c>
      <c r="E150">
        <v>19.5</v>
      </c>
      <c r="F150">
        <v>2008</v>
      </c>
      <c r="G150" t="s">
        <v>7</v>
      </c>
    </row>
    <row r="151" spans="1:7" x14ac:dyDescent="0.25">
      <c r="A151" t="s">
        <v>43</v>
      </c>
      <c r="B151">
        <v>1550</v>
      </c>
      <c r="C151">
        <v>21.5</v>
      </c>
      <c r="D151">
        <v>12.7</v>
      </c>
      <c r="E151">
        <v>35.9</v>
      </c>
      <c r="F151">
        <v>2012</v>
      </c>
      <c r="G151" t="s">
        <v>7</v>
      </c>
    </row>
    <row r="152" spans="1:7" x14ac:dyDescent="0.25">
      <c r="A152" t="s">
        <v>20</v>
      </c>
      <c r="B152">
        <v>1613</v>
      </c>
      <c r="C152">
        <v>22.7</v>
      </c>
      <c r="D152">
        <v>15.5</v>
      </c>
      <c r="E152">
        <v>33.1</v>
      </c>
      <c r="F152">
        <v>2012</v>
      </c>
      <c r="G152" t="s">
        <v>7</v>
      </c>
    </row>
    <row r="153" spans="1:7" x14ac:dyDescent="0.25">
      <c r="A153" t="s">
        <v>13</v>
      </c>
      <c r="B153">
        <v>1573</v>
      </c>
      <c r="C153">
        <v>19.3</v>
      </c>
      <c r="D153">
        <v>11.8</v>
      </c>
      <c r="E153">
        <v>31.5</v>
      </c>
      <c r="F153">
        <v>2012</v>
      </c>
      <c r="G153" t="s">
        <v>7</v>
      </c>
    </row>
    <row r="154" spans="1:7" x14ac:dyDescent="0.25">
      <c r="A154" t="s">
        <v>44</v>
      </c>
      <c r="B154">
        <v>1595</v>
      </c>
      <c r="C154">
        <v>19.600000000000001</v>
      </c>
      <c r="D154">
        <v>11.3</v>
      </c>
      <c r="E154">
        <v>33.700000000000003</v>
      </c>
      <c r="F154">
        <v>2012</v>
      </c>
      <c r="G154" t="s">
        <v>7</v>
      </c>
    </row>
    <row r="155" spans="1:7" x14ac:dyDescent="0.25">
      <c r="A155" t="s">
        <v>33</v>
      </c>
      <c r="B155">
        <v>1660</v>
      </c>
      <c r="C155">
        <v>12.5</v>
      </c>
      <c r="D155">
        <v>7.4</v>
      </c>
      <c r="E155">
        <v>21.1</v>
      </c>
      <c r="F155">
        <v>2012</v>
      </c>
      <c r="G155" t="s">
        <v>7</v>
      </c>
    </row>
    <row r="156" spans="1:7" x14ac:dyDescent="0.25">
      <c r="A156" t="s">
        <v>45</v>
      </c>
      <c r="B156">
        <v>1572</v>
      </c>
      <c r="C156">
        <v>23.8</v>
      </c>
      <c r="D156">
        <v>15.6</v>
      </c>
      <c r="E156">
        <v>36</v>
      </c>
      <c r="F156">
        <v>2012</v>
      </c>
      <c r="G156" t="s">
        <v>7</v>
      </c>
    </row>
    <row r="157" spans="1:7" x14ac:dyDescent="0.25">
      <c r="A157" t="s">
        <v>27</v>
      </c>
      <c r="B157">
        <v>1590</v>
      </c>
      <c r="C157">
        <v>17.899999999999999</v>
      </c>
      <c r="D157">
        <v>10.8</v>
      </c>
      <c r="E157">
        <v>29.4</v>
      </c>
      <c r="F157">
        <v>2012</v>
      </c>
      <c r="G157" t="s">
        <v>7</v>
      </c>
    </row>
    <row r="158" spans="1:7" x14ac:dyDescent="0.25">
      <c r="A158" t="s">
        <v>46</v>
      </c>
      <c r="B158">
        <v>1591</v>
      </c>
      <c r="C158">
        <v>17.2</v>
      </c>
      <c r="D158">
        <v>10.1</v>
      </c>
      <c r="E158">
        <v>29</v>
      </c>
      <c r="F158">
        <v>2012</v>
      </c>
      <c r="G158" t="s">
        <v>7</v>
      </c>
    </row>
    <row r="159" spans="1:7" x14ac:dyDescent="0.25">
      <c r="A159" t="s">
        <v>34</v>
      </c>
      <c r="B159">
        <v>1584</v>
      </c>
      <c r="C159">
        <v>20.100000000000001</v>
      </c>
      <c r="D159">
        <v>12.3</v>
      </c>
      <c r="E159">
        <v>32.9</v>
      </c>
      <c r="F159">
        <v>2012</v>
      </c>
      <c r="G159" t="s">
        <v>7</v>
      </c>
    </row>
    <row r="160" spans="1:7" x14ac:dyDescent="0.25">
      <c r="A160" t="s">
        <v>47</v>
      </c>
      <c r="B160">
        <v>1765</v>
      </c>
      <c r="C160">
        <v>21</v>
      </c>
      <c r="D160">
        <v>13.1</v>
      </c>
      <c r="E160">
        <v>33.5</v>
      </c>
      <c r="F160">
        <v>2012</v>
      </c>
      <c r="G160" t="s">
        <v>7</v>
      </c>
    </row>
    <row r="161" spans="1:7" x14ac:dyDescent="0.25">
      <c r="A161" t="s">
        <v>35</v>
      </c>
      <c r="B161">
        <v>1566</v>
      </c>
      <c r="C161">
        <v>17.3</v>
      </c>
      <c r="D161">
        <v>10.5</v>
      </c>
      <c r="E161">
        <v>28.5</v>
      </c>
      <c r="F161">
        <v>2012</v>
      </c>
      <c r="G161" t="s">
        <v>7</v>
      </c>
    </row>
    <row r="162" spans="1:7" x14ac:dyDescent="0.25">
      <c r="A162" t="s">
        <v>48</v>
      </c>
      <c r="B162">
        <v>1582</v>
      </c>
      <c r="C162">
        <v>9.6999999999999993</v>
      </c>
      <c r="D162">
        <v>5.5</v>
      </c>
      <c r="E162">
        <v>17</v>
      </c>
      <c r="F162">
        <v>2012</v>
      </c>
      <c r="G162" t="s">
        <v>7</v>
      </c>
    </row>
    <row r="163" spans="1:7" x14ac:dyDescent="0.25">
      <c r="A163" t="s">
        <v>49</v>
      </c>
      <c r="B163">
        <v>1592</v>
      </c>
      <c r="C163">
        <v>20.7</v>
      </c>
      <c r="D163">
        <v>12.7</v>
      </c>
      <c r="E163">
        <v>33.4</v>
      </c>
      <c r="F163">
        <v>2012</v>
      </c>
      <c r="G163" t="s">
        <v>7</v>
      </c>
    </row>
    <row r="164" spans="1:7" x14ac:dyDescent="0.25">
      <c r="A164" t="s">
        <v>50</v>
      </c>
      <c r="B164">
        <v>1581</v>
      </c>
      <c r="C164">
        <v>22.1</v>
      </c>
      <c r="D164">
        <v>13</v>
      </c>
      <c r="E164">
        <v>37.1</v>
      </c>
      <c r="F164">
        <v>2012</v>
      </c>
      <c r="G164" t="s">
        <v>7</v>
      </c>
    </row>
    <row r="165" spans="1:7" x14ac:dyDescent="0.25">
      <c r="A165" t="s">
        <v>30</v>
      </c>
      <c r="B165">
        <v>1570</v>
      </c>
      <c r="C165">
        <v>23.2</v>
      </c>
      <c r="D165">
        <v>14.4</v>
      </c>
      <c r="E165">
        <v>37.1</v>
      </c>
      <c r="F165">
        <v>2012</v>
      </c>
      <c r="G165" t="s">
        <v>7</v>
      </c>
    </row>
    <row r="166" spans="1:7" x14ac:dyDescent="0.25">
      <c r="A166" t="s">
        <v>15</v>
      </c>
      <c r="B166">
        <v>1798</v>
      </c>
      <c r="C166">
        <v>13</v>
      </c>
      <c r="D166">
        <v>7.9</v>
      </c>
      <c r="E166">
        <v>21.2</v>
      </c>
      <c r="F166">
        <v>2012</v>
      </c>
      <c r="G166" t="s">
        <v>7</v>
      </c>
    </row>
    <row r="167" spans="1:7" x14ac:dyDescent="0.25">
      <c r="A167" t="s">
        <v>36</v>
      </c>
      <c r="B167">
        <v>1570</v>
      </c>
      <c r="C167">
        <v>20.9</v>
      </c>
      <c r="D167">
        <v>13.9</v>
      </c>
      <c r="E167">
        <v>31.2</v>
      </c>
      <c r="F167">
        <v>2012</v>
      </c>
      <c r="G167" t="s">
        <v>7</v>
      </c>
    </row>
    <row r="168" spans="1:7" x14ac:dyDescent="0.25">
      <c r="A168" t="s">
        <v>51</v>
      </c>
      <c r="B168">
        <v>1581</v>
      </c>
      <c r="C168">
        <v>15.3</v>
      </c>
      <c r="D168">
        <v>8.6</v>
      </c>
      <c r="E168">
        <v>27</v>
      </c>
      <c r="F168">
        <v>2012</v>
      </c>
      <c r="G168" t="s">
        <v>7</v>
      </c>
    </row>
    <row r="169" spans="1:7" x14ac:dyDescent="0.25">
      <c r="A169" t="s">
        <v>28</v>
      </c>
      <c r="B169">
        <v>1544</v>
      </c>
      <c r="C169">
        <v>29.1</v>
      </c>
      <c r="D169">
        <v>18.600000000000001</v>
      </c>
      <c r="E169">
        <v>45.3</v>
      </c>
      <c r="F169">
        <v>2012</v>
      </c>
      <c r="G169" t="s">
        <v>7</v>
      </c>
    </row>
    <row r="170" spans="1:7" x14ac:dyDescent="0.25">
      <c r="A170" t="s">
        <v>22</v>
      </c>
      <c r="B170">
        <v>1602</v>
      </c>
      <c r="C170">
        <v>21.1</v>
      </c>
      <c r="D170">
        <v>13.8</v>
      </c>
      <c r="E170">
        <v>32.1</v>
      </c>
      <c r="F170">
        <v>2012</v>
      </c>
      <c r="G170" t="s">
        <v>7</v>
      </c>
    </row>
    <row r="171" spans="1:7" x14ac:dyDescent="0.25">
      <c r="A171" t="s">
        <v>52</v>
      </c>
      <c r="B171">
        <v>1564</v>
      </c>
      <c r="C171">
        <v>25.3</v>
      </c>
      <c r="D171">
        <v>16.399999999999999</v>
      </c>
      <c r="E171">
        <v>39</v>
      </c>
      <c r="F171">
        <v>2012</v>
      </c>
      <c r="G171" t="s">
        <v>7</v>
      </c>
    </row>
    <row r="172" spans="1:7" x14ac:dyDescent="0.25">
      <c r="A172" t="s">
        <v>23</v>
      </c>
      <c r="B172">
        <v>1558</v>
      </c>
      <c r="C172">
        <v>25.6</v>
      </c>
      <c r="D172">
        <v>15.5</v>
      </c>
      <c r="E172">
        <v>41.8</v>
      </c>
      <c r="F172">
        <v>2012</v>
      </c>
      <c r="G172" t="s">
        <v>7</v>
      </c>
    </row>
    <row r="173" spans="1:7" x14ac:dyDescent="0.25">
      <c r="A173" t="s">
        <v>53</v>
      </c>
      <c r="B173">
        <v>1570</v>
      </c>
      <c r="C173">
        <v>12.5</v>
      </c>
      <c r="D173">
        <v>8.1999999999999993</v>
      </c>
      <c r="E173">
        <v>19</v>
      </c>
      <c r="F173">
        <v>2012</v>
      </c>
      <c r="G173" t="s">
        <v>7</v>
      </c>
    </row>
    <row r="174" spans="1:7" x14ac:dyDescent="0.25">
      <c r="A174" t="s">
        <v>37</v>
      </c>
      <c r="B174">
        <v>1688</v>
      </c>
      <c r="C174">
        <v>18.100000000000001</v>
      </c>
      <c r="D174">
        <v>10.8</v>
      </c>
      <c r="E174">
        <v>30</v>
      </c>
      <c r="F174">
        <v>2012</v>
      </c>
      <c r="G174" t="s">
        <v>7</v>
      </c>
    </row>
    <row r="175" spans="1:7" x14ac:dyDescent="0.25">
      <c r="A175" t="s">
        <v>16</v>
      </c>
      <c r="B175">
        <v>1576</v>
      </c>
      <c r="C175">
        <v>27.3</v>
      </c>
      <c r="D175">
        <v>17.100000000000001</v>
      </c>
      <c r="E175">
        <v>43.2</v>
      </c>
      <c r="F175">
        <v>2012</v>
      </c>
      <c r="G175" t="s">
        <v>7</v>
      </c>
    </row>
    <row r="176" spans="1:7" x14ac:dyDescent="0.25">
      <c r="A176" t="s">
        <v>38</v>
      </c>
      <c r="B176">
        <v>1654</v>
      </c>
      <c r="C176">
        <v>18.899999999999999</v>
      </c>
      <c r="D176">
        <v>12.7</v>
      </c>
      <c r="E176">
        <v>27.9</v>
      </c>
      <c r="F176">
        <v>2012</v>
      </c>
      <c r="G176" t="s">
        <v>7</v>
      </c>
    </row>
    <row r="177" spans="1:7" x14ac:dyDescent="0.25">
      <c r="A177" t="s">
        <v>54</v>
      </c>
      <c r="B177">
        <v>1634</v>
      </c>
      <c r="C177">
        <v>22</v>
      </c>
      <c r="D177">
        <v>14.5</v>
      </c>
      <c r="E177">
        <v>33.200000000000003</v>
      </c>
      <c r="F177">
        <v>2012</v>
      </c>
      <c r="G177" t="s">
        <v>7</v>
      </c>
    </row>
    <row r="178" spans="1:7" x14ac:dyDescent="0.25">
      <c r="A178" t="s">
        <v>39</v>
      </c>
      <c r="B178">
        <v>1563</v>
      </c>
      <c r="C178">
        <v>19.8</v>
      </c>
      <c r="D178">
        <v>12.1</v>
      </c>
      <c r="E178">
        <v>32.4</v>
      </c>
      <c r="F178">
        <v>2012</v>
      </c>
      <c r="G178" t="s">
        <v>7</v>
      </c>
    </row>
    <row r="179" spans="1:7" x14ac:dyDescent="0.25">
      <c r="A179" t="s">
        <v>32</v>
      </c>
      <c r="B179">
        <v>1592</v>
      </c>
      <c r="C179">
        <v>30.9</v>
      </c>
      <c r="D179">
        <v>20.5</v>
      </c>
      <c r="E179">
        <v>46.2</v>
      </c>
      <c r="F179">
        <v>2012</v>
      </c>
      <c r="G179" t="s">
        <v>7</v>
      </c>
    </row>
    <row r="180" spans="1:7" x14ac:dyDescent="0.25">
      <c r="A180" t="s">
        <v>24</v>
      </c>
      <c r="B180">
        <v>1594</v>
      </c>
      <c r="C180">
        <v>23</v>
      </c>
      <c r="D180">
        <v>14.8</v>
      </c>
      <c r="E180">
        <v>35.700000000000003</v>
      </c>
      <c r="F180">
        <v>2012</v>
      </c>
      <c r="G180" t="s">
        <v>7</v>
      </c>
    </row>
    <row r="181" spans="1:7" x14ac:dyDescent="0.25">
      <c r="A181" t="s">
        <v>40</v>
      </c>
      <c r="B181">
        <v>1624</v>
      </c>
      <c r="C181">
        <v>17.7</v>
      </c>
      <c r="D181">
        <v>11.7</v>
      </c>
      <c r="E181">
        <v>26.6</v>
      </c>
      <c r="F181">
        <v>2012</v>
      </c>
      <c r="G181" t="s">
        <v>7</v>
      </c>
    </row>
    <row r="182" spans="1:7" x14ac:dyDescent="0.25">
      <c r="A182" t="s">
        <v>17</v>
      </c>
      <c r="B182">
        <v>1682</v>
      </c>
      <c r="C182">
        <v>11.8</v>
      </c>
      <c r="D182">
        <v>7.5</v>
      </c>
      <c r="E182">
        <v>18.5</v>
      </c>
      <c r="F182">
        <v>2012</v>
      </c>
      <c r="G182" t="s">
        <v>7</v>
      </c>
    </row>
    <row r="183" spans="1:7" x14ac:dyDescent="0.25">
      <c r="A183" t="s">
        <v>55</v>
      </c>
      <c r="B183">
        <v>1513</v>
      </c>
      <c r="C183">
        <v>17.2</v>
      </c>
      <c r="D183">
        <v>10.7</v>
      </c>
      <c r="E183">
        <v>27.5</v>
      </c>
      <c r="F183">
        <v>2012</v>
      </c>
      <c r="G183" t="s">
        <v>7</v>
      </c>
    </row>
    <row r="184" spans="1:7" x14ac:dyDescent="0.25">
      <c r="A184" t="s">
        <v>29</v>
      </c>
      <c r="B184">
        <v>1579</v>
      </c>
      <c r="C184">
        <v>16.600000000000001</v>
      </c>
      <c r="D184">
        <v>9.4</v>
      </c>
      <c r="E184">
        <v>29.2</v>
      </c>
      <c r="F184">
        <v>2012</v>
      </c>
      <c r="G184" t="s">
        <v>7</v>
      </c>
    </row>
    <row r="185" spans="1:7" x14ac:dyDescent="0.25">
      <c r="A185" t="s">
        <v>25</v>
      </c>
      <c r="B185">
        <v>1551</v>
      </c>
      <c r="C185">
        <v>12.6</v>
      </c>
      <c r="D185">
        <v>7.9</v>
      </c>
      <c r="E185">
        <v>20</v>
      </c>
      <c r="F185">
        <v>2012</v>
      </c>
      <c r="G185" t="s">
        <v>7</v>
      </c>
    </row>
    <row r="186" spans="1:7" x14ac:dyDescent="0.25">
      <c r="A186" t="s">
        <v>56</v>
      </c>
      <c r="B186">
        <v>1590</v>
      </c>
      <c r="C186">
        <v>12.6</v>
      </c>
      <c r="D186">
        <v>7.5</v>
      </c>
      <c r="E186">
        <v>20.8</v>
      </c>
      <c r="F186">
        <v>2012</v>
      </c>
      <c r="G186" t="s">
        <v>7</v>
      </c>
    </row>
    <row r="187" spans="1:7" x14ac:dyDescent="0.25">
      <c r="A187" t="s">
        <v>57</v>
      </c>
      <c r="B187">
        <v>1601</v>
      </c>
      <c r="C187">
        <v>20.9</v>
      </c>
      <c r="D187">
        <v>13.2</v>
      </c>
      <c r="E187">
        <v>32.799999999999997</v>
      </c>
      <c r="F187">
        <v>2012</v>
      </c>
      <c r="G187" t="s">
        <v>7</v>
      </c>
    </row>
    <row r="188" spans="1:7" x14ac:dyDescent="0.25">
      <c r="A188" t="s">
        <v>41</v>
      </c>
      <c r="B188">
        <v>1604</v>
      </c>
      <c r="C188">
        <v>21.8</v>
      </c>
      <c r="D188">
        <v>13.7</v>
      </c>
      <c r="E188">
        <v>34.700000000000003</v>
      </c>
      <c r="F188">
        <v>2012</v>
      </c>
      <c r="G188" t="s">
        <v>7</v>
      </c>
    </row>
    <row r="189" spans="1:7" x14ac:dyDescent="0.25">
      <c r="A189" t="s">
        <v>26</v>
      </c>
      <c r="B189">
        <v>1584</v>
      </c>
      <c r="C189">
        <v>12.6</v>
      </c>
      <c r="D189">
        <v>7.3</v>
      </c>
      <c r="E189">
        <v>21.8</v>
      </c>
      <c r="F189">
        <v>2012</v>
      </c>
      <c r="G189" t="s">
        <v>7</v>
      </c>
    </row>
    <row r="190" spans="1:7" x14ac:dyDescent="0.25">
      <c r="A190" t="s">
        <v>18</v>
      </c>
      <c r="B190">
        <v>1539</v>
      </c>
      <c r="C190">
        <v>26.7</v>
      </c>
      <c r="D190">
        <v>18.5</v>
      </c>
      <c r="E190">
        <v>38.6</v>
      </c>
      <c r="F190">
        <v>2012</v>
      </c>
      <c r="G190" t="s">
        <v>7</v>
      </c>
    </row>
    <row r="191" spans="1:7" x14ac:dyDescent="0.25">
      <c r="A191" t="s">
        <v>42</v>
      </c>
      <c r="B191">
        <v>1565</v>
      </c>
      <c r="C191">
        <v>19.600000000000001</v>
      </c>
      <c r="D191">
        <v>12.7</v>
      </c>
      <c r="E191">
        <v>30.3</v>
      </c>
      <c r="F191">
        <v>2012</v>
      </c>
      <c r="G191" t="s">
        <v>7</v>
      </c>
    </row>
    <row r="192" spans="1:7" x14ac:dyDescent="0.25">
      <c r="A192" t="s">
        <v>43</v>
      </c>
      <c r="B192">
        <v>1024</v>
      </c>
      <c r="C192">
        <v>21.7</v>
      </c>
      <c r="D192">
        <v>12.7</v>
      </c>
      <c r="E192">
        <v>36.9</v>
      </c>
      <c r="F192">
        <v>2016</v>
      </c>
      <c r="G192" t="s">
        <v>7</v>
      </c>
    </row>
    <row r="193" spans="1:7" x14ac:dyDescent="0.25">
      <c r="A193" t="s">
        <v>19</v>
      </c>
      <c r="B193">
        <v>1089</v>
      </c>
      <c r="C193">
        <v>31.5</v>
      </c>
      <c r="D193">
        <v>20.8</v>
      </c>
      <c r="E193">
        <v>47.3</v>
      </c>
      <c r="F193">
        <v>2016</v>
      </c>
      <c r="G193" t="s">
        <v>7</v>
      </c>
    </row>
    <row r="194" spans="1:7" x14ac:dyDescent="0.25">
      <c r="A194" t="s">
        <v>20</v>
      </c>
      <c r="B194">
        <v>1016</v>
      </c>
      <c r="C194">
        <v>18.8</v>
      </c>
      <c r="D194">
        <v>10.9</v>
      </c>
      <c r="E194">
        <v>32.299999999999997</v>
      </c>
      <c r="F194">
        <v>2016</v>
      </c>
      <c r="G194" t="s">
        <v>7</v>
      </c>
    </row>
    <row r="195" spans="1:7" x14ac:dyDescent="0.25">
      <c r="A195" t="s">
        <v>13</v>
      </c>
      <c r="B195">
        <v>1151</v>
      </c>
      <c r="C195">
        <v>30.4</v>
      </c>
      <c r="D195">
        <v>18.899999999999999</v>
      </c>
      <c r="E195">
        <v>48.5</v>
      </c>
      <c r="F195">
        <v>2016</v>
      </c>
      <c r="G195" t="s">
        <v>7</v>
      </c>
    </row>
    <row r="196" spans="1:7" x14ac:dyDescent="0.25">
      <c r="A196" t="s">
        <v>21</v>
      </c>
      <c r="B196">
        <v>1326</v>
      </c>
      <c r="C196">
        <v>19.100000000000001</v>
      </c>
      <c r="D196">
        <v>11.9</v>
      </c>
      <c r="E196">
        <v>30.5</v>
      </c>
      <c r="F196">
        <v>2016</v>
      </c>
      <c r="G196" t="s">
        <v>7</v>
      </c>
    </row>
    <row r="197" spans="1:7" x14ac:dyDescent="0.25">
      <c r="A197" t="s">
        <v>33</v>
      </c>
      <c r="B197">
        <v>1366</v>
      </c>
      <c r="C197">
        <v>42.7</v>
      </c>
      <c r="D197">
        <v>26.2</v>
      </c>
      <c r="E197">
        <v>69</v>
      </c>
      <c r="F197">
        <v>2016</v>
      </c>
      <c r="G197" t="s">
        <v>7</v>
      </c>
    </row>
    <row r="198" spans="1:7" x14ac:dyDescent="0.25">
      <c r="A198" t="s">
        <v>45</v>
      </c>
      <c r="B198">
        <v>1149</v>
      </c>
      <c r="C198">
        <v>42.1</v>
      </c>
      <c r="D198">
        <v>26.6</v>
      </c>
      <c r="E198">
        <v>65.900000000000006</v>
      </c>
      <c r="F198">
        <v>2016</v>
      </c>
      <c r="G198" t="s">
        <v>7</v>
      </c>
    </row>
    <row r="199" spans="1:7" x14ac:dyDescent="0.25">
      <c r="A199" t="s">
        <v>27</v>
      </c>
      <c r="B199">
        <v>1151</v>
      </c>
      <c r="C199">
        <v>28.8</v>
      </c>
      <c r="D199">
        <v>19.2</v>
      </c>
      <c r="E199">
        <v>43.1</v>
      </c>
      <c r="F199">
        <v>2016</v>
      </c>
      <c r="G199" t="s">
        <v>7</v>
      </c>
    </row>
    <row r="200" spans="1:7" x14ac:dyDescent="0.25">
      <c r="A200" t="s">
        <v>14</v>
      </c>
      <c r="B200">
        <v>1075</v>
      </c>
      <c r="C200">
        <v>32</v>
      </c>
      <c r="D200">
        <v>18.100000000000001</v>
      </c>
      <c r="E200">
        <v>56.1</v>
      </c>
      <c r="F200">
        <v>2016</v>
      </c>
      <c r="G200" t="s">
        <v>7</v>
      </c>
    </row>
    <row r="201" spans="1:7" x14ac:dyDescent="0.25">
      <c r="A201" t="s">
        <v>58</v>
      </c>
      <c r="B201">
        <v>1333</v>
      </c>
      <c r="C201">
        <v>15.8</v>
      </c>
      <c r="D201">
        <v>9.3000000000000007</v>
      </c>
      <c r="E201">
        <v>26.7</v>
      </c>
      <c r="F201">
        <v>2016</v>
      </c>
      <c r="G201" t="s">
        <v>7</v>
      </c>
    </row>
    <row r="202" spans="1:7" x14ac:dyDescent="0.25">
      <c r="A202" t="s">
        <v>46</v>
      </c>
      <c r="B202">
        <v>1341</v>
      </c>
      <c r="C202">
        <v>27.1</v>
      </c>
      <c r="D202">
        <v>17.3</v>
      </c>
      <c r="E202">
        <v>42.1</v>
      </c>
      <c r="F202">
        <v>2016</v>
      </c>
      <c r="G202" t="s">
        <v>7</v>
      </c>
    </row>
    <row r="203" spans="1:7" x14ac:dyDescent="0.25">
      <c r="A203" t="s">
        <v>34</v>
      </c>
      <c r="B203">
        <v>1254</v>
      </c>
      <c r="C203">
        <v>20.5</v>
      </c>
      <c r="D203">
        <v>12.9</v>
      </c>
      <c r="E203">
        <v>32.299999999999997</v>
      </c>
      <c r="F203">
        <v>2016</v>
      </c>
      <c r="G203" t="s">
        <v>7</v>
      </c>
    </row>
    <row r="204" spans="1:7" x14ac:dyDescent="0.25">
      <c r="A204" t="s">
        <v>47</v>
      </c>
      <c r="B204">
        <v>1316</v>
      </c>
      <c r="C204">
        <v>34</v>
      </c>
      <c r="D204">
        <v>21.6</v>
      </c>
      <c r="E204">
        <v>53</v>
      </c>
      <c r="F204">
        <v>2016</v>
      </c>
      <c r="G204" t="s">
        <v>7</v>
      </c>
    </row>
    <row r="205" spans="1:7" x14ac:dyDescent="0.25">
      <c r="A205" t="s">
        <v>35</v>
      </c>
      <c r="B205">
        <v>1192</v>
      </c>
      <c r="C205">
        <v>37</v>
      </c>
      <c r="D205">
        <v>24.9</v>
      </c>
      <c r="E205">
        <v>54.8</v>
      </c>
      <c r="F205">
        <v>2016</v>
      </c>
      <c r="G205" t="s">
        <v>7</v>
      </c>
    </row>
    <row r="206" spans="1:7" x14ac:dyDescent="0.25">
      <c r="A206" t="s">
        <v>49</v>
      </c>
      <c r="B206">
        <v>1084</v>
      </c>
      <c r="C206">
        <v>23.8</v>
      </c>
      <c r="D206">
        <v>15.1</v>
      </c>
      <c r="E206">
        <v>37.299999999999997</v>
      </c>
      <c r="F206">
        <v>2016</v>
      </c>
      <c r="G206" t="s">
        <v>7</v>
      </c>
    </row>
    <row r="207" spans="1:7" x14ac:dyDescent="0.25">
      <c r="A207" t="s">
        <v>50</v>
      </c>
      <c r="B207">
        <v>965</v>
      </c>
      <c r="C207">
        <v>18.5</v>
      </c>
      <c r="D207">
        <v>11.6</v>
      </c>
      <c r="E207">
        <v>29.6</v>
      </c>
      <c r="F207">
        <v>2016</v>
      </c>
      <c r="G207" t="s">
        <v>7</v>
      </c>
    </row>
    <row r="208" spans="1:7" x14ac:dyDescent="0.25">
      <c r="A208" t="s">
        <v>30</v>
      </c>
      <c r="B208">
        <v>1376</v>
      </c>
      <c r="C208">
        <v>35.299999999999997</v>
      </c>
      <c r="D208">
        <v>22.3</v>
      </c>
      <c r="E208">
        <v>55.3</v>
      </c>
      <c r="F208">
        <v>2016</v>
      </c>
      <c r="G208" t="s">
        <v>7</v>
      </c>
    </row>
    <row r="209" spans="1:7" x14ac:dyDescent="0.25">
      <c r="A209" t="s">
        <v>15</v>
      </c>
      <c r="B209">
        <v>1339</v>
      </c>
      <c r="C209">
        <v>25.4</v>
      </c>
      <c r="D209">
        <v>16.5</v>
      </c>
      <c r="E209">
        <v>39</v>
      </c>
      <c r="F209">
        <v>2016</v>
      </c>
      <c r="G209" t="s">
        <v>7</v>
      </c>
    </row>
    <row r="210" spans="1:7" x14ac:dyDescent="0.25">
      <c r="A210" t="s">
        <v>36</v>
      </c>
      <c r="B210">
        <v>1245</v>
      </c>
      <c r="C210">
        <v>32.1</v>
      </c>
      <c r="D210">
        <v>22.6</v>
      </c>
      <c r="E210">
        <v>45.4</v>
      </c>
      <c r="F210">
        <v>2016</v>
      </c>
      <c r="G210" t="s">
        <v>7</v>
      </c>
    </row>
    <row r="211" spans="1:7" x14ac:dyDescent="0.25">
      <c r="A211" t="s">
        <v>51</v>
      </c>
      <c r="B211">
        <v>1347</v>
      </c>
      <c r="C211">
        <v>28.4</v>
      </c>
      <c r="D211">
        <v>16</v>
      </c>
      <c r="E211">
        <v>50</v>
      </c>
      <c r="F211">
        <v>2016</v>
      </c>
      <c r="G211" t="s">
        <v>7</v>
      </c>
    </row>
    <row r="212" spans="1:7" x14ac:dyDescent="0.25">
      <c r="A212" t="s">
        <v>28</v>
      </c>
      <c r="B212">
        <v>1523</v>
      </c>
      <c r="C212">
        <v>35.1</v>
      </c>
      <c r="D212">
        <v>24.2</v>
      </c>
      <c r="E212">
        <v>50.8</v>
      </c>
      <c r="F212">
        <v>2016</v>
      </c>
      <c r="G212" t="s">
        <v>7</v>
      </c>
    </row>
    <row r="213" spans="1:7" x14ac:dyDescent="0.25">
      <c r="A213" t="s">
        <v>22</v>
      </c>
      <c r="B213">
        <v>1249</v>
      </c>
      <c r="C213">
        <v>27.4</v>
      </c>
      <c r="D213">
        <v>17.3</v>
      </c>
      <c r="E213">
        <v>43.1</v>
      </c>
      <c r="F213">
        <v>2016</v>
      </c>
      <c r="G213" t="s">
        <v>7</v>
      </c>
    </row>
    <row r="214" spans="1:7" x14ac:dyDescent="0.25">
      <c r="A214" t="s">
        <v>52</v>
      </c>
      <c r="B214">
        <v>1262</v>
      </c>
      <c r="C214">
        <v>31</v>
      </c>
      <c r="D214">
        <v>17.899999999999999</v>
      </c>
      <c r="E214">
        <v>53.4</v>
      </c>
      <c r="F214">
        <v>2016</v>
      </c>
      <c r="G214" t="s">
        <v>7</v>
      </c>
    </row>
    <row r="215" spans="1:7" x14ac:dyDescent="0.25">
      <c r="A215" t="s">
        <v>23</v>
      </c>
      <c r="B215">
        <v>1171</v>
      </c>
      <c r="C215">
        <v>17</v>
      </c>
      <c r="D215">
        <v>10.9</v>
      </c>
      <c r="E215">
        <v>26.4</v>
      </c>
      <c r="F215">
        <v>2016</v>
      </c>
      <c r="G215" t="s">
        <v>7</v>
      </c>
    </row>
    <row r="216" spans="1:7" x14ac:dyDescent="0.25">
      <c r="A216" t="s">
        <v>59</v>
      </c>
      <c r="B216">
        <v>1202</v>
      </c>
      <c r="C216">
        <v>13.6</v>
      </c>
      <c r="D216">
        <v>8.5</v>
      </c>
      <c r="E216">
        <v>21.6</v>
      </c>
      <c r="F216">
        <v>2016</v>
      </c>
      <c r="G216" t="s">
        <v>7</v>
      </c>
    </row>
    <row r="217" spans="1:7" x14ac:dyDescent="0.25">
      <c r="A217" t="s">
        <v>37</v>
      </c>
      <c r="B217">
        <v>1259</v>
      </c>
      <c r="C217">
        <v>27.4</v>
      </c>
      <c r="D217">
        <v>18.3</v>
      </c>
      <c r="E217">
        <v>40.799999999999997</v>
      </c>
      <c r="F217">
        <v>2016</v>
      </c>
      <c r="G217" t="s">
        <v>7</v>
      </c>
    </row>
    <row r="218" spans="1:7" x14ac:dyDescent="0.25">
      <c r="A218" t="s">
        <v>16</v>
      </c>
      <c r="B218">
        <v>1349</v>
      </c>
      <c r="C218">
        <v>38.200000000000003</v>
      </c>
      <c r="D218">
        <v>25.4</v>
      </c>
      <c r="E218">
        <v>57</v>
      </c>
      <c r="F218">
        <v>2016</v>
      </c>
      <c r="G218" t="s">
        <v>7</v>
      </c>
    </row>
    <row r="219" spans="1:7" x14ac:dyDescent="0.25">
      <c r="A219" t="s">
        <v>31</v>
      </c>
      <c r="B219">
        <v>1051</v>
      </c>
      <c r="C219">
        <v>27.3</v>
      </c>
      <c r="D219">
        <v>16.3</v>
      </c>
      <c r="E219">
        <v>45.4</v>
      </c>
      <c r="F219">
        <v>2016</v>
      </c>
      <c r="G219" t="s">
        <v>7</v>
      </c>
    </row>
    <row r="220" spans="1:7" x14ac:dyDescent="0.25">
      <c r="A220" t="s">
        <v>38</v>
      </c>
      <c r="B220">
        <v>1193</v>
      </c>
      <c r="C220">
        <v>24.8</v>
      </c>
      <c r="D220">
        <v>16.2</v>
      </c>
      <c r="E220">
        <v>37.799999999999997</v>
      </c>
      <c r="F220">
        <v>2016</v>
      </c>
      <c r="G220" t="s">
        <v>7</v>
      </c>
    </row>
    <row r="221" spans="1:7" x14ac:dyDescent="0.25">
      <c r="A221" t="s">
        <v>39</v>
      </c>
      <c r="B221">
        <v>1006</v>
      </c>
      <c r="C221">
        <v>26.7</v>
      </c>
      <c r="D221">
        <v>17.399999999999999</v>
      </c>
      <c r="E221">
        <v>40.700000000000003</v>
      </c>
      <c r="F221">
        <v>2016</v>
      </c>
      <c r="G221" t="s">
        <v>7</v>
      </c>
    </row>
    <row r="222" spans="1:7" x14ac:dyDescent="0.25">
      <c r="A222" t="s">
        <v>32</v>
      </c>
      <c r="B222">
        <v>1290</v>
      </c>
      <c r="C222">
        <v>28.9</v>
      </c>
      <c r="D222">
        <v>16.3</v>
      </c>
      <c r="E222">
        <v>50.7</v>
      </c>
      <c r="F222">
        <v>2016</v>
      </c>
      <c r="G222" t="s">
        <v>7</v>
      </c>
    </row>
    <row r="223" spans="1:7" x14ac:dyDescent="0.25">
      <c r="A223" t="s">
        <v>24</v>
      </c>
      <c r="B223">
        <v>1304</v>
      </c>
      <c r="C223">
        <v>37.9</v>
      </c>
      <c r="D223">
        <v>24.3</v>
      </c>
      <c r="E223">
        <v>58.6</v>
      </c>
      <c r="F223">
        <v>2016</v>
      </c>
      <c r="G223" t="s">
        <v>7</v>
      </c>
    </row>
    <row r="224" spans="1:7" x14ac:dyDescent="0.25">
      <c r="A224" t="s">
        <v>40</v>
      </c>
      <c r="B224">
        <v>1113</v>
      </c>
      <c r="C224">
        <v>26.9</v>
      </c>
      <c r="D224">
        <v>18.399999999999999</v>
      </c>
      <c r="E224">
        <v>39.299999999999997</v>
      </c>
      <c r="F224">
        <v>2016</v>
      </c>
      <c r="G224" t="s">
        <v>7</v>
      </c>
    </row>
    <row r="225" spans="1:7" x14ac:dyDescent="0.25">
      <c r="A225" t="s">
        <v>17</v>
      </c>
      <c r="B225">
        <v>1123</v>
      </c>
      <c r="C225">
        <v>20.9</v>
      </c>
      <c r="D225">
        <v>12.1</v>
      </c>
      <c r="E225">
        <v>35.700000000000003</v>
      </c>
      <c r="F225">
        <v>2016</v>
      </c>
      <c r="G225" t="s">
        <v>7</v>
      </c>
    </row>
    <row r="226" spans="1:7" x14ac:dyDescent="0.25">
      <c r="A226" t="s">
        <v>29</v>
      </c>
      <c r="B226">
        <v>1108</v>
      </c>
      <c r="C226">
        <v>20.100000000000001</v>
      </c>
      <c r="D226">
        <v>11.6</v>
      </c>
      <c r="E226">
        <v>34.700000000000003</v>
      </c>
      <c r="F226">
        <v>2016</v>
      </c>
      <c r="G226" t="s">
        <v>7</v>
      </c>
    </row>
    <row r="227" spans="1:7" x14ac:dyDescent="0.25">
      <c r="A227" t="s">
        <v>25</v>
      </c>
      <c r="B227">
        <v>1325</v>
      </c>
      <c r="C227">
        <v>26.3</v>
      </c>
      <c r="D227">
        <v>17.7</v>
      </c>
      <c r="E227">
        <v>38.9</v>
      </c>
      <c r="F227">
        <v>2016</v>
      </c>
      <c r="G227" t="s">
        <v>7</v>
      </c>
    </row>
    <row r="228" spans="1:7" x14ac:dyDescent="0.25">
      <c r="A228" t="s">
        <v>56</v>
      </c>
      <c r="B228">
        <v>1364</v>
      </c>
      <c r="C228">
        <v>32.5</v>
      </c>
      <c r="D228">
        <v>22.4</v>
      </c>
      <c r="E228">
        <v>46.9</v>
      </c>
      <c r="F228">
        <v>2016</v>
      </c>
      <c r="G228" t="s">
        <v>7</v>
      </c>
    </row>
    <row r="229" spans="1:7" x14ac:dyDescent="0.25">
      <c r="A229" t="s">
        <v>57</v>
      </c>
      <c r="B229">
        <v>1362</v>
      </c>
      <c r="C229">
        <v>18.5</v>
      </c>
      <c r="D229">
        <v>11.3</v>
      </c>
      <c r="E229">
        <v>30</v>
      </c>
      <c r="F229">
        <v>2016</v>
      </c>
      <c r="G229" t="s">
        <v>7</v>
      </c>
    </row>
    <row r="230" spans="1:7" x14ac:dyDescent="0.25">
      <c r="A230" t="s">
        <v>26</v>
      </c>
      <c r="B230">
        <v>1461</v>
      </c>
      <c r="C230">
        <v>28.9</v>
      </c>
      <c r="D230">
        <v>16.399999999999999</v>
      </c>
      <c r="E230">
        <v>50.5</v>
      </c>
      <c r="F230">
        <v>2016</v>
      </c>
      <c r="G230" t="s">
        <v>7</v>
      </c>
    </row>
    <row r="231" spans="1:7" x14ac:dyDescent="0.25">
      <c r="A231" t="s">
        <v>18</v>
      </c>
      <c r="B231">
        <v>1016</v>
      </c>
      <c r="C231">
        <v>30.2</v>
      </c>
      <c r="D231">
        <v>19.3</v>
      </c>
      <c r="E231">
        <v>47</v>
      </c>
      <c r="F231">
        <v>2016</v>
      </c>
      <c r="G231" t="s">
        <v>7</v>
      </c>
    </row>
    <row r="232" spans="1:7" x14ac:dyDescent="0.25">
      <c r="A232" t="s">
        <v>19</v>
      </c>
      <c r="B232">
        <v>252812</v>
      </c>
      <c r="C232">
        <v>1.5</v>
      </c>
      <c r="D232">
        <v>1.3</v>
      </c>
      <c r="E232">
        <v>1.6</v>
      </c>
      <c r="F232">
        <v>2000</v>
      </c>
      <c r="G232" t="s">
        <v>9</v>
      </c>
    </row>
    <row r="233" spans="1:7" x14ac:dyDescent="0.25">
      <c r="A233" t="s">
        <v>43</v>
      </c>
      <c r="B233">
        <v>50342</v>
      </c>
      <c r="C233">
        <v>3.3</v>
      </c>
      <c r="D233">
        <v>2.8</v>
      </c>
      <c r="E233">
        <v>3.8</v>
      </c>
      <c r="F233">
        <v>2000</v>
      </c>
      <c r="G233" t="s">
        <v>9</v>
      </c>
    </row>
    <row r="234" spans="1:7" x14ac:dyDescent="0.25">
      <c r="A234" t="s">
        <v>13</v>
      </c>
      <c r="B234">
        <v>274759</v>
      </c>
      <c r="C234">
        <v>3.3</v>
      </c>
      <c r="D234">
        <v>3.1</v>
      </c>
      <c r="E234">
        <v>3.5</v>
      </c>
      <c r="F234">
        <v>2000</v>
      </c>
      <c r="G234" t="s">
        <v>9</v>
      </c>
    </row>
    <row r="235" spans="1:7" x14ac:dyDescent="0.25">
      <c r="A235" t="s">
        <v>20</v>
      </c>
      <c r="B235">
        <v>185692</v>
      </c>
      <c r="C235">
        <v>5.3</v>
      </c>
      <c r="D235">
        <v>5</v>
      </c>
      <c r="E235">
        <v>5.7</v>
      </c>
      <c r="F235">
        <v>2000</v>
      </c>
      <c r="G235" t="s">
        <v>9</v>
      </c>
    </row>
    <row r="236" spans="1:7" x14ac:dyDescent="0.25">
      <c r="A236" t="s">
        <v>44</v>
      </c>
      <c r="B236">
        <v>2406609</v>
      </c>
      <c r="C236">
        <v>1</v>
      </c>
      <c r="D236">
        <v>1</v>
      </c>
      <c r="E236">
        <v>1.1000000000000001</v>
      </c>
      <c r="F236">
        <v>2000</v>
      </c>
      <c r="G236" t="s">
        <v>9</v>
      </c>
    </row>
    <row r="237" spans="1:7" x14ac:dyDescent="0.25">
      <c r="A237" t="s">
        <v>21</v>
      </c>
      <c r="B237">
        <v>130820</v>
      </c>
      <c r="C237">
        <v>1.9</v>
      </c>
      <c r="D237">
        <v>1.7</v>
      </c>
      <c r="E237">
        <v>2.2000000000000002</v>
      </c>
      <c r="F237">
        <v>2000</v>
      </c>
      <c r="G237" t="s">
        <v>9</v>
      </c>
    </row>
    <row r="238" spans="1:7" x14ac:dyDescent="0.25">
      <c r="A238" t="s">
        <v>33</v>
      </c>
      <c r="B238">
        <v>163068</v>
      </c>
      <c r="C238">
        <v>0.5</v>
      </c>
      <c r="D238">
        <v>0.4</v>
      </c>
      <c r="E238">
        <v>0.6</v>
      </c>
      <c r="F238">
        <v>2000</v>
      </c>
      <c r="G238" t="s">
        <v>9</v>
      </c>
    </row>
    <row r="239" spans="1:7" x14ac:dyDescent="0.25">
      <c r="A239" t="s">
        <v>45</v>
      </c>
      <c r="B239">
        <v>42834</v>
      </c>
      <c r="C239">
        <v>3.2</v>
      </c>
      <c r="D239">
        <v>2.7</v>
      </c>
      <c r="E239">
        <v>3.8</v>
      </c>
      <c r="F239">
        <v>2000</v>
      </c>
      <c r="G239" t="s">
        <v>9</v>
      </c>
    </row>
    <row r="240" spans="1:7" x14ac:dyDescent="0.25">
      <c r="A240" t="s">
        <v>60</v>
      </c>
      <c r="B240">
        <v>58590</v>
      </c>
      <c r="C240">
        <v>0.5</v>
      </c>
      <c r="D240">
        <v>0.4</v>
      </c>
      <c r="E240">
        <v>0.8</v>
      </c>
      <c r="F240">
        <v>2000</v>
      </c>
      <c r="G240" t="s">
        <v>9</v>
      </c>
    </row>
    <row r="241" spans="1:7" x14ac:dyDescent="0.25">
      <c r="A241" t="s">
        <v>27</v>
      </c>
      <c r="B241">
        <v>801638</v>
      </c>
      <c r="C241">
        <v>1.7</v>
      </c>
      <c r="D241">
        <v>1.6</v>
      </c>
      <c r="E241">
        <v>1.8</v>
      </c>
      <c r="F241">
        <v>2000</v>
      </c>
      <c r="G241" t="s">
        <v>9</v>
      </c>
    </row>
    <row r="242" spans="1:7" x14ac:dyDescent="0.25">
      <c r="A242" t="s">
        <v>14</v>
      </c>
      <c r="B242">
        <v>460568</v>
      </c>
      <c r="C242">
        <v>2.2999999999999998</v>
      </c>
      <c r="D242">
        <v>2.1</v>
      </c>
      <c r="E242">
        <v>2.4</v>
      </c>
      <c r="F242">
        <v>2000</v>
      </c>
      <c r="G242" t="s">
        <v>9</v>
      </c>
    </row>
    <row r="243" spans="1:7" x14ac:dyDescent="0.25">
      <c r="A243" t="s">
        <v>58</v>
      </c>
      <c r="B243">
        <v>62623</v>
      </c>
      <c r="C243">
        <v>0.7</v>
      </c>
      <c r="D243">
        <v>0.5</v>
      </c>
      <c r="E243">
        <v>1</v>
      </c>
      <c r="F243">
        <v>2000</v>
      </c>
      <c r="G243" t="s">
        <v>9</v>
      </c>
    </row>
    <row r="244" spans="1:7" x14ac:dyDescent="0.25">
      <c r="A244" t="s">
        <v>34</v>
      </c>
      <c r="B244">
        <v>66850</v>
      </c>
      <c r="C244">
        <v>6.2</v>
      </c>
      <c r="D244">
        <v>5.6</v>
      </c>
      <c r="E244">
        <v>6.8</v>
      </c>
      <c r="F244">
        <v>2000</v>
      </c>
      <c r="G244" t="s">
        <v>9</v>
      </c>
    </row>
    <row r="245" spans="1:7" x14ac:dyDescent="0.25">
      <c r="A245" t="s">
        <v>47</v>
      </c>
      <c r="B245">
        <v>706643</v>
      </c>
      <c r="C245">
        <v>1.9</v>
      </c>
      <c r="D245">
        <v>1.8</v>
      </c>
      <c r="E245">
        <v>2</v>
      </c>
      <c r="F245">
        <v>2000</v>
      </c>
      <c r="G245" t="s">
        <v>9</v>
      </c>
    </row>
    <row r="246" spans="1:7" x14ac:dyDescent="0.25">
      <c r="A246" t="s">
        <v>35</v>
      </c>
      <c r="B246">
        <v>318736</v>
      </c>
      <c r="C246">
        <v>2.8</v>
      </c>
      <c r="D246">
        <v>2.6</v>
      </c>
      <c r="E246">
        <v>3</v>
      </c>
      <c r="F246">
        <v>2000</v>
      </c>
      <c r="G246" t="s">
        <v>9</v>
      </c>
    </row>
    <row r="247" spans="1:7" x14ac:dyDescent="0.25">
      <c r="A247" t="s">
        <v>46</v>
      </c>
      <c r="B247">
        <v>106118</v>
      </c>
      <c r="C247">
        <v>1.5</v>
      </c>
      <c r="D247">
        <v>1.2</v>
      </c>
      <c r="E247">
        <v>1.7</v>
      </c>
      <c r="F247">
        <v>2000</v>
      </c>
      <c r="G247" t="s">
        <v>9</v>
      </c>
    </row>
    <row r="248" spans="1:7" x14ac:dyDescent="0.25">
      <c r="A248" t="s">
        <v>48</v>
      </c>
      <c r="B248">
        <v>102151</v>
      </c>
      <c r="C248">
        <v>4.2</v>
      </c>
      <c r="D248">
        <v>3.8</v>
      </c>
      <c r="E248">
        <v>4.5999999999999996</v>
      </c>
      <c r="F248">
        <v>2000</v>
      </c>
      <c r="G248" t="s">
        <v>9</v>
      </c>
    </row>
    <row r="249" spans="1:7" x14ac:dyDescent="0.25">
      <c r="A249" t="s">
        <v>49</v>
      </c>
      <c r="B249">
        <v>270411</v>
      </c>
      <c r="C249">
        <v>2.2000000000000002</v>
      </c>
      <c r="D249">
        <v>2</v>
      </c>
      <c r="E249">
        <v>2.4</v>
      </c>
      <c r="F249">
        <v>2000</v>
      </c>
      <c r="G249" t="s">
        <v>9</v>
      </c>
    </row>
    <row r="250" spans="1:7" x14ac:dyDescent="0.25">
      <c r="A250" t="s">
        <v>50</v>
      </c>
      <c r="B250">
        <v>339301</v>
      </c>
      <c r="C250">
        <v>1.7</v>
      </c>
      <c r="D250">
        <v>1.6</v>
      </c>
      <c r="E250">
        <v>1.8</v>
      </c>
      <c r="F250">
        <v>2000</v>
      </c>
      <c r="G250" t="s">
        <v>9</v>
      </c>
    </row>
    <row r="251" spans="1:7" x14ac:dyDescent="0.25">
      <c r="A251" t="s">
        <v>36</v>
      </c>
      <c r="B251">
        <v>69466</v>
      </c>
      <c r="C251">
        <v>9.8000000000000007</v>
      </c>
      <c r="D251">
        <v>9.1</v>
      </c>
      <c r="E251">
        <v>10.6</v>
      </c>
      <c r="F251">
        <v>2000</v>
      </c>
      <c r="G251" t="s">
        <v>9</v>
      </c>
    </row>
    <row r="252" spans="1:7" x14ac:dyDescent="0.25">
      <c r="A252" t="s">
        <v>15</v>
      </c>
      <c r="B252">
        <v>275403</v>
      </c>
      <c r="C252">
        <v>1.9</v>
      </c>
      <c r="D252">
        <v>1.8</v>
      </c>
      <c r="E252">
        <v>2.1</v>
      </c>
      <c r="F252">
        <v>2000</v>
      </c>
      <c r="G252" t="s">
        <v>9</v>
      </c>
    </row>
    <row r="253" spans="1:7" x14ac:dyDescent="0.25">
      <c r="A253" t="s">
        <v>30</v>
      </c>
      <c r="B253">
        <v>331038</v>
      </c>
      <c r="C253">
        <v>1.1000000000000001</v>
      </c>
      <c r="D253">
        <v>1</v>
      </c>
      <c r="E253">
        <v>1.2</v>
      </c>
      <c r="F253">
        <v>2000</v>
      </c>
      <c r="G253" t="s">
        <v>9</v>
      </c>
    </row>
    <row r="254" spans="1:7" x14ac:dyDescent="0.25">
      <c r="A254" t="s">
        <v>51</v>
      </c>
      <c r="B254">
        <v>551959</v>
      </c>
      <c r="C254">
        <v>5.8</v>
      </c>
      <c r="D254">
        <v>5.6</v>
      </c>
      <c r="E254">
        <v>6</v>
      </c>
      <c r="F254">
        <v>2000</v>
      </c>
      <c r="G254" t="s">
        <v>9</v>
      </c>
    </row>
    <row r="255" spans="1:7" x14ac:dyDescent="0.25">
      <c r="A255" t="s">
        <v>28</v>
      </c>
      <c r="B255">
        <v>211436</v>
      </c>
      <c r="C255">
        <v>5.6</v>
      </c>
      <c r="D255">
        <v>5.3</v>
      </c>
      <c r="E255">
        <v>5.9</v>
      </c>
      <c r="F255">
        <v>2000</v>
      </c>
      <c r="G255" t="s">
        <v>9</v>
      </c>
    </row>
    <row r="256" spans="1:7" x14ac:dyDescent="0.25">
      <c r="A256" t="s">
        <v>61</v>
      </c>
      <c r="B256">
        <v>228630</v>
      </c>
      <c r="C256">
        <v>1.7</v>
      </c>
      <c r="D256">
        <v>1.5</v>
      </c>
      <c r="E256">
        <v>1.9</v>
      </c>
      <c r="F256">
        <v>2000</v>
      </c>
      <c r="G256" t="s">
        <v>9</v>
      </c>
    </row>
    <row r="257" spans="1:7" x14ac:dyDescent="0.25">
      <c r="A257" t="s">
        <v>22</v>
      </c>
      <c r="B257">
        <v>400654</v>
      </c>
      <c r="C257">
        <v>2.7</v>
      </c>
      <c r="D257">
        <v>2.5</v>
      </c>
      <c r="E257">
        <v>2.9</v>
      </c>
      <c r="F257">
        <v>2000</v>
      </c>
      <c r="G257" t="s">
        <v>9</v>
      </c>
    </row>
    <row r="258" spans="1:7" x14ac:dyDescent="0.25">
      <c r="A258" t="s">
        <v>52</v>
      </c>
      <c r="B258">
        <v>33967</v>
      </c>
      <c r="C258">
        <v>5.2</v>
      </c>
      <c r="D258">
        <v>4.4000000000000004</v>
      </c>
      <c r="E258">
        <v>6</v>
      </c>
      <c r="F258">
        <v>2000</v>
      </c>
      <c r="G258" t="s">
        <v>9</v>
      </c>
    </row>
    <row r="259" spans="1:7" x14ac:dyDescent="0.25">
      <c r="A259" t="s">
        <v>53</v>
      </c>
      <c r="B259">
        <v>97463</v>
      </c>
      <c r="C259">
        <v>1.1000000000000001</v>
      </c>
      <c r="D259">
        <v>0.9</v>
      </c>
      <c r="E259">
        <v>1.4</v>
      </c>
      <c r="F259">
        <v>2000</v>
      </c>
      <c r="G259" t="s">
        <v>9</v>
      </c>
    </row>
    <row r="260" spans="1:7" x14ac:dyDescent="0.25">
      <c r="A260" t="s">
        <v>31</v>
      </c>
      <c r="B260">
        <v>50946</v>
      </c>
      <c r="C260">
        <v>3.3</v>
      </c>
      <c r="D260">
        <v>2.9</v>
      </c>
      <c r="E260">
        <v>3.9</v>
      </c>
      <c r="F260">
        <v>2000</v>
      </c>
      <c r="G260" t="s">
        <v>9</v>
      </c>
    </row>
    <row r="261" spans="1:7" x14ac:dyDescent="0.25">
      <c r="A261" t="s">
        <v>37</v>
      </c>
      <c r="B261">
        <v>44032</v>
      </c>
      <c r="C261">
        <v>4.2</v>
      </c>
      <c r="D261">
        <v>3.7</v>
      </c>
      <c r="E261">
        <v>4.9000000000000004</v>
      </c>
      <c r="F261">
        <v>2000</v>
      </c>
      <c r="G261" t="s">
        <v>9</v>
      </c>
    </row>
    <row r="262" spans="1:7" x14ac:dyDescent="0.25">
      <c r="A262" t="s">
        <v>16</v>
      </c>
      <c r="B262">
        <v>334551</v>
      </c>
      <c r="C262">
        <v>2.1</v>
      </c>
      <c r="D262">
        <v>1.9</v>
      </c>
      <c r="E262">
        <v>2.2000000000000002</v>
      </c>
      <c r="F262">
        <v>2000</v>
      </c>
      <c r="G262" t="s">
        <v>9</v>
      </c>
    </row>
    <row r="263" spans="1:7" x14ac:dyDescent="0.25">
      <c r="A263" t="s">
        <v>62</v>
      </c>
      <c r="B263">
        <v>183786</v>
      </c>
      <c r="C263">
        <v>1.5</v>
      </c>
      <c r="D263">
        <v>1.3</v>
      </c>
      <c r="E263">
        <v>1.7</v>
      </c>
      <c r="F263">
        <v>2000</v>
      </c>
      <c r="G263" t="s">
        <v>9</v>
      </c>
    </row>
    <row r="264" spans="1:7" x14ac:dyDescent="0.25">
      <c r="A264" t="s">
        <v>38</v>
      </c>
      <c r="B264">
        <v>986828</v>
      </c>
      <c r="C264">
        <v>2.5</v>
      </c>
      <c r="D264">
        <v>2.4</v>
      </c>
      <c r="E264">
        <v>2.6</v>
      </c>
      <c r="F264">
        <v>2000</v>
      </c>
      <c r="G264" t="s">
        <v>9</v>
      </c>
    </row>
    <row r="265" spans="1:7" x14ac:dyDescent="0.25">
      <c r="A265" t="s">
        <v>23</v>
      </c>
      <c r="B265">
        <v>435822</v>
      </c>
      <c r="C265">
        <v>3.4</v>
      </c>
      <c r="D265">
        <v>3.3</v>
      </c>
      <c r="E265">
        <v>3.6</v>
      </c>
      <c r="F265">
        <v>2000</v>
      </c>
      <c r="G265" t="s">
        <v>9</v>
      </c>
    </row>
    <row r="266" spans="1:7" x14ac:dyDescent="0.25">
      <c r="A266" t="s">
        <v>59</v>
      </c>
      <c r="B266">
        <v>21041</v>
      </c>
      <c r="C266">
        <v>2.9</v>
      </c>
      <c r="D266">
        <v>2.2999999999999998</v>
      </c>
      <c r="E266">
        <v>3.8</v>
      </c>
      <c r="F266">
        <v>2000</v>
      </c>
      <c r="G266" t="s">
        <v>9</v>
      </c>
    </row>
    <row r="267" spans="1:7" x14ac:dyDescent="0.25">
      <c r="A267" t="s">
        <v>54</v>
      </c>
      <c r="B267">
        <v>562133</v>
      </c>
      <c r="C267">
        <v>2.5</v>
      </c>
      <c r="D267">
        <v>2.4</v>
      </c>
      <c r="E267">
        <v>2.6</v>
      </c>
      <c r="F267">
        <v>2000</v>
      </c>
      <c r="G267" t="s">
        <v>9</v>
      </c>
    </row>
    <row r="268" spans="1:7" x14ac:dyDescent="0.25">
      <c r="A268" t="s">
        <v>39</v>
      </c>
      <c r="B268">
        <v>252657</v>
      </c>
      <c r="C268">
        <v>1.1000000000000001</v>
      </c>
      <c r="D268">
        <v>1</v>
      </c>
      <c r="E268">
        <v>1.3</v>
      </c>
      <c r="F268">
        <v>2000</v>
      </c>
      <c r="G268" t="s">
        <v>9</v>
      </c>
    </row>
    <row r="269" spans="1:7" x14ac:dyDescent="0.25">
      <c r="A269" t="s">
        <v>32</v>
      </c>
      <c r="B269">
        <v>154884</v>
      </c>
      <c r="C269">
        <v>4.7</v>
      </c>
      <c r="D269">
        <v>4.4000000000000004</v>
      </c>
      <c r="E269">
        <v>5.0999999999999996</v>
      </c>
      <c r="F269">
        <v>2000</v>
      </c>
      <c r="G269" t="s">
        <v>9</v>
      </c>
    </row>
    <row r="270" spans="1:7" x14ac:dyDescent="0.25">
      <c r="A270" t="s">
        <v>24</v>
      </c>
      <c r="B270">
        <v>573278</v>
      </c>
      <c r="C270">
        <v>4.2</v>
      </c>
      <c r="D270">
        <v>4</v>
      </c>
      <c r="E270">
        <v>4.4000000000000004</v>
      </c>
      <c r="F270">
        <v>2000</v>
      </c>
      <c r="G270" t="s">
        <v>9</v>
      </c>
    </row>
    <row r="271" spans="1:7" x14ac:dyDescent="0.25">
      <c r="A271" t="s">
        <v>40</v>
      </c>
      <c r="B271">
        <v>66153</v>
      </c>
      <c r="C271">
        <v>4.8</v>
      </c>
      <c r="D271">
        <v>4.3</v>
      </c>
      <c r="E271">
        <v>5.3</v>
      </c>
      <c r="F271">
        <v>2000</v>
      </c>
      <c r="G271" t="s">
        <v>9</v>
      </c>
    </row>
    <row r="272" spans="1:7" x14ac:dyDescent="0.25">
      <c r="A272" t="s">
        <v>17</v>
      </c>
      <c r="B272">
        <v>312791</v>
      </c>
      <c r="C272">
        <v>3.1</v>
      </c>
      <c r="D272">
        <v>3</v>
      </c>
      <c r="E272">
        <v>3.4</v>
      </c>
      <c r="F272">
        <v>2000</v>
      </c>
      <c r="G272" t="s">
        <v>9</v>
      </c>
    </row>
    <row r="273" spans="1:7" x14ac:dyDescent="0.25">
      <c r="A273" t="s">
        <v>55</v>
      </c>
      <c r="B273">
        <v>42764</v>
      </c>
      <c r="C273">
        <v>2.9</v>
      </c>
      <c r="D273">
        <v>2.4</v>
      </c>
      <c r="E273">
        <v>3.5</v>
      </c>
      <c r="F273">
        <v>2000</v>
      </c>
      <c r="G273" t="s">
        <v>9</v>
      </c>
    </row>
    <row r="274" spans="1:7" x14ac:dyDescent="0.25">
      <c r="A274" t="s">
        <v>29</v>
      </c>
      <c r="B274">
        <v>479157</v>
      </c>
      <c r="C274">
        <v>0.9</v>
      </c>
      <c r="D274">
        <v>0.8</v>
      </c>
      <c r="E274">
        <v>1</v>
      </c>
      <c r="F274">
        <v>2000</v>
      </c>
      <c r="G274" t="s">
        <v>9</v>
      </c>
    </row>
    <row r="275" spans="1:7" x14ac:dyDescent="0.25">
      <c r="A275" t="s">
        <v>63</v>
      </c>
      <c r="B275">
        <v>1007251</v>
      </c>
      <c r="C275">
        <v>1.3</v>
      </c>
      <c r="D275">
        <v>1.3</v>
      </c>
      <c r="E275">
        <v>1.4</v>
      </c>
      <c r="F275">
        <v>2000</v>
      </c>
      <c r="G275" t="s">
        <v>9</v>
      </c>
    </row>
    <row r="276" spans="1:7" x14ac:dyDescent="0.25">
      <c r="A276" t="s">
        <v>25</v>
      </c>
      <c r="B276">
        <v>69605</v>
      </c>
      <c r="C276">
        <v>2.6</v>
      </c>
      <c r="D276">
        <v>2.2000000000000002</v>
      </c>
      <c r="E276">
        <v>3</v>
      </c>
      <c r="F276">
        <v>2000</v>
      </c>
      <c r="G276" t="s">
        <v>9</v>
      </c>
    </row>
    <row r="277" spans="1:7" x14ac:dyDescent="0.25">
      <c r="A277" t="s">
        <v>57</v>
      </c>
      <c r="B277">
        <v>49725</v>
      </c>
      <c r="C277">
        <v>5.5</v>
      </c>
      <c r="D277">
        <v>4.9000000000000004</v>
      </c>
      <c r="E277">
        <v>6.2</v>
      </c>
      <c r="F277">
        <v>2000</v>
      </c>
      <c r="G277" t="s">
        <v>9</v>
      </c>
    </row>
    <row r="278" spans="1:7" x14ac:dyDescent="0.25">
      <c r="A278" t="s">
        <v>56</v>
      </c>
      <c r="B278">
        <v>265202</v>
      </c>
      <c r="C278">
        <v>1.8</v>
      </c>
      <c r="D278">
        <v>1.6</v>
      </c>
      <c r="E278">
        <v>2</v>
      </c>
      <c r="F278">
        <v>2000</v>
      </c>
      <c r="G278" t="s">
        <v>9</v>
      </c>
    </row>
    <row r="279" spans="1:7" x14ac:dyDescent="0.25">
      <c r="A279" t="s">
        <v>41</v>
      </c>
      <c r="B279">
        <v>421362</v>
      </c>
      <c r="C279">
        <v>1.1000000000000001</v>
      </c>
      <c r="D279">
        <v>1</v>
      </c>
      <c r="E279">
        <v>1.2</v>
      </c>
      <c r="F279">
        <v>2000</v>
      </c>
      <c r="G279" t="s">
        <v>9</v>
      </c>
    </row>
    <row r="280" spans="1:7" x14ac:dyDescent="0.25">
      <c r="A280" t="s">
        <v>18</v>
      </c>
      <c r="B280">
        <v>122080</v>
      </c>
      <c r="C280">
        <v>4.2</v>
      </c>
      <c r="D280">
        <v>3.9</v>
      </c>
      <c r="E280">
        <v>4.5999999999999996</v>
      </c>
      <c r="F280">
        <v>2000</v>
      </c>
      <c r="G280" t="s">
        <v>9</v>
      </c>
    </row>
    <row r="281" spans="1:7" x14ac:dyDescent="0.25">
      <c r="A281" t="s">
        <v>26</v>
      </c>
      <c r="B281">
        <v>217566</v>
      </c>
      <c r="C281">
        <v>5.6</v>
      </c>
      <c r="D281">
        <v>5.3</v>
      </c>
      <c r="E281">
        <v>5.9</v>
      </c>
      <c r="F281">
        <v>2000</v>
      </c>
      <c r="G281" t="s">
        <v>9</v>
      </c>
    </row>
    <row r="282" spans="1:7" x14ac:dyDescent="0.25">
      <c r="A282" t="s">
        <v>42</v>
      </c>
      <c r="B282">
        <v>19981</v>
      </c>
      <c r="C282">
        <v>2.8</v>
      </c>
      <c r="D282">
        <v>2.2000000000000002</v>
      </c>
      <c r="E282">
        <v>3.6</v>
      </c>
      <c r="F282">
        <v>2000</v>
      </c>
      <c r="G282" t="s">
        <v>9</v>
      </c>
    </row>
    <row r="283" spans="1:7" x14ac:dyDescent="0.25">
      <c r="A283" t="s">
        <v>19</v>
      </c>
      <c r="B283">
        <v>273698</v>
      </c>
      <c r="C283">
        <v>1.6</v>
      </c>
      <c r="D283">
        <v>1.5</v>
      </c>
      <c r="E283">
        <v>1.8</v>
      </c>
      <c r="F283">
        <v>2001</v>
      </c>
      <c r="G283" t="s">
        <v>9</v>
      </c>
    </row>
    <row r="284" spans="1:7" x14ac:dyDescent="0.25">
      <c r="A284" t="s">
        <v>43</v>
      </c>
      <c r="B284">
        <v>54204</v>
      </c>
      <c r="C284">
        <v>3.6</v>
      </c>
      <c r="D284">
        <v>3.1</v>
      </c>
      <c r="E284">
        <v>4.0999999999999996</v>
      </c>
      <c r="F284">
        <v>2001</v>
      </c>
      <c r="G284" t="s">
        <v>9</v>
      </c>
    </row>
    <row r="285" spans="1:7" x14ac:dyDescent="0.25">
      <c r="A285" t="s">
        <v>13</v>
      </c>
      <c r="B285">
        <v>312970</v>
      </c>
      <c r="C285">
        <v>3.7</v>
      </c>
      <c r="D285">
        <v>3.5</v>
      </c>
      <c r="E285">
        <v>3.9</v>
      </c>
      <c r="F285">
        <v>2001</v>
      </c>
      <c r="G285" t="s">
        <v>9</v>
      </c>
    </row>
    <row r="286" spans="1:7" x14ac:dyDescent="0.25">
      <c r="A286" t="s">
        <v>20</v>
      </c>
      <c r="B286">
        <v>218750</v>
      </c>
      <c r="C286">
        <v>5.0999999999999996</v>
      </c>
      <c r="D286">
        <v>4.8</v>
      </c>
      <c r="E286">
        <v>5.4</v>
      </c>
      <c r="F286">
        <v>2001</v>
      </c>
      <c r="G286" t="s">
        <v>9</v>
      </c>
    </row>
    <row r="287" spans="1:7" x14ac:dyDescent="0.25">
      <c r="A287" t="s">
        <v>44</v>
      </c>
      <c r="B287">
        <v>2471781</v>
      </c>
      <c r="C287">
        <v>1.2</v>
      </c>
      <c r="D287">
        <v>1.2</v>
      </c>
      <c r="E287">
        <v>1.3</v>
      </c>
      <c r="F287">
        <v>2001</v>
      </c>
      <c r="G287" t="s">
        <v>9</v>
      </c>
    </row>
    <row r="288" spans="1:7" x14ac:dyDescent="0.25">
      <c r="A288" t="s">
        <v>21</v>
      </c>
      <c r="B288">
        <v>145270</v>
      </c>
      <c r="C288">
        <v>1.8</v>
      </c>
      <c r="D288">
        <v>1.6</v>
      </c>
      <c r="E288">
        <v>2</v>
      </c>
      <c r="F288">
        <v>2001</v>
      </c>
      <c r="G288" t="s">
        <v>9</v>
      </c>
    </row>
    <row r="289" spans="1:7" x14ac:dyDescent="0.25">
      <c r="A289" t="s">
        <v>33</v>
      </c>
      <c r="B289">
        <v>170794</v>
      </c>
      <c r="C289">
        <v>0.6</v>
      </c>
      <c r="D289">
        <v>0.5</v>
      </c>
      <c r="E289">
        <v>0.7</v>
      </c>
      <c r="F289">
        <v>2001</v>
      </c>
      <c r="G289" t="s">
        <v>9</v>
      </c>
    </row>
    <row r="290" spans="1:7" x14ac:dyDescent="0.25">
      <c r="A290" t="s">
        <v>45</v>
      </c>
      <c r="B290">
        <v>46003</v>
      </c>
      <c r="C290">
        <v>2.8</v>
      </c>
      <c r="D290">
        <v>2.2999999999999998</v>
      </c>
      <c r="E290">
        <v>3.3</v>
      </c>
      <c r="F290">
        <v>2001</v>
      </c>
      <c r="G290" t="s">
        <v>9</v>
      </c>
    </row>
    <row r="291" spans="1:7" x14ac:dyDescent="0.25">
      <c r="A291" t="s">
        <v>60</v>
      </c>
      <c r="B291">
        <v>58799</v>
      </c>
      <c r="C291">
        <v>0.5</v>
      </c>
      <c r="D291">
        <v>0.4</v>
      </c>
      <c r="E291">
        <v>0.7</v>
      </c>
      <c r="F291">
        <v>2001</v>
      </c>
      <c r="G291" t="s">
        <v>9</v>
      </c>
    </row>
    <row r="292" spans="1:7" x14ac:dyDescent="0.25">
      <c r="A292" t="s">
        <v>27</v>
      </c>
      <c r="B292">
        <v>904760</v>
      </c>
      <c r="C292">
        <v>1.7</v>
      </c>
      <c r="D292">
        <v>1.6</v>
      </c>
      <c r="E292">
        <v>1.7</v>
      </c>
      <c r="F292">
        <v>2001</v>
      </c>
      <c r="G292" t="s">
        <v>9</v>
      </c>
    </row>
    <row r="293" spans="1:7" x14ac:dyDescent="0.25">
      <c r="A293" t="s">
        <v>14</v>
      </c>
      <c r="B293">
        <v>540112</v>
      </c>
      <c r="C293">
        <v>2.4</v>
      </c>
      <c r="D293">
        <v>2.2999999999999998</v>
      </c>
      <c r="E293">
        <v>2.5</v>
      </c>
      <c r="F293">
        <v>2001</v>
      </c>
      <c r="G293" t="s">
        <v>9</v>
      </c>
    </row>
    <row r="294" spans="1:7" x14ac:dyDescent="0.25">
      <c r="A294" t="s">
        <v>58</v>
      </c>
      <c r="B294">
        <v>64743</v>
      </c>
      <c r="C294">
        <v>0.7</v>
      </c>
      <c r="D294">
        <v>0.5</v>
      </c>
      <c r="E294">
        <v>0.9</v>
      </c>
      <c r="F294">
        <v>2001</v>
      </c>
      <c r="G294" t="s">
        <v>9</v>
      </c>
    </row>
    <row r="295" spans="1:7" x14ac:dyDescent="0.25">
      <c r="A295" t="s">
        <v>34</v>
      </c>
      <c r="B295">
        <v>82400</v>
      </c>
      <c r="C295">
        <v>6.1</v>
      </c>
      <c r="D295">
        <v>5.6</v>
      </c>
      <c r="E295">
        <v>6.6</v>
      </c>
      <c r="F295">
        <v>2001</v>
      </c>
      <c r="G295" t="s">
        <v>9</v>
      </c>
    </row>
    <row r="296" spans="1:7" x14ac:dyDescent="0.25">
      <c r="A296" t="s">
        <v>47</v>
      </c>
      <c r="B296">
        <v>761748</v>
      </c>
      <c r="C296">
        <v>2</v>
      </c>
      <c r="D296">
        <v>1.9</v>
      </c>
      <c r="E296">
        <v>2.1</v>
      </c>
      <c r="F296">
        <v>2001</v>
      </c>
      <c r="G296" t="s">
        <v>9</v>
      </c>
    </row>
    <row r="297" spans="1:7" x14ac:dyDescent="0.25">
      <c r="A297" t="s">
        <v>35</v>
      </c>
      <c r="B297">
        <v>356775</v>
      </c>
      <c r="C297">
        <v>3</v>
      </c>
      <c r="D297">
        <v>2.8</v>
      </c>
      <c r="E297">
        <v>3.2</v>
      </c>
      <c r="F297">
        <v>2001</v>
      </c>
      <c r="G297" t="s">
        <v>9</v>
      </c>
    </row>
    <row r="298" spans="1:7" x14ac:dyDescent="0.25">
      <c r="A298" t="s">
        <v>46</v>
      </c>
      <c r="B298">
        <v>118235</v>
      </c>
      <c r="C298">
        <v>1.7</v>
      </c>
      <c r="D298">
        <v>1.5</v>
      </c>
      <c r="E298">
        <v>2</v>
      </c>
      <c r="F298">
        <v>2001</v>
      </c>
      <c r="G298" t="s">
        <v>9</v>
      </c>
    </row>
    <row r="299" spans="1:7" x14ac:dyDescent="0.25">
      <c r="A299" t="s">
        <v>48</v>
      </c>
      <c r="B299">
        <v>112351</v>
      </c>
      <c r="C299">
        <v>4.5</v>
      </c>
      <c r="D299">
        <v>4.0999999999999996</v>
      </c>
      <c r="E299">
        <v>4.9000000000000004</v>
      </c>
      <c r="F299">
        <v>2001</v>
      </c>
      <c r="G299" t="s">
        <v>9</v>
      </c>
    </row>
    <row r="300" spans="1:7" x14ac:dyDescent="0.25">
      <c r="A300" t="s">
        <v>49</v>
      </c>
      <c r="B300">
        <v>286937</v>
      </c>
      <c r="C300">
        <v>2.6</v>
      </c>
      <c r="D300">
        <v>2.4</v>
      </c>
      <c r="E300">
        <v>2.8</v>
      </c>
      <c r="F300">
        <v>2001</v>
      </c>
      <c r="G300" t="s">
        <v>9</v>
      </c>
    </row>
    <row r="301" spans="1:7" x14ac:dyDescent="0.25">
      <c r="A301" t="s">
        <v>50</v>
      </c>
      <c r="B301">
        <v>396329</v>
      </c>
      <c r="C301">
        <v>1.6</v>
      </c>
      <c r="D301">
        <v>1.5</v>
      </c>
      <c r="E301">
        <v>1.7</v>
      </c>
      <c r="F301">
        <v>2001</v>
      </c>
      <c r="G301" t="s">
        <v>9</v>
      </c>
    </row>
    <row r="302" spans="1:7" x14ac:dyDescent="0.25">
      <c r="A302" t="s">
        <v>36</v>
      </c>
      <c r="B302">
        <v>73985</v>
      </c>
      <c r="C302">
        <v>12</v>
      </c>
      <c r="D302">
        <v>11.2</v>
      </c>
      <c r="E302">
        <v>12.8</v>
      </c>
      <c r="F302">
        <v>2001</v>
      </c>
      <c r="G302" t="s">
        <v>9</v>
      </c>
    </row>
    <row r="303" spans="1:7" x14ac:dyDescent="0.25">
      <c r="A303" t="s">
        <v>15</v>
      </c>
      <c r="B303">
        <v>297394</v>
      </c>
      <c r="C303">
        <v>2.5</v>
      </c>
      <c r="D303">
        <v>2.2999999999999998</v>
      </c>
      <c r="E303">
        <v>2.7</v>
      </c>
      <c r="F303">
        <v>2001</v>
      </c>
      <c r="G303" t="s">
        <v>9</v>
      </c>
    </row>
    <row r="304" spans="1:7" x14ac:dyDescent="0.25">
      <c r="A304" t="s">
        <v>30</v>
      </c>
      <c r="B304">
        <v>334015</v>
      </c>
      <c r="C304">
        <v>1.2</v>
      </c>
      <c r="D304">
        <v>1.1000000000000001</v>
      </c>
      <c r="E304">
        <v>1.3</v>
      </c>
      <c r="F304">
        <v>2001</v>
      </c>
      <c r="G304" t="s">
        <v>9</v>
      </c>
    </row>
    <row r="305" spans="1:7" x14ac:dyDescent="0.25">
      <c r="A305" t="s">
        <v>51</v>
      </c>
      <c r="B305">
        <v>592669</v>
      </c>
      <c r="C305">
        <v>7.1</v>
      </c>
      <c r="D305">
        <v>6.9</v>
      </c>
      <c r="E305">
        <v>7.3</v>
      </c>
      <c r="F305">
        <v>2001</v>
      </c>
      <c r="G305" t="s">
        <v>9</v>
      </c>
    </row>
    <row r="306" spans="1:7" x14ac:dyDescent="0.25">
      <c r="A306" t="s">
        <v>28</v>
      </c>
      <c r="B306">
        <v>220104</v>
      </c>
      <c r="C306">
        <v>6.5</v>
      </c>
      <c r="D306">
        <v>6.2</v>
      </c>
      <c r="E306">
        <v>6.9</v>
      </c>
      <c r="F306">
        <v>2001</v>
      </c>
      <c r="G306" t="s">
        <v>9</v>
      </c>
    </row>
    <row r="307" spans="1:7" x14ac:dyDescent="0.25">
      <c r="A307" t="s">
        <v>61</v>
      </c>
      <c r="B307">
        <v>278423</v>
      </c>
      <c r="C307">
        <v>1.6</v>
      </c>
      <c r="D307">
        <v>1.5</v>
      </c>
      <c r="E307">
        <v>1.8</v>
      </c>
      <c r="F307">
        <v>2001</v>
      </c>
      <c r="G307" t="s">
        <v>9</v>
      </c>
    </row>
    <row r="308" spans="1:7" x14ac:dyDescent="0.25">
      <c r="A308" t="s">
        <v>22</v>
      </c>
      <c r="B308">
        <v>429228</v>
      </c>
      <c r="C308">
        <v>3</v>
      </c>
      <c r="D308">
        <v>2.8</v>
      </c>
      <c r="E308">
        <v>3.1</v>
      </c>
      <c r="F308">
        <v>2001</v>
      </c>
      <c r="G308" t="s">
        <v>9</v>
      </c>
    </row>
    <row r="309" spans="1:7" x14ac:dyDescent="0.25">
      <c r="A309" t="s">
        <v>52</v>
      </c>
      <c r="B309">
        <v>36697</v>
      </c>
      <c r="C309">
        <v>6.2</v>
      </c>
      <c r="D309">
        <v>5.4</v>
      </c>
      <c r="E309">
        <v>7</v>
      </c>
      <c r="F309">
        <v>2001</v>
      </c>
      <c r="G309" t="s">
        <v>9</v>
      </c>
    </row>
    <row r="310" spans="1:7" x14ac:dyDescent="0.25">
      <c r="A310" t="s">
        <v>53</v>
      </c>
      <c r="B310">
        <v>105601</v>
      </c>
      <c r="C310">
        <v>1.1000000000000001</v>
      </c>
      <c r="D310">
        <v>0.9</v>
      </c>
      <c r="E310">
        <v>1.3</v>
      </c>
      <c r="F310">
        <v>2001</v>
      </c>
      <c r="G310" t="s">
        <v>9</v>
      </c>
    </row>
    <row r="311" spans="1:7" x14ac:dyDescent="0.25">
      <c r="A311" t="s">
        <v>31</v>
      </c>
      <c r="B311">
        <v>53446</v>
      </c>
      <c r="C311">
        <v>4.3</v>
      </c>
      <c r="D311">
        <v>3.8</v>
      </c>
      <c r="E311">
        <v>4.9000000000000004</v>
      </c>
      <c r="F311">
        <v>2001</v>
      </c>
      <c r="G311" t="s">
        <v>9</v>
      </c>
    </row>
    <row r="312" spans="1:7" x14ac:dyDescent="0.25">
      <c r="A312" t="s">
        <v>37</v>
      </c>
      <c r="B312">
        <v>45367</v>
      </c>
      <c r="C312">
        <v>4.3</v>
      </c>
      <c r="D312">
        <v>3.7</v>
      </c>
      <c r="E312">
        <v>4.9000000000000004</v>
      </c>
      <c r="F312">
        <v>2001</v>
      </c>
      <c r="G312" t="s">
        <v>9</v>
      </c>
    </row>
    <row r="313" spans="1:7" x14ac:dyDescent="0.25">
      <c r="A313" t="s">
        <v>16</v>
      </c>
      <c r="B313">
        <v>347409</v>
      </c>
      <c r="C313">
        <v>2.1</v>
      </c>
      <c r="D313">
        <v>2</v>
      </c>
      <c r="E313">
        <v>2.2999999999999998</v>
      </c>
      <c r="F313">
        <v>2001</v>
      </c>
      <c r="G313" t="s">
        <v>9</v>
      </c>
    </row>
    <row r="314" spans="1:7" x14ac:dyDescent="0.25">
      <c r="A314" t="s">
        <v>62</v>
      </c>
      <c r="B314">
        <v>196635</v>
      </c>
      <c r="C314">
        <v>1.7</v>
      </c>
      <c r="D314">
        <v>1.5</v>
      </c>
      <c r="E314">
        <v>1.9</v>
      </c>
      <c r="F314">
        <v>2001</v>
      </c>
      <c r="G314" t="s">
        <v>9</v>
      </c>
    </row>
    <row r="315" spans="1:7" x14ac:dyDescent="0.25">
      <c r="A315" t="s">
        <v>38</v>
      </c>
      <c r="B315">
        <v>1085474</v>
      </c>
      <c r="C315">
        <v>2.5</v>
      </c>
      <c r="D315">
        <v>2.4</v>
      </c>
      <c r="E315">
        <v>2.6</v>
      </c>
      <c r="F315">
        <v>2001</v>
      </c>
      <c r="G315" t="s">
        <v>9</v>
      </c>
    </row>
    <row r="316" spans="1:7" x14ac:dyDescent="0.25">
      <c r="A316" t="s">
        <v>23</v>
      </c>
      <c r="B316">
        <v>482049</v>
      </c>
      <c r="C316">
        <v>3.5</v>
      </c>
      <c r="D316">
        <v>3.3</v>
      </c>
      <c r="E316">
        <v>3.6</v>
      </c>
      <c r="F316">
        <v>2001</v>
      </c>
      <c r="G316" t="s">
        <v>9</v>
      </c>
    </row>
    <row r="317" spans="1:7" x14ac:dyDescent="0.25">
      <c r="A317" t="s">
        <v>59</v>
      </c>
      <c r="B317">
        <v>21553</v>
      </c>
      <c r="C317">
        <v>3.2</v>
      </c>
      <c r="D317">
        <v>2.5</v>
      </c>
      <c r="E317">
        <v>4</v>
      </c>
      <c r="F317">
        <v>2001</v>
      </c>
      <c r="G317" t="s">
        <v>9</v>
      </c>
    </row>
    <row r="318" spans="1:7" x14ac:dyDescent="0.25">
      <c r="A318" t="s">
        <v>54</v>
      </c>
      <c r="B318">
        <v>680239</v>
      </c>
      <c r="C318">
        <v>2.5</v>
      </c>
      <c r="D318">
        <v>2.2999999999999998</v>
      </c>
      <c r="E318">
        <v>2.6</v>
      </c>
      <c r="F318">
        <v>2001</v>
      </c>
      <c r="G318" t="s">
        <v>9</v>
      </c>
    </row>
    <row r="319" spans="1:7" x14ac:dyDescent="0.25">
      <c r="A319" t="s">
        <v>39</v>
      </c>
      <c r="B319">
        <v>277750</v>
      </c>
      <c r="C319">
        <v>1.3</v>
      </c>
      <c r="D319">
        <v>1.2</v>
      </c>
      <c r="E319">
        <v>1.5</v>
      </c>
      <c r="F319">
        <v>2001</v>
      </c>
      <c r="G319" t="s">
        <v>9</v>
      </c>
    </row>
    <row r="320" spans="1:7" x14ac:dyDescent="0.25">
      <c r="A320" t="s">
        <v>32</v>
      </c>
      <c r="B320">
        <v>165685</v>
      </c>
      <c r="C320">
        <v>5</v>
      </c>
      <c r="D320">
        <v>4.5999999999999996</v>
      </c>
      <c r="E320">
        <v>5.3</v>
      </c>
      <c r="F320">
        <v>2001</v>
      </c>
      <c r="G320" t="s">
        <v>9</v>
      </c>
    </row>
    <row r="321" spans="1:7" x14ac:dyDescent="0.25">
      <c r="A321" t="s">
        <v>24</v>
      </c>
      <c r="B321">
        <v>589318</v>
      </c>
      <c r="C321">
        <v>5.2</v>
      </c>
      <c r="D321">
        <v>5</v>
      </c>
      <c r="E321">
        <v>5.4</v>
      </c>
      <c r="F321">
        <v>2001</v>
      </c>
      <c r="G321" t="s">
        <v>9</v>
      </c>
    </row>
    <row r="322" spans="1:7" x14ac:dyDescent="0.25">
      <c r="A322" t="s">
        <v>40</v>
      </c>
      <c r="B322">
        <v>69924</v>
      </c>
      <c r="C322">
        <v>5.2</v>
      </c>
      <c r="D322">
        <v>4.7</v>
      </c>
      <c r="E322">
        <v>5.8</v>
      </c>
      <c r="F322">
        <v>2001</v>
      </c>
      <c r="G322" t="s">
        <v>9</v>
      </c>
    </row>
    <row r="323" spans="1:7" x14ac:dyDescent="0.25">
      <c r="A323" t="s">
        <v>17</v>
      </c>
      <c r="B323">
        <v>352715</v>
      </c>
      <c r="C323">
        <v>3.2</v>
      </c>
      <c r="D323">
        <v>3</v>
      </c>
      <c r="E323">
        <v>3.4</v>
      </c>
      <c r="F323">
        <v>2001</v>
      </c>
      <c r="G323" t="s">
        <v>9</v>
      </c>
    </row>
    <row r="324" spans="1:7" x14ac:dyDescent="0.25">
      <c r="A324" t="s">
        <v>55</v>
      </c>
      <c r="B324">
        <v>47275</v>
      </c>
      <c r="C324">
        <v>2.6</v>
      </c>
      <c r="D324">
        <v>2.1</v>
      </c>
      <c r="E324">
        <v>3.1</v>
      </c>
      <c r="F324">
        <v>2001</v>
      </c>
      <c r="G324" t="s">
        <v>9</v>
      </c>
    </row>
    <row r="325" spans="1:7" x14ac:dyDescent="0.25">
      <c r="A325" t="s">
        <v>29</v>
      </c>
      <c r="B325">
        <v>514766</v>
      </c>
      <c r="C325">
        <v>0.8</v>
      </c>
      <c r="D325">
        <v>0.7</v>
      </c>
      <c r="E325">
        <v>0.9</v>
      </c>
      <c r="F325">
        <v>2001</v>
      </c>
      <c r="G325" t="s">
        <v>9</v>
      </c>
    </row>
    <row r="326" spans="1:7" x14ac:dyDescent="0.25">
      <c r="A326" t="s">
        <v>63</v>
      </c>
      <c r="B326">
        <v>1054202</v>
      </c>
      <c r="C326">
        <v>1.6</v>
      </c>
      <c r="D326">
        <v>1.6</v>
      </c>
      <c r="E326">
        <v>1.7</v>
      </c>
      <c r="F326">
        <v>2001</v>
      </c>
      <c r="G326" t="s">
        <v>9</v>
      </c>
    </row>
    <row r="327" spans="1:7" x14ac:dyDescent="0.25">
      <c r="A327" t="s">
        <v>25</v>
      </c>
      <c r="B327">
        <v>72832</v>
      </c>
      <c r="C327">
        <v>2.9</v>
      </c>
      <c r="D327">
        <v>2.5</v>
      </c>
      <c r="E327">
        <v>3.3</v>
      </c>
      <c r="F327">
        <v>2001</v>
      </c>
      <c r="G327" t="s">
        <v>9</v>
      </c>
    </row>
    <row r="328" spans="1:7" x14ac:dyDescent="0.25">
      <c r="A328" t="s">
        <v>57</v>
      </c>
      <c r="B328">
        <v>51215</v>
      </c>
      <c r="C328">
        <v>6.2</v>
      </c>
      <c r="D328">
        <v>5.6</v>
      </c>
      <c r="E328">
        <v>7</v>
      </c>
      <c r="F328">
        <v>2001</v>
      </c>
      <c r="G328" t="s">
        <v>9</v>
      </c>
    </row>
    <row r="329" spans="1:7" x14ac:dyDescent="0.25">
      <c r="A329" t="s">
        <v>56</v>
      </c>
      <c r="B329">
        <v>260389</v>
      </c>
      <c r="C329">
        <v>2.2000000000000002</v>
      </c>
      <c r="D329">
        <v>2</v>
      </c>
      <c r="E329">
        <v>2.4</v>
      </c>
      <c r="F329">
        <v>2001</v>
      </c>
      <c r="G329" t="s">
        <v>9</v>
      </c>
    </row>
    <row r="330" spans="1:7" x14ac:dyDescent="0.25">
      <c r="A330" t="s">
        <v>41</v>
      </c>
      <c r="B330">
        <v>440348</v>
      </c>
      <c r="C330">
        <v>1.2</v>
      </c>
      <c r="D330">
        <v>1.1000000000000001</v>
      </c>
      <c r="E330">
        <v>1.3</v>
      </c>
      <c r="F330">
        <v>2001</v>
      </c>
      <c r="G330" t="s">
        <v>9</v>
      </c>
    </row>
    <row r="331" spans="1:7" x14ac:dyDescent="0.25">
      <c r="A331" t="s">
        <v>18</v>
      </c>
      <c r="B331">
        <v>123188</v>
      </c>
      <c r="C331">
        <v>5.2</v>
      </c>
      <c r="D331">
        <v>4.9000000000000004</v>
      </c>
      <c r="E331">
        <v>5.7</v>
      </c>
      <c r="F331">
        <v>2001</v>
      </c>
      <c r="G331" t="s">
        <v>9</v>
      </c>
    </row>
    <row r="332" spans="1:7" x14ac:dyDescent="0.25">
      <c r="A332" t="s">
        <v>26</v>
      </c>
      <c r="B332">
        <v>238280</v>
      </c>
      <c r="C332">
        <v>6.2</v>
      </c>
      <c r="D332">
        <v>5.9</v>
      </c>
      <c r="E332">
        <v>6.5</v>
      </c>
      <c r="F332">
        <v>2001</v>
      </c>
      <c r="G332" t="s">
        <v>9</v>
      </c>
    </row>
    <row r="333" spans="1:7" x14ac:dyDescent="0.25">
      <c r="A333" t="s">
        <v>42</v>
      </c>
      <c r="B333">
        <v>23603</v>
      </c>
      <c r="C333">
        <v>3.1</v>
      </c>
      <c r="D333">
        <v>2.5</v>
      </c>
      <c r="E333">
        <v>3.9</v>
      </c>
      <c r="F333">
        <v>2001</v>
      </c>
      <c r="G333" t="s">
        <v>9</v>
      </c>
    </row>
    <row r="334" spans="1:7" x14ac:dyDescent="0.25">
      <c r="A334" t="s">
        <v>19</v>
      </c>
      <c r="B334">
        <v>301754</v>
      </c>
      <c r="C334">
        <v>1.8</v>
      </c>
      <c r="D334">
        <v>1.6</v>
      </c>
      <c r="E334">
        <v>1.9</v>
      </c>
      <c r="F334">
        <v>2002</v>
      </c>
      <c r="G334" t="s">
        <v>9</v>
      </c>
    </row>
    <row r="335" spans="1:7" x14ac:dyDescent="0.25">
      <c r="A335" t="s">
        <v>43</v>
      </c>
      <c r="B335">
        <v>57115</v>
      </c>
      <c r="C335">
        <v>3.9</v>
      </c>
      <c r="D335">
        <v>3.4</v>
      </c>
      <c r="E335">
        <v>4.4000000000000004</v>
      </c>
      <c r="F335">
        <v>2002</v>
      </c>
      <c r="G335" t="s">
        <v>9</v>
      </c>
    </row>
    <row r="336" spans="1:7" x14ac:dyDescent="0.25">
      <c r="A336" t="s">
        <v>13</v>
      </c>
      <c r="B336">
        <v>373705</v>
      </c>
      <c r="C336">
        <v>3.9</v>
      </c>
      <c r="D336">
        <v>3.8</v>
      </c>
      <c r="E336">
        <v>4.2</v>
      </c>
      <c r="F336">
        <v>2002</v>
      </c>
      <c r="G336" t="s">
        <v>9</v>
      </c>
    </row>
    <row r="337" spans="1:7" x14ac:dyDescent="0.25">
      <c r="A337" t="s">
        <v>20</v>
      </c>
      <c r="B337">
        <v>249902</v>
      </c>
      <c r="C337">
        <v>5</v>
      </c>
      <c r="D337">
        <v>4.7</v>
      </c>
      <c r="E337">
        <v>5.3</v>
      </c>
      <c r="F337">
        <v>2002</v>
      </c>
      <c r="G337" t="s">
        <v>9</v>
      </c>
    </row>
    <row r="338" spans="1:7" x14ac:dyDescent="0.25">
      <c r="A338" t="s">
        <v>44</v>
      </c>
      <c r="B338">
        <v>2695067</v>
      </c>
      <c r="C338">
        <v>1.4</v>
      </c>
      <c r="D338">
        <v>1.4</v>
      </c>
      <c r="E338">
        <v>1.4</v>
      </c>
      <c r="F338">
        <v>2002</v>
      </c>
      <c r="G338" t="s">
        <v>9</v>
      </c>
    </row>
    <row r="339" spans="1:7" x14ac:dyDescent="0.25">
      <c r="A339" t="s">
        <v>21</v>
      </c>
      <c r="B339">
        <v>156929</v>
      </c>
      <c r="C339">
        <v>2</v>
      </c>
      <c r="D339">
        <v>1.8</v>
      </c>
      <c r="E339">
        <v>2.2000000000000002</v>
      </c>
      <c r="F339">
        <v>2002</v>
      </c>
      <c r="G339" t="s">
        <v>9</v>
      </c>
    </row>
    <row r="340" spans="1:7" x14ac:dyDescent="0.25">
      <c r="A340" t="s">
        <v>33</v>
      </c>
      <c r="B340">
        <v>182671</v>
      </c>
      <c r="C340">
        <v>0.6</v>
      </c>
      <c r="D340">
        <v>0.5</v>
      </c>
      <c r="E340">
        <v>0.8</v>
      </c>
      <c r="F340">
        <v>2002</v>
      </c>
      <c r="G340" t="s">
        <v>9</v>
      </c>
    </row>
    <row r="341" spans="1:7" x14ac:dyDescent="0.25">
      <c r="A341" t="s">
        <v>45</v>
      </c>
      <c r="B341">
        <v>49318</v>
      </c>
      <c r="C341">
        <v>4</v>
      </c>
      <c r="D341">
        <v>3.5</v>
      </c>
      <c r="E341">
        <v>4.5999999999999996</v>
      </c>
      <c r="F341">
        <v>2002</v>
      </c>
      <c r="G341" t="s">
        <v>9</v>
      </c>
    </row>
    <row r="342" spans="1:7" x14ac:dyDescent="0.25">
      <c r="A342" t="s">
        <v>60</v>
      </c>
      <c r="B342">
        <v>56388</v>
      </c>
      <c r="C342">
        <v>0.4</v>
      </c>
      <c r="D342">
        <v>0.3</v>
      </c>
      <c r="E342">
        <v>0.7</v>
      </c>
      <c r="F342">
        <v>2002</v>
      </c>
      <c r="G342" t="s">
        <v>9</v>
      </c>
    </row>
    <row r="343" spans="1:7" x14ac:dyDescent="0.25">
      <c r="A343" t="s">
        <v>27</v>
      </c>
      <c r="B343">
        <v>998003</v>
      </c>
      <c r="C343">
        <v>1.7</v>
      </c>
      <c r="D343">
        <v>1.7</v>
      </c>
      <c r="E343">
        <v>1.8</v>
      </c>
      <c r="F343">
        <v>2002</v>
      </c>
      <c r="G343" t="s">
        <v>9</v>
      </c>
    </row>
    <row r="344" spans="1:7" x14ac:dyDescent="0.25">
      <c r="A344" t="s">
        <v>14</v>
      </c>
      <c r="B344">
        <v>606252</v>
      </c>
      <c r="C344">
        <v>2.7</v>
      </c>
      <c r="D344">
        <v>2.6</v>
      </c>
      <c r="E344">
        <v>2.9</v>
      </c>
      <c r="F344">
        <v>2002</v>
      </c>
      <c r="G344" t="s">
        <v>9</v>
      </c>
    </row>
    <row r="345" spans="1:7" x14ac:dyDescent="0.25">
      <c r="A345" t="s">
        <v>58</v>
      </c>
      <c r="B345">
        <v>68692</v>
      </c>
      <c r="C345">
        <v>0.7</v>
      </c>
      <c r="D345">
        <v>0.5</v>
      </c>
      <c r="E345">
        <v>0.9</v>
      </c>
      <c r="F345">
        <v>2002</v>
      </c>
      <c r="G345" t="s">
        <v>9</v>
      </c>
    </row>
    <row r="346" spans="1:7" x14ac:dyDescent="0.25">
      <c r="A346" t="s">
        <v>34</v>
      </c>
      <c r="B346">
        <v>90875</v>
      </c>
      <c r="C346">
        <v>7</v>
      </c>
      <c r="D346">
        <v>6.4</v>
      </c>
      <c r="E346">
        <v>7.5</v>
      </c>
      <c r="F346">
        <v>2002</v>
      </c>
      <c r="G346" t="s">
        <v>9</v>
      </c>
    </row>
    <row r="347" spans="1:7" x14ac:dyDescent="0.25">
      <c r="A347" t="s">
        <v>47</v>
      </c>
      <c r="B347">
        <v>784475</v>
      </c>
      <c r="C347">
        <v>2.2000000000000002</v>
      </c>
      <c r="D347">
        <v>2.1</v>
      </c>
      <c r="E347">
        <v>2.2999999999999998</v>
      </c>
      <c r="F347">
        <v>2002</v>
      </c>
      <c r="G347" t="s">
        <v>9</v>
      </c>
    </row>
    <row r="348" spans="1:7" x14ac:dyDescent="0.25">
      <c r="A348" t="s">
        <v>35</v>
      </c>
      <c r="B348">
        <v>388141</v>
      </c>
      <c r="C348">
        <v>3.7</v>
      </c>
      <c r="D348">
        <v>3.5</v>
      </c>
      <c r="E348">
        <v>3.9</v>
      </c>
      <c r="F348">
        <v>2002</v>
      </c>
      <c r="G348" t="s">
        <v>9</v>
      </c>
    </row>
    <row r="349" spans="1:7" x14ac:dyDescent="0.25">
      <c r="A349" t="s">
        <v>46</v>
      </c>
      <c r="B349">
        <v>129963</v>
      </c>
      <c r="C349">
        <v>3.3</v>
      </c>
      <c r="D349">
        <v>3</v>
      </c>
      <c r="E349">
        <v>3.6</v>
      </c>
      <c r="F349">
        <v>2002</v>
      </c>
      <c r="G349" t="s">
        <v>9</v>
      </c>
    </row>
    <row r="350" spans="1:7" x14ac:dyDescent="0.25">
      <c r="A350" t="s">
        <v>48</v>
      </c>
      <c r="B350">
        <v>119002</v>
      </c>
      <c r="C350">
        <v>4.9000000000000004</v>
      </c>
      <c r="D350">
        <v>4.5</v>
      </c>
      <c r="E350">
        <v>5.3</v>
      </c>
      <c r="F350">
        <v>2002</v>
      </c>
      <c r="G350" t="s">
        <v>9</v>
      </c>
    </row>
    <row r="351" spans="1:7" x14ac:dyDescent="0.25">
      <c r="A351" t="s">
        <v>49</v>
      </c>
      <c r="B351">
        <v>292737</v>
      </c>
      <c r="C351">
        <v>3.1</v>
      </c>
      <c r="D351">
        <v>2.9</v>
      </c>
      <c r="E351">
        <v>3.3</v>
      </c>
      <c r="F351">
        <v>2002</v>
      </c>
      <c r="G351" t="s">
        <v>9</v>
      </c>
    </row>
    <row r="352" spans="1:7" x14ac:dyDescent="0.25">
      <c r="A352" t="s">
        <v>50</v>
      </c>
      <c r="B352">
        <v>462469</v>
      </c>
      <c r="C352">
        <v>1.7</v>
      </c>
      <c r="D352">
        <v>1.6</v>
      </c>
      <c r="E352">
        <v>1.8</v>
      </c>
      <c r="F352">
        <v>2002</v>
      </c>
      <c r="G352" t="s">
        <v>9</v>
      </c>
    </row>
    <row r="353" spans="1:7" x14ac:dyDescent="0.25">
      <c r="A353" t="s">
        <v>36</v>
      </c>
      <c r="B353">
        <v>87386</v>
      </c>
      <c r="C353">
        <v>12.1</v>
      </c>
      <c r="D353">
        <v>11.4</v>
      </c>
      <c r="E353">
        <v>12.8</v>
      </c>
      <c r="F353">
        <v>2002</v>
      </c>
      <c r="G353" t="s">
        <v>9</v>
      </c>
    </row>
    <row r="354" spans="1:7" x14ac:dyDescent="0.25">
      <c r="A354" t="s">
        <v>15</v>
      </c>
      <c r="B354">
        <v>319183</v>
      </c>
      <c r="C354">
        <v>3.7</v>
      </c>
      <c r="D354">
        <v>3.5</v>
      </c>
      <c r="E354">
        <v>3.9</v>
      </c>
      <c r="F354">
        <v>2002</v>
      </c>
      <c r="G354" t="s">
        <v>9</v>
      </c>
    </row>
    <row r="355" spans="1:7" x14ac:dyDescent="0.25">
      <c r="A355" t="s">
        <v>30</v>
      </c>
      <c r="B355">
        <v>352027</v>
      </c>
      <c r="C355">
        <v>1.3</v>
      </c>
      <c r="D355">
        <v>1.2</v>
      </c>
      <c r="E355">
        <v>1.5</v>
      </c>
      <c r="F355">
        <v>2002</v>
      </c>
      <c r="G355" t="s">
        <v>9</v>
      </c>
    </row>
    <row r="356" spans="1:7" x14ac:dyDescent="0.25">
      <c r="A356" t="s">
        <v>51</v>
      </c>
      <c r="B356">
        <v>637087</v>
      </c>
      <c r="C356">
        <v>6.6</v>
      </c>
      <c r="D356">
        <v>6.4</v>
      </c>
      <c r="E356">
        <v>6.8</v>
      </c>
      <c r="F356">
        <v>2002</v>
      </c>
      <c r="G356" t="s">
        <v>9</v>
      </c>
    </row>
    <row r="357" spans="1:7" x14ac:dyDescent="0.25">
      <c r="A357" t="s">
        <v>28</v>
      </c>
      <c r="B357">
        <v>235826</v>
      </c>
      <c r="C357">
        <v>7.4</v>
      </c>
      <c r="D357">
        <v>7.1</v>
      </c>
      <c r="E357">
        <v>7.8</v>
      </c>
      <c r="F357">
        <v>2002</v>
      </c>
      <c r="G357" t="s">
        <v>9</v>
      </c>
    </row>
    <row r="358" spans="1:7" x14ac:dyDescent="0.25">
      <c r="A358" t="s">
        <v>61</v>
      </c>
      <c r="B358">
        <v>285144</v>
      </c>
      <c r="C358">
        <v>1.8</v>
      </c>
      <c r="D358">
        <v>1.6</v>
      </c>
      <c r="E358">
        <v>1.9</v>
      </c>
      <c r="F358">
        <v>2002</v>
      </c>
      <c r="G358" t="s">
        <v>9</v>
      </c>
    </row>
    <row r="359" spans="1:7" x14ac:dyDescent="0.25">
      <c r="A359" t="s">
        <v>22</v>
      </c>
      <c r="B359">
        <v>436980</v>
      </c>
      <c r="C359">
        <v>3.4</v>
      </c>
      <c r="D359">
        <v>3.2</v>
      </c>
      <c r="E359">
        <v>3.6</v>
      </c>
      <c r="F359">
        <v>2002</v>
      </c>
      <c r="G359" t="s">
        <v>9</v>
      </c>
    </row>
    <row r="360" spans="1:7" x14ac:dyDescent="0.25">
      <c r="A360" t="s">
        <v>52</v>
      </c>
      <c r="B360">
        <v>38320</v>
      </c>
      <c r="C360">
        <v>7.3</v>
      </c>
      <c r="D360">
        <v>6.5</v>
      </c>
      <c r="E360">
        <v>8.1999999999999993</v>
      </c>
      <c r="F360">
        <v>2002</v>
      </c>
      <c r="G360" t="s">
        <v>9</v>
      </c>
    </row>
    <row r="361" spans="1:7" x14ac:dyDescent="0.25">
      <c r="A361" t="s">
        <v>53</v>
      </c>
      <c r="B361">
        <v>112447</v>
      </c>
      <c r="C361">
        <v>1.2</v>
      </c>
      <c r="D361">
        <v>1</v>
      </c>
      <c r="E361">
        <v>1.4</v>
      </c>
      <c r="F361">
        <v>2002</v>
      </c>
      <c r="G361" t="s">
        <v>9</v>
      </c>
    </row>
    <row r="362" spans="1:7" x14ac:dyDescent="0.25">
      <c r="A362" t="s">
        <v>31</v>
      </c>
      <c r="B362">
        <v>78225</v>
      </c>
      <c r="C362">
        <v>3.8</v>
      </c>
      <c r="D362">
        <v>3.4</v>
      </c>
      <c r="E362">
        <v>4.3</v>
      </c>
      <c r="F362">
        <v>2002</v>
      </c>
      <c r="G362" t="s">
        <v>9</v>
      </c>
    </row>
    <row r="363" spans="1:7" x14ac:dyDescent="0.25">
      <c r="A363" t="s">
        <v>37</v>
      </c>
      <c r="B363">
        <v>50451</v>
      </c>
      <c r="C363">
        <v>5</v>
      </c>
      <c r="D363">
        <v>4.4000000000000004</v>
      </c>
      <c r="E363">
        <v>5.6</v>
      </c>
      <c r="F363">
        <v>2002</v>
      </c>
      <c r="G363" t="s">
        <v>9</v>
      </c>
    </row>
    <row r="364" spans="1:7" x14ac:dyDescent="0.25">
      <c r="A364" t="s">
        <v>16</v>
      </c>
      <c r="B364">
        <v>367563</v>
      </c>
      <c r="C364">
        <v>2.5</v>
      </c>
      <c r="D364">
        <v>2.4</v>
      </c>
      <c r="E364">
        <v>2.7</v>
      </c>
      <c r="F364">
        <v>2002</v>
      </c>
      <c r="G364" t="s">
        <v>9</v>
      </c>
    </row>
    <row r="365" spans="1:7" x14ac:dyDescent="0.25">
      <c r="A365" t="s">
        <v>62</v>
      </c>
      <c r="B365">
        <v>212060</v>
      </c>
      <c r="C365">
        <v>1.6</v>
      </c>
      <c r="D365">
        <v>1.5</v>
      </c>
      <c r="E365">
        <v>1.8</v>
      </c>
      <c r="F365">
        <v>2002</v>
      </c>
      <c r="G365" t="s">
        <v>9</v>
      </c>
    </row>
    <row r="366" spans="1:7" x14ac:dyDescent="0.25">
      <c r="A366" t="s">
        <v>38</v>
      </c>
      <c r="B366">
        <v>1213599</v>
      </c>
      <c r="C366">
        <v>2.5</v>
      </c>
      <c r="D366">
        <v>2.4</v>
      </c>
      <c r="E366">
        <v>2.6</v>
      </c>
      <c r="F366">
        <v>2002</v>
      </c>
      <c r="G366" t="s">
        <v>9</v>
      </c>
    </row>
    <row r="367" spans="1:7" x14ac:dyDescent="0.25">
      <c r="A367" t="s">
        <v>23</v>
      </c>
      <c r="B367">
        <v>506880</v>
      </c>
      <c r="C367">
        <v>3.7</v>
      </c>
      <c r="D367">
        <v>3.5</v>
      </c>
      <c r="E367">
        <v>3.9</v>
      </c>
      <c r="F367">
        <v>2002</v>
      </c>
      <c r="G367" t="s">
        <v>9</v>
      </c>
    </row>
    <row r="368" spans="1:7" x14ac:dyDescent="0.25">
      <c r="A368" t="s">
        <v>59</v>
      </c>
      <c r="B368">
        <v>23278</v>
      </c>
      <c r="C368">
        <v>3.5</v>
      </c>
      <c r="D368">
        <v>2.8</v>
      </c>
      <c r="E368">
        <v>4.3</v>
      </c>
      <c r="F368">
        <v>2002</v>
      </c>
      <c r="G368" t="s">
        <v>9</v>
      </c>
    </row>
    <row r="369" spans="1:7" x14ac:dyDescent="0.25">
      <c r="A369" t="s">
        <v>54</v>
      </c>
      <c r="B369">
        <v>714335</v>
      </c>
      <c r="C369">
        <v>2.7</v>
      </c>
      <c r="D369">
        <v>2.6</v>
      </c>
      <c r="E369">
        <v>2.8</v>
      </c>
      <c r="F369">
        <v>2002</v>
      </c>
      <c r="G369" t="s">
        <v>9</v>
      </c>
    </row>
    <row r="370" spans="1:7" x14ac:dyDescent="0.25">
      <c r="A370" t="s">
        <v>39</v>
      </c>
      <c r="B370">
        <v>325747</v>
      </c>
      <c r="C370">
        <v>1.4</v>
      </c>
      <c r="D370">
        <v>1.2</v>
      </c>
      <c r="E370">
        <v>1.5</v>
      </c>
      <c r="F370">
        <v>2002</v>
      </c>
      <c r="G370" t="s">
        <v>9</v>
      </c>
    </row>
    <row r="371" spans="1:7" x14ac:dyDescent="0.25">
      <c r="A371" t="s">
        <v>32</v>
      </c>
      <c r="B371">
        <v>175645</v>
      </c>
      <c r="C371">
        <v>5.6</v>
      </c>
      <c r="D371">
        <v>5.2</v>
      </c>
      <c r="E371">
        <v>5.9</v>
      </c>
      <c r="F371">
        <v>2002</v>
      </c>
      <c r="G371" t="s">
        <v>9</v>
      </c>
    </row>
    <row r="372" spans="1:7" x14ac:dyDescent="0.25">
      <c r="A372" t="s">
        <v>24</v>
      </c>
      <c r="B372">
        <v>613611</v>
      </c>
      <c r="C372">
        <v>4.9000000000000004</v>
      </c>
      <c r="D372">
        <v>4.8</v>
      </c>
      <c r="E372">
        <v>5.0999999999999996</v>
      </c>
      <c r="F372">
        <v>2002</v>
      </c>
      <c r="G372" t="s">
        <v>9</v>
      </c>
    </row>
    <row r="373" spans="1:7" x14ac:dyDescent="0.25">
      <c r="A373" t="s">
        <v>40</v>
      </c>
      <c r="B373">
        <v>73167</v>
      </c>
      <c r="C373">
        <v>5.7</v>
      </c>
      <c r="D373">
        <v>5.2</v>
      </c>
      <c r="E373">
        <v>6.3</v>
      </c>
      <c r="F373">
        <v>2002</v>
      </c>
      <c r="G373" t="s">
        <v>9</v>
      </c>
    </row>
    <row r="374" spans="1:7" x14ac:dyDescent="0.25">
      <c r="A374" t="s">
        <v>17</v>
      </c>
      <c r="B374">
        <v>376871</v>
      </c>
      <c r="C374">
        <v>3.4</v>
      </c>
      <c r="D374">
        <v>3.2</v>
      </c>
      <c r="E374">
        <v>3.6</v>
      </c>
      <c r="F374">
        <v>2002</v>
      </c>
      <c r="G374" t="s">
        <v>9</v>
      </c>
    </row>
    <row r="375" spans="1:7" x14ac:dyDescent="0.25">
      <c r="A375" t="s">
        <v>55</v>
      </c>
      <c r="B375">
        <v>50966</v>
      </c>
      <c r="C375">
        <v>2.6</v>
      </c>
      <c r="D375">
        <v>2.1</v>
      </c>
      <c r="E375">
        <v>3</v>
      </c>
      <c r="F375">
        <v>2002</v>
      </c>
      <c r="G375" t="s">
        <v>9</v>
      </c>
    </row>
    <row r="376" spans="1:7" x14ac:dyDescent="0.25">
      <c r="A376" t="s">
        <v>29</v>
      </c>
      <c r="B376">
        <v>517306</v>
      </c>
      <c r="C376">
        <v>0.8</v>
      </c>
      <c r="D376">
        <v>0.7</v>
      </c>
      <c r="E376">
        <v>0.9</v>
      </c>
      <c r="F376">
        <v>2002</v>
      </c>
      <c r="G376" t="s">
        <v>9</v>
      </c>
    </row>
    <row r="377" spans="1:7" x14ac:dyDescent="0.25">
      <c r="A377" t="s">
        <v>63</v>
      </c>
      <c r="B377">
        <v>1298947</v>
      </c>
      <c r="C377">
        <v>1.5</v>
      </c>
      <c r="D377">
        <v>1.5</v>
      </c>
      <c r="E377">
        <v>1.6</v>
      </c>
      <c r="F377">
        <v>2002</v>
      </c>
      <c r="G377" t="s">
        <v>9</v>
      </c>
    </row>
    <row r="378" spans="1:7" x14ac:dyDescent="0.25">
      <c r="A378" t="s">
        <v>25</v>
      </c>
      <c r="B378">
        <v>80714</v>
      </c>
      <c r="C378">
        <v>3.2</v>
      </c>
      <c r="D378">
        <v>2.8</v>
      </c>
      <c r="E378">
        <v>3.6</v>
      </c>
      <c r="F378">
        <v>2002</v>
      </c>
      <c r="G378" t="s">
        <v>9</v>
      </c>
    </row>
    <row r="379" spans="1:7" x14ac:dyDescent="0.25">
      <c r="A379" t="s">
        <v>57</v>
      </c>
      <c r="B379">
        <v>52396</v>
      </c>
      <c r="C379">
        <v>6.9</v>
      </c>
      <c r="D379">
        <v>6.3</v>
      </c>
      <c r="E379">
        <v>7.7</v>
      </c>
      <c r="F379">
        <v>2002</v>
      </c>
      <c r="G379" t="s">
        <v>9</v>
      </c>
    </row>
    <row r="380" spans="1:7" x14ac:dyDescent="0.25">
      <c r="A380" t="s">
        <v>56</v>
      </c>
      <c r="B380">
        <v>281133</v>
      </c>
      <c r="C380">
        <v>2.6</v>
      </c>
      <c r="D380">
        <v>2.5</v>
      </c>
      <c r="E380">
        <v>2.8</v>
      </c>
      <c r="F380">
        <v>2002</v>
      </c>
      <c r="G380" t="s">
        <v>9</v>
      </c>
    </row>
    <row r="381" spans="1:7" x14ac:dyDescent="0.25">
      <c r="A381" t="s">
        <v>41</v>
      </c>
      <c r="B381">
        <v>471773</v>
      </c>
      <c r="C381">
        <v>1.4</v>
      </c>
      <c r="D381">
        <v>1.3</v>
      </c>
      <c r="E381">
        <v>1.5</v>
      </c>
      <c r="F381">
        <v>2002</v>
      </c>
      <c r="G381" t="s">
        <v>9</v>
      </c>
    </row>
    <row r="382" spans="1:7" x14ac:dyDescent="0.25">
      <c r="A382" t="s">
        <v>18</v>
      </c>
      <c r="B382">
        <v>135767</v>
      </c>
      <c r="C382">
        <v>5.5</v>
      </c>
      <c r="D382">
        <v>5.0999999999999996</v>
      </c>
      <c r="E382">
        <v>5.9</v>
      </c>
      <c r="F382">
        <v>2002</v>
      </c>
      <c r="G382" t="s">
        <v>9</v>
      </c>
    </row>
    <row r="383" spans="1:7" x14ac:dyDescent="0.25">
      <c r="A383" t="s">
        <v>26</v>
      </c>
      <c r="B383">
        <v>266853</v>
      </c>
      <c r="C383">
        <v>6.7</v>
      </c>
      <c r="D383">
        <v>6.4</v>
      </c>
      <c r="E383">
        <v>7</v>
      </c>
      <c r="F383">
        <v>2002</v>
      </c>
      <c r="G383" t="s">
        <v>9</v>
      </c>
    </row>
    <row r="384" spans="1:7" x14ac:dyDescent="0.25">
      <c r="A384" t="s">
        <v>42</v>
      </c>
      <c r="B384">
        <v>29803</v>
      </c>
      <c r="C384">
        <v>2.8</v>
      </c>
      <c r="D384">
        <v>2.2000000000000002</v>
      </c>
      <c r="E384">
        <v>3.5</v>
      </c>
      <c r="F384">
        <v>2002</v>
      </c>
      <c r="G384" t="s">
        <v>9</v>
      </c>
    </row>
    <row r="385" spans="1:7" x14ac:dyDescent="0.25">
      <c r="A385" t="s">
        <v>19</v>
      </c>
      <c r="B385">
        <v>317920</v>
      </c>
      <c r="C385">
        <v>2</v>
      </c>
      <c r="D385">
        <v>1.9</v>
      </c>
      <c r="E385">
        <v>2.2000000000000002</v>
      </c>
      <c r="F385">
        <v>2003</v>
      </c>
      <c r="G385" t="s">
        <v>9</v>
      </c>
    </row>
    <row r="386" spans="1:7" x14ac:dyDescent="0.25">
      <c r="A386" t="s">
        <v>43</v>
      </c>
      <c r="B386">
        <v>59663</v>
      </c>
      <c r="C386">
        <v>4.2</v>
      </c>
      <c r="D386">
        <v>3.7</v>
      </c>
      <c r="E386">
        <v>4.7</v>
      </c>
      <c r="F386">
        <v>2003</v>
      </c>
      <c r="G386" t="s">
        <v>9</v>
      </c>
    </row>
    <row r="387" spans="1:7" x14ac:dyDescent="0.25">
      <c r="A387" t="s">
        <v>13</v>
      </c>
      <c r="B387">
        <v>432277</v>
      </c>
      <c r="C387">
        <v>4</v>
      </c>
      <c r="D387">
        <v>3.9</v>
      </c>
      <c r="E387">
        <v>4.2</v>
      </c>
      <c r="F387">
        <v>2003</v>
      </c>
      <c r="G387" t="s">
        <v>9</v>
      </c>
    </row>
    <row r="388" spans="1:7" x14ac:dyDescent="0.25">
      <c r="A388" t="s">
        <v>20</v>
      </c>
      <c r="B388">
        <v>271969</v>
      </c>
      <c r="C388">
        <v>4.7</v>
      </c>
      <c r="D388">
        <v>4.4000000000000004</v>
      </c>
      <c r="E388">
        <v>4.9000000000000004</v>
      </c>
      <c r="F388">
        <v>2003</v>
      </c>
      <c r="G388" t="s">
        <v>9</v>
      </c>
    </row>
    <row r="389" spans="1:7" x14ac:dyDescent="0.25">
      <c r="A389" t="s">
        <v>44</v>
      </c>
      <c r="B389">
        <v>2831003</v>
      </c>
      <c r="C389">
        <v>1.6</v>
      </c>
      <c r="D389">
        <v>1.6</v>
      </c>
      <c r="E389">
        <v>1.7</v>
      </c>
      <c r="F389">
        <v>2003</v>
      </c>
      <c r="G389" t="s">
        <v>9</v>
      </c>
    </row>
    <row r="390" spans="1:7" x14ac:dyDescent="0.25">
      <c r="A390" t="s">
        <v>21</v>
      </c>
      <c r="B390">
        <v>174653</v>
      </c>
      <c r="C390">
        <v>2.2999999999999998</v>
      </c>
      <c r="D390">
        <v>2.1</v>
      </c>
      <c r="E390">
        <v>2.6</v>
      </c>
      <c r="F390">
        <v>2003</v>
      </c>
      <c r="G390" t="s">
        <v>9</v>
      </c>
    </row>
    <row r="391" spans="1:7" x14ac:dyDescent="0.25">
      <c r="A391" t="s">
        <v>33</v>
      </c>
      <c r="B391">
        <v>189680</v>
      </c>
      <c r="C391">
        <v>0.5</v>
      </c>
      <c r="D391">
        <v>0.4</v>
      </c>
      <c r="E391">
        <v>0.6</v>
      </c>
      <c r="F391">
        <v>2003</v>
      </c>
      <c r="G391" t="s">
        <v>9</v>
      </c>
    </row>
    <row r="392" spans="1:7" x14ac:dyDescent="0.25">
      <c r="A392" t="s">
        <v>45</v>
      </c>
      <c r="B392">
        <v>51552</v>
      </c>
      <c r="C392">
        <v>3.8</v>
      </c>
      <c r="D392">
        <v>3.3</v>
      </c>
      <c r="E392">
        <v>4.3</v>
      </c>
      <c r="F392">
        <v>2003</v>
      </c>
      <c r="G392" t="s">
        <v>9</v>
      </c>
    </row>
    <row r="393" spans="1:7" x14ac:dyDescent="0.25">
      <c r="A393" t="s">
        <v>60</v>
      </c>
      <c r="B393">
        <v>61285</v>
      </c>
      <c r="C393">
        <v>0.7</v>
      </c>
      <c r="D393">
        <v>0.5</v>
      </c>
      <c r="E393">
        <v>1</v>
      </c>
      <c r="F393">
        <v>2003</v>
      </c>
      <c r="G393" t="s">
        <v>9</v>
      </c>
    </row>
    <row r="394" spans="1:7" x14ac:dyDescent="0.25">
      <c r="A394" t="s">
        <v>27</v>
      </c>
      <c r="B394">
        <v>1046227</v>
      </c>
      <c r="C394">
        <v>2</v>
      </c>
      <c r="D394">
        <v>1.9</v>
      </c>
      <c r="E394">
        <v>2.1</v>
      </c>
      <c r="F394">
        <v>2003</v>
      </c>
      <c r="G394" t="s">
        <v>9</v>
      </c>
    </row>
    <row r="395" spans="1:7" x14ac:dyDescent="0.25">
      <c r="A395" t="s">
        <v>14</v>
      </c>
      <c r="B395">
        <v>656791</v>
      </c>
      <c r="C395">
        <v>3.3</v>
      </c>
      <c r="D395">
        <v>3.2</v>
      </c>
      <c r="E395">
        <v>3.5</v>
      </c>
      <c r="F395">
        <v>2003</v>
      </c>
      <c r="G395" t="s">
        <v>9</v>
      </c>
    </row>
    <row r="396" spans="1:7" x14ac:dyDescent="0.25">
      <c r="A396" t="s">
        <v>58</v>
      </c>
      <c r="B396">
        <v>71906</v>
      </c>
      <c r="C396">
        <v>0.7</v>
      </c>
      <c r="D396">
        <v>0.5</v>
      </c>
      <c r="E396">
        <v>0.9</v>
      </c>
      <c r="F396">
        <v>2003</v>
      </c>
      <c r="G396" t="s">
        <v>9</v>
      </c>
    </row>
    <row r="397" spans="1:7" x14ac:dyDescent="0.25">
      <c r="A397" t="s">
        <v>34</v>
      </c>
      <c r="B397">
        <v>97498</v>
      </c>
      <c r="C397">
        <v>8.1</v>
      </c>
      <c r="D397">
        <v>7.6</v>
      </c>
      <c r="E397">
        <v>8.6999999999999993</v>
      </c>
      <c r="F397">
        <v>2003</v>
      </c>
      <c r="G397" t="s">
        <v>9</v>
      </c>
    </row>
    <row r="398" spans="1:7" x14ac:dyDescent="0.25">
      <c r="A398" t="s">
        <v>47</v>
      </c>
      <c r="B398">
        <v>813830</v>
      </c>
      <c r="C398">
        <v>2.4</v>
      </c>
      <c r="D398">
        <v>2.2999999999999998</v>
      </c>
      <c r="E398">
        <v>2.5</v>
      </c>
      <c r="F398">
        <v>2003</v>
      </c>
      <c r="G398" t="s">
        <v>9</v>
      </c>
    </row>
    <row r="399" spans="1:7" x14ac:dyDescent="0.25">
      <c r="A399" t="s">
        <v>35</v>
      </c>
      <c r="B399">
        <v>398970</v>
      </c>
      <c r="C399">
        <v>4.5</v>
      </c>
      <c r="D399">
        <v>4.3</v>
      </c>
      <c r="E399">
        <v>4.7</v>
      </c>
      <c r="F399">
        <v>2003</v>
      </c>
      <c r="G399" t="s">
        <v>9</v>
      </c>
    </row>
    <row r="400" spans="1:7" x14ac:dyDescent="0.25">
      <c r="A400" t="s">
        <v>46</v>
      </c>
      <c r="B400">
        <v>139481</v>
      </c>
      <c r="C400">
        <v>2.6</v>
      </c>
      <c r="D400">
        <v>2.2999999999999998</v>
      </c>
      <c r="E400">
        <v>2.9</v>
      </c>
      <c r="F400">
        <v>2003</v>
      </c>
      <c r="G400" t="s">
        <v>9</v>
      </c>
    </row>
    <row r="401" spans="1:7" x14ac:dyDescent="0.25">
      <c r="A401" t="s">
        <v>48</v>
      </c>
      <c r="B401">
        <v>127906</v>
      </c>
      <c r="C401">
        <v>5.0999999999999996</v>
      </c>
      <c r="D401">
        <v>4.7</v>
      </c>
      <c r="E401">
        <v>5.5</v>
      </c>
      <c r="F401">
        <v>2003</v>
      </c>
      <c r="G401" t="s">
        <v>9</v>
      </c>
    </row>
    <row r="402" spans="1:7" x14ac:dyDescent="0.25">
      <c r="A402" t="s">
        <v>49</v>
      </c>
      <c r="B402">
        <v>305029</v>
      </c>
      <c r="C402">
        <v>3.3</v>
      </c>
      <c r="D402">
        <v>3.1</v>
      </c>
      <c r="E402">
        <v>3.5</v>
      </c>
      <c r="F402">
        <v>2003</v>
      </c>
      <c r="G402" t="s">
        <v>9</v>
      </c>
    </row>
    <row r="403" spans="1:7" x14ac:dyDescent="0.25">
      <c r="A403" t="s">
        <v>50</v>
      </c>
      <c r="B403">
        <v>498414</v>
      </c>
      <c r="C403">
        <v>2</v>
      </c>
      <c r="D403">
        <v>1.9</v>
      </c>
      <c r="E403">
        <v>2.1</v>
      </c>
      <c r="F403">
        <v>2003</v>
      </c>
      <c r="G403" t="s">
        <v>9</v>
      </c>
    </row>
    <row r="404" spans="1:7" x14ac:dyDescent="0.25">
      <c r="A404" t="s">
        <v>36</v>
      </c>
      <c r="B404">
        <v>85462</v>
      </c>
      <c r="C404">
        <v>15.4</v>
      </c>
      <c r="D404">
        <v>14.6</v>
      </c>
      <c r="E404">
        <v>16.2</v>
      </c>
      <c r="F404">
        <v>2003</v>
      </c>
      <c r="G404" t="s">
        <v>9</v>
      </c>
    </row>
    <row r="405" spans="1:7" x14ac:dyDescent="0.25">
      <c r="A405" t="s">
        <v>15</v>
      </c>
      <c r="B405">
        <v>331647</v>
      </c>
      <c r="C405">
        <v>4.8</v>
      </c>
      <c r="D405">
        <v>4.5999999999999996</v>
      </c>
      <c r="E405">
        <v>5</v>
      </c>
      <c r="F405">
        <v>2003</v>
      </c>
      <c r="G405" t="s">
        <v>9</v>
      </c>
    </row>
    <row r="406" spans="1:7" x14ac:dyDescent="0.25">
      <c r="A406" t="s">
        <v>30</v>
      </c>
      <c r="B406">
        <v>339011</v>
      </c>
      <c r="C406">
        <v>1.5</v>
      </c>
      <c r="D406">
        <v>1.4</v>
      </c>
      <c r="E406">
        <v>1.7</v>
      </c>
      <c r="F406">
        <v>2003</v>
      </c>
      <c r="G406" t="s">
        <v>9</v>
      </c>
    </row>
    <row r="407" spans="1:7" x14ac:dyDescent="0.25">
      <c r="A407" t="s">
        <v>51</v>
      </c>
      <c r="B407">
        <v>676109</v>
      </c>
      <c r="C407">
        <v>6.3</v>
      </c>
      <c r="D407">
        <v>6.1</v>
      </c>
      <c r="E407">
        <v>6.5</v>
      </c>
      <c r="F407">
        <v>2003</v>
      </c>
      <c r="G407" t="s">
        <v>9</v>
      </c>
    </row>
    <row r="408" spans="1:7" x14ac:dyDescent="0.25">
      <c r="A408" t="s">
        <v>28</v>
      </c>
      <c r="B408">
        <v>250920</v>
      </c>
      <c r="C408">
        <v>8.6</v>
      </c>
      <c r="D408">
        <v>8.3000000000000007</v>
      </c>
      <c r="E408">
        <v>9</v>
      </c>
      <c r="F408">
        <v>2003</v>
      </c>
      <c r="G408" t="s">
        <v>9</v>
      </c>
    </row>
    <row r="409" spans="1:7" x14ac:dyDescent="0.25">
      <c r="A409" t="s">
        <v>61</v>
      </c>
      <c r="B409">
        <v>292406</v>
      </c>
      <c r="C409">
        <v>1.9</v>
      </c>
      <c r="D409">
        <v>1.8</v>
      </c>
      <c r="E409">
        <v>2.1</v>
      </c>
      <c r="F409">
        <v>2003</v>
      </c>
      <c r="G409" t="s">
        <v>9</v>
      </c>
    </row>
    <row r="410" spans="1:7" x14ac:dyDescent="0.25">
      <c r="A410" t="s">
        <v>22</v>
      </c>
      <c r="B410">
        <v>463143</v>
      </c>
      <c r="C410">
        <v>3.6</v>
      </c>
      <c r="D410">
        <v>3.4</v>
      </c>
      <c r="E410">
        <v>3.8</v>
      </c>
      <c r="F410">
        <v>2003</v>
      </c>
      <c r="G410" t="s">
        <v>9</v>
      </c>
    </row>
    <row r="411" spans="1:7" x14ac:dyDescent="0.25">
      <c r="A411" t="s">
        <v>52</v>
      </c>
      <c r="B411">
        <v>40132</v>
      </c>
      <c r="C411">
        <v>8.6999999999999993</v>
      </c>
      <c r="D411">
        <v>7.8</v>
      </c>
      <c r="E411">
        <v>9.6</v>
      </c>
      <c r="F411">
        <v>2003</v>
      </c>
      <c r="G411" t="s">
        <v>9</v>
      </c>
    </row>
    <row r="412" spans="1:7" x14ac:dyDescent="0.25">
      <c r="A412" t="s">
        <v>53</v>
      </c>
      <c r="B412">
        <v>105068</v>
      </c>
      <c r="C412">
        <v>1.5</v>
      </c>
      <c r="D412">
        <v>1.3</v>
      </c>
      <c r="E412">
        <v>1.8</v>
      </c>
      <c r="F412">
        <v>2003</v>
      </c>
      <c r="G412" t="s">
        <v>9</v>
      </c>
    </row>
    <row r="413" spans="1:7" x14ac:dyDescent="0.25">
      <c r="A413" t="s">
        <v>31</v>
      </c>
      <c r="B413">
        <v>88989</v>
      </c>
      <c r="C413">
        <v>3.7</v>
      </c>
      <c r="D413">
        <v>3.3</v>
      </c>
      <c r="E413">
        <v>4.0999999999999996</v>
      </c>
      <c r="F413">
        <v>2003</v>
      </c>
      <c r="G413" t="s">
        <v>9</v>
      </c>
    </row>
    <row r="414" spans="1:7" x14ac:dyDescent="0.25">
      <c r="A414" t="s">
        <v>37</v>
      </c>
      <c r="B414">
        <v>54281</v>
      </c>
      <c r="C414">
        <v>7</v>
      </c>
      <c r="D414">
        <v>6.3</v>
      </c>
      <c r="E414">
        <v>7.7</v>
      </c>
      <c r="F414">
        <v>2003</v>
      </c>
      <c r="G414" t="s">
        <v>9</v>
      </c>
    </row>
    <row r="415" spans="1:7" x14ac:dyDescent="0.25">
      <c r="A415" t="s">
        <v>16</v>
      </c>
      <c r="B415">
        <v>367528</v>
      </c>
      <c r="C415">
        <v>2.6</v>
      </c>
      <c r="D415">
        <v>2.5</v>
      </c>
      <c r="E415">
        <v>2.8</v>
      </c>
      <c r="F415">
        <v>2003</v>
      </c>
      <c r="G415" t="s">
        <v>9</v>
      </c>
    </row>
    <row r="416" spans="1:7" x14ac:dyDescent="0.25">
      <c r="A416" t="s">
        <v>62</v>
      </c>
      <c r="B416">
        <v>221257</v>
      </c>
      <c r="C416">
        <v>1.6</v>
      </c>
      <c r="D416">
        <v>1.5</v>
      </c>
      <c r="E416">
        <v>1.8</v>
      </c>
      <c r="F416">
        <v>2003</v>
      </c>
      <c r="G416" t="s">
        <v>9</v>
      </c>
    </row>
    <row r="417" spans="1:7" x14ac:dyDescent="0.25">
      <c r="A417" t="s">
        <v>38</v>
      </c>
      <c r="B417">
        <v>1351815</v>
      </c>
      <c r="C417">
        <v>2.6</v>
      </c>
      <c r="D417">
        <v>2.5</v>
      </c>
      <c r="E417">
        <v>2.7</v>
      </c>
      <c r="F417">
        <v>2003</v>
      </c>
      <c r="G417" t="s">
        <v>9</v>
      </c>
    </row>
    <row r="418" spans="1:7" x14ac:dyDescent="0.25">
      <c r="A418" t="s">
        <v>23</v>
      </c>
      <c r="B418">
        <v>537981</v>
      </c>
      <c r="C418">
        <v>3.9</v>
      </c>
      <c r="D418">
        <v>3.7</v>
      </c>
      <c r="E418">
        <v>4.0999999999999996</v>
      </c>
      <c r="F418">
        <v>2003</v>
      </c>
      <c r="G418" t="s">
        <v>9</v>
      </c>
    </row>
    <row r="419" spans="1:7" x14ac:dyDescent="0.25">
      <c r="A419" t="s">
        <v>59</v>
      </c>
      <c r="B419">
        <v>24670</v>
      </c>
      <c r="C419">
        <v>6</v>
      </c>
      <c r="D419">
        <v>5.0999999999999996</v>
      </c>
      <c r="E419">
        <v>7</v>
      </c>
      <c r="F419">
        <v>2003</v>
      </c>
      <c r="G419" t="s">
        <v>9</v>
      </c>
    </row>
    <row r="420" spans="1:7" x14ac:dyDescent="0.25">
      <c r="A420" t="s">
        <v>54</v>
      </c>
      <c r="B420">
        <v>767543</v>
      </c>
      <c r="C420">
        <v>2.9</v>
      </c>
      <c r="D420">
        <v>2.8</v>
      </c>
      <c r="E420">
        <v>3</v>
      </c>
      <c r="F420">
        <v>2003</v>
      </c>
      <c r="G420" t="s">
        <v>9</v>
      </c>
    </row>
    <row r="421" spans="1:7" x14ac:dyDescent="0.25">
      <c r="A421" t="s">
        <v>39</v>
      </c>
      <c r="B421">
        <v>298071</v>
      </c>
      <c r="C421">
        <v>1.5</v>
      </c>
      <c r="D421">
        <v>1.3</v>
      </c>
      <c r="E421">
        <v>1.6</v>
      </c>
      <c r="F421">
        <v>2003</v>
      </c>
      <c r="G421" t="s">
        <v>9</v>
      </c>
    </row>
    <row r="422" spans="1:7" x14ac:dyDescent="0.25">
      <c r="A422" t="s">
        <v>32</v>
      </c>
      <c r="B422">
        <v>174605</v>
      </c>
      <c r="C422">
        <v>6.2</v>
      </c>
      <c r="D422">
        <v>5.9</v>
      </c>
      <c r="E422">
        <v>6.6</v>
      </c>
      <c r="F422">
        <v>2003</v>
      </c>
      <c r="G422" t="s">
        <v>9</v>
      </c>
    </row>
    <row r="423" spans="1:7" x14ac:dyDescent="0.25">
      <c r="A423" t="s">
        <v>24</v>
      </c>
      <c r="B423">
        <v>638268</v>
      </c>
      <c r="C423">
        <v>4.9000000000000004</v>
      </c>
      <c r="D423">
        <v>4.7</v>
      </c>
      <c r="E423">
        <v>5.0999999999999996</v>
      </c>
      <c r="F423">
        <v>2003</v>
      </c>
      <c r="G423" t="s">
        <v>9</v>
      </c>
    </row>
    <row r="424" spans="1:7" x14ac:dyDescent="0.25">
      <c r="A424" t="s">
        <v>40</v>
      </c>
      <c r="B424">
        <v>74320</v>
      </c>
      <c r="C424">
        <v>7.2</v>
      </c>
      <c r="D424">
        <v>6.6</v>
      </c>
      <c r="E424">
        <v>7.8</v>
      </c>
      <c r="F424">
        <v>2003</v>
      </c>
      <c r="G424" t="s">
        <v>9</v>
      </c>
    </row>
    <row r="425" spans="1:7" x14ac:dyDescent="0.25">
      <c r="A425" t="s">
        <v>17</v>
      </c>
      <c r="B425">
        <v>401466</v>
      </c>
      <c r="C425">
        <v>3.5</v>
      </c>
      <c r="D425">
        <v>3.3</v>
      </c>
      <c r="E425">
        <v>3.6</v>
      </c>
      <c r="F425">
        <v>2003</v>
      </c>
      <c r="G425" t="s">
        <v>9</v>
      </c>
    </row>
    <row r="426" spans="1:7" x14ac:dyDescent="0.25">
      <c r="A426" t="s">
        <v>55</v>
      </c>
      <c r="B426">
        <v>53420</v>
      </c>
      <c r="C426">
        <v>2.8</v>
      </c>
      <c r="D426">
        <v>2.4</v>
      </c>
      <c r="E426">
        <v>3.3</v>
      </c>
      <c r="F426">
        <v>2003</v>
      </c>
      <c r="G426" t="s">
        <v>9</v>
      </c>
    </row>
    <row r="427" spans="1:7" x14ac:dyDescent="0.25">
      <c r="A427" t="s">
        <v>29</v>
      </c>
      <c r="B427">
        <v>489562</v>
      </c>
      <c r="C427">
        <v>0.8</v>
      </c>
      <c r="D427">
        <v>0.7</v>
      </c>
      <c r="E427">
        <v>0.9</v>
      </c>
      <c r="F427">
        <v>2003</v>
      </c>
      <c r="G427" t="s">
        <v>9</v>
      </c>
    </row>
    <row r="428" spans="1:7" x14ac:dyDescent="0.25">
      <c r="A428" t="s">
        <v>63</v>
      </c>
      <c r="B428">
        <v>1538529</v>
      </c>
      <c r="C428">
        <v>1.5</v>
      </c>
      <c r="D428">
        <v>1.5</v>
      </c>
      <c r="E428">
        <v>1.6</v>
      </c>
      <c r="F428">
        <v>2003</v>
      </c>
      <c r="G428" t="s">
        <v>9</v>
      </c>
    </row>
    <row r="429" spans="1:7" x14ac:dyDescent="0.25">
      <c r="A429" t="s">
        <v>25</v>
      </c>
      <c r="B429">
        <v>90071</v>
      </c>
      <c r="C429">
        <v>3.1</v>
      </c>
      <c r="D429">
        <v>2.8</v>
      </c>
      <c r="E429">
        <v>3.5</v>
      </c>
      <c r="F429">
        <v>2003</v>
      </c>
      <c r="G429" t="s">
        <v>9</v>
      </c>
    </row>
    <row r="430" spans="1:7" x14ac:dyDescent="0.25">
      <c r="A430" t="s">
        <v>57</v>
      </c>
      <c r="B430">
        <v>52490</v>
      </c>
      <c r="C430">
        <v>7.6</v>
      </c>
      <c r="D430">
        <v>6.9</v>
      </c>
      <c r="E430">
        <v>8.4</v>
      </c>
      <c r="F430">
        <v>2003</v>
      </c>
      <c r="G430" t="s">
        <v>9</v>
      </c>
    </row>
    <row r="431" spans="1:7" x14ac:dyDescent="0.25">
      <c r="A431" t="s">
        <v>56</v>
      </c>
      <c r="B431">
        <v>308865</v>
      </c>
      <c r="C431">
        <v>2.7</v>
      </c>
      <c r="D431">
        <v>2.6</v>
      </c>
      <c r="E431">
        <v>2.9</v>
      </c>
      <c r="F431">
        <v>2003</v>
      </c>
      <c r="G431" t="s">
        <v>9</v>
      </c>
    </row>
    <row r="432" spans="1:7" x14ac:dyDescent="0.25">
      <c r="A432" t="s">
        <v>41</v>
      </c>
      <c r="B432">
        <v>493226</v>
      </c>
      <c r="C432">
        <v>1.6</v>
      </c>
      <c r="D432">
        <v>1.5</v>
      </c>
      <c r="E432">
        <v>1.7</v>
      </c>
      <c r="F432">
        <v>2003</v>
      </c>
      <c r="G432" t="s">
        <v>9</v>
      </c>
    </row>
    <row r="433" spans="1:7" x14ac:dyDescent="0.25">
      <c r="A433" t="s">
        <v>18</v>
      </c>
      <c r="B433">
        <v>139175</v>
      </c>
      <c r="C433">
        <v>5.7</v>
      </c>
      <c r="D433">
        <v>5.3</v>
      </c>
      <c r="E433">
        <v>6.1</v>
      </c>
      <c r="F433">
        <v>2003</v>
      </c>
      <c r="G433" t="s">
        <v>9</v>
      </c>
    </row>
    <row r="434" spans="1:7" x14ac:dyDescent="0.25">
      <c r="A434" t="s">
        <v>26</v>
      </c>
      <c r="B434">
        <v>291200</v>
      </c>
      <c r="C434">
        <v>7.1</v>
      </c>
      <c r="D434">
        <v>6.8</v>
      </c>
      <c r="E434">
        <v>7.4</v>
      </c>
      <c r="F434">
        <v>2003</v>
      </c>
      <c r="G434" t="s">
        <v>9</v>
      </c>
    </row>
    <row r="435" spans="1:7" x14ac:dyDescent="0.25">
      <c r="A435" t="s">
        <v>42</v>
      </c>
      <c r="B435">
        <v>32579</v>
      </c>
      <c r="C435">
        <v>2.7</v>
      </c>
      <c r="D435">
        <v>2.2000000000000002</v>
      </c>
      <c r="E435">
        <v>3.3</v>
      </c>
      <c r="F435">
        <v>2003</v>
      </c>
      <c r="G435" t="s">
        <v>9</v>
      </c>
    </row>
    <row r="436" spans="1:7" x14ac:dyDescent="0.25">
      <c r="A436" t="s">
        <v>19</v>
      </c>
      <c r="B436">
        <v>326144</v>
      </c>
      <c r="C436">
        <v>19.5</v>
      </c>
      <c r="D436">
        <v>19</v>
      </c>
      <c r="E436">
        <v>19.899999999999999</v>
      </c>
      <c r="F436">
        <v>2004</v>
      </c>
      <c r="G436" t="s">
        <v>9</v>
      </c>
    </row>
    <row r="437" spans="1:7" x14ac:dyDescent="0.25">
      <c r="A437" t="s">
        <v>43</v>
      </c>
      <c r="B437">
        <v>59999</v>
      </c>
      <c r="C437">
        <v>4.4000000000000004</v>
      </c>
      <c r="D437">
        <v>3.9</v>
      </c>
      <c r="E437">
        <v>5</v>
      </c>
      <c r="F437">
        <v>2004</v>
      </c>
      <c r="G437" t="s">
        <v>9</v>
      </c>
    </row>
    <row r="438" spans="1:7" x14ac:dyDescent="0.25">
      <c r="A438" t="s">
        <v>13</v>
      </c>
      <c r="B438">
        <v>458585</v>
      </c>
      <c r="C438">
        <v>4.3</v>
      </c>
      <c r="D438">
        <v>4.0999999999999996</v>
      </c>
      <c r="E438">
        <v>4.5</v>
      </c>
      <c r="F438">
        <v>2004</v>
      </c>
      <c r="G438" t="s">
        <v>9</v>
      </c>
    </row>
    <row r="439" spans="1:7" x14ac:dyDescent="0.25">
      <c r="A439" t="s">
        <v>20</v>
      </c>
      <c r="B439">
        <v>292778</v>
      </c>
      <c r="C439">
        <v>4.5</v>
      </c>
      <c r="D439">
        <v>4.3</v>
      </c>
      <c r="E439">
        <v>4.8</v>
      </c>
      <c r="F439">
        <v>2004</v>
      </c>
      <c r="G439" t="s">
        <v>9</v>
      </c>
    </row>
    <row r="440" spans="1:7" x14ac:dyDescent="0.25">
      <c r="A440" t="s">
        <v>44</v>
      </c>
      <c r="B440">
        <v>2870079</v>
      </c>
      <c r="C440">
        <v>1.9</v>
      </c>
      <c r="D440">
        <v>1.8</v>
      </c>
      <c r="E440">
        <v>1.9</v>
      </c>
      <c r="F440">
        <v>2004</v>
      </c>
      <c r="G440" t="s">
        <v>9</v>
      </c>
    </row>
    <row r="441" spans="1:7" x14ac:dyDescent="0.25">
      <c r="A441" t="s">
        <v>21</v>
      </c>
      <c r="B441">
        <v>197589</v>
      </c>
      <c r="C441">
        <v>2.5</v>
      </c>
      <c r="D441">
        <v>2.2999999999999998</v>
      </c>
      <c r="E441">
        <v>2.7</v>
      </c>
      <c r="F441">
        <v>2004</v>
      </c>
      <c r="G441" t="s">
        <v>9</v>
      </c>
    </row>
    <row r="442" spans="1:7" x14ac:dyDescent="0.25">
      <c r="A442" t="s">
        <v>33</v>
      </c>
      <c r="B442">
        <v>195864</v>
      </c>
      <c r="C442">
        <v>0.5</v>
      </c>
      <c r="D442">
        <v>0.4</v>
      </c>
      <c r="E442">
        <v>0.6</v>
      </c>
      <c r="F442">
        <v>2004</v>
      </c>
      <c r="G442" t="s">
        <v>9</v>
      </c>
    </row>
    <row r="443" spans="1:7" x14ac:dyDescent="0.25">
      <c r="A443" t="s">
        <v>45</v>
      </c>
      <c r="B443">
        <v>54121</v>
      </c>
      <c r="C443">
        <v>3.5</v>
      </c>
      <c r="D443">
        <v>3</v>
      </c>
      <c r="E443">
        <v>4</v>
      </c>
      <c r="F443">
        <v>2004</v>
      </c>
      <c r="G443" t="s">
        <v>9</v>
      </c>
    </row>
    <row r="444" spans="1:7" x14ac:dyDescent="0.25">
      <c r="A444" t="s">
        <v>60</v>
      </c>
      <c r="B444">
        <v>62570</v>
      </c>
      <c r="C444">
        <v>0.9</v>
      </c>
      <c r="D444">
        <v>0.7</v>
      </c>
      <c r="E444">
        <v>1.2</v>
      </c>
      <c r="F444">
        <v>2004</v>
      </c>
      <c r="G444" t="s">
        <v>9</v>
      </c>
    </row>
    <row r="445" spans="1:7" x14ac:dyDescent="0.25">
      <c r="A445" t="s">
        <v>27</v>
      </c>
      <c r="B445">
        <v>1054779</v>
      </c>
      <c r="C445">
        <v>2.2999999999999998</v>
      </c>
      <c r="D445">
        <v>2.2000000000000002</v>
      </c>
      <c r="E445">
        <v>2.4</v>
      </c>
      <c r="F445">
        <v>2004</v>
      </c>
      <c r="G445" t="s">
        <v>9</v>
      </c>
    </row>
    <row r="446" spans="1:7" x14ac:dyDescent="0.25">
      <c r="A446" t="s">
        <v>14</v>
      </c>
      <c r="B446">
        <v>705383</v>
      </c>
      <c r="C446">
        <v>3.8</v>
      </c>
      <c r="D446">
        <v>3.7</v>
      </c>
      <c r="E446">
        <v>3.9</v>
      </c>
      <c r="F446">
        <v>2004</v>
      </c>
      <c r="G446" t="s">
        <v>9</v>
      </c>
    </row>
    <row r="447" spans="1:7" x14ac:dyDescent="0.25">
      <c r="A447" t="s">
        <v>58</v>
      </c>
      <c r="B447">
        <v>74716</v>
      </c>
      <c r="C447">
        <v>1</v>
      </c>
      <c r="D447">
        <v>0.8</v>
      </c>
      <c r="E447">
        <v>1.2</v>
      </c>
      <c r="F447">
        <v>2004</v>
      </c>
      <c r="G447" t="s">
        <v>9</v>
      </c>
    </row>
    <row r="448" spans="1:7" x14ac:dyDescent="0.25">
      <c r="A448" t="s">
        <v>34</v>
      </c>
      <c r="B448">
        <v>103459</v>
      </c>
      <c r="C448">
        <v>9.6</v>
      </c>
      <c r="D448">
        <v>9</v>
      </c>
      <c r="E448">
        <v>10.199999999999999</v>
      </c>
      <c r="F448">
        <v>2004</v>
      </c>
      <c r="G448" t="s">
        <v>9</v>
      </c>
    </row>
    <row r="449" spans="1:7" x14ac:dyDescent="0.25">
      <c r="A449" t="s">
        <v>47</v>
      </c>
      <c r="B449">
        <v>865273</v>
      </c>
      <c r="C449">
        <v>2.5</v>
      </c>
      <c r="D449">
        <v>2.4</v>
      </c>
      <c r="E449">
        <v>2.6</v>
      </c>
      <c r="F449">
        <v>2004</v>
      </c>
      <c r="G449" t="s">
        <v>9</v>
      </c>
    </row>
    <row r="450" spans="1:7" x14ac:dyDescent="0.25">
      <c r="A450" t="s">
        <v>35</v>
      </c>
      <c r="B450">
        <v>417564</v>
      </c>
      <c r="C450">
        <v>4.9000000000000004</v>
      </c>
      <c r="D450">
        <v>4.7</v>
      </c>
      <c r="E450">
        <v>5.0999999999999996</v>
      </c>
      <c r="F450">
        <v>2004</v>
      </c>
      <c r="G450" t="s">
        <v>9</v>
      </c>
    </row>
    <row r="451" spans="1:7" x14ac:dyDescent="0.25">
      <c r="A451" t="s">
        <v>46</v>
      </c>
      <c r="B451">
        <v>148588</v>
      </c>
      <c r="C451">
        <v>2.9</v>
      </c>
      <c r="D451">
        <v>2.6</v>
      </c>
      <c r="E451">
        <v>3.1</v>
      </c>
      <c r="F451">
        <v>2004</v>
      </c>
      <c r="G451" t="s">
        <v>9</v>
      </c>
    </row>
    <row r="452" spans="1:7" x14ac:dyDescent="0.25">
      <c r="A452" t="s">
        <v>48</v>
      </c>
      <c r="B452">
        <v>133708</v>
      </c>
      <c r="C452">
        <v>6.1</v>
      </c>
      <c r="D452">
        <v>5.7</v>
      </c>
      <c r="E452">
        <v>6.6</v>
      </c>
      <c r="F452">
        <v>2004</v>
      </c>
      <c r="G452" t="s">
        <v>9</v>
      </c>
    </row>
    <row r="453" spans="1:7" x14ac:dyDescent="0.25">
      <c r="A453" t="s">
        <v>49</v>
      </c>
      <c r="B453">
        <v>315654</v>
      </c>
      <c r="C453">
        <v>3.3</v>
      </c>
      <c r="D453">
        <v>3.1</v>
      </c>
      <c r="E453">
        <v>3.6</v>
      </c>
      <c r="F453">
        <v>2004</v>
      </c>
      <c r="G453" t="s">
        <v>9</v>
      </c>
    </row>
    <row r="454" spans="1:7" x14ac:dyDescent="0.25">
      <c r="A454" t="s">
        <v>50</v>
      </c>
      <c r="B454">
        <v>536048</v>
      </c>
      <c r="C454">
        <v>2.2000000000000002</v>
      </c>
      <c r="D454">
        <v>2.1</v>
      </c>
      <c r="E454">
        <v>2.2999999999999998</v>
      </c>
      <c r="F454">
        <v>2004</v>
      </c>
      <c r="G454" t="s">
        <v>9</v>
      </c>
    </row>
    <row r="455" spans="1:7" x14ac:dyDescent="0.25">
      <c r="A455" t="s">
        <v>36</v>
      </c>
      <c r="B455">
        <v>88494</v>
      </c>
      <c r="C455">
        <v>16.899999999999999</v>
      </c>
      <c r="D455">
        <v>16</v>
      </c>
      <c r="E455">
        <v>17.7</v>
      </c>
      <c r="F455">
        <v>2004</v>
      </c>
      <c r="G455" t="s">
        <v>9</v>
      </c>
    </row>
    <row r="456" spans="1:7" x14ac:dyDescent="0.25">
      <c r="A456" t="s">
        <v>15</v>
      </c>
      <c r="B456">
        <v>331587</v>
      </c>
      <c r="C456">
        <v>5.4</v>
      </c>
      <c r="D456">
        <v>5.0999999999999996</v>
      </c>
      <c r="E456">
        <v>5.6</v>
      </c>
      <c r="F456">
        <v>2004</v>
      </c>
      <c r="G456" t="s">
        <v>9</v>
      </c>
    </row>
    <row r="457" spans="1:7" x14ac:dyDescent="0.25">
      <c r="A457" t="s">
        <v>30</v>
      </c>
      <c r="B457">
        <v>337855</v>
      </c>
      <c r="C457">
        <v>1.7</v>
      </c>
      <c r="D457">
        <v>1.6</v>
      </c>
      <c r="E457">
        <v>1.9</v>
      </c>
      <c r="F457">
        <v>2004</v>
      </c>
      <c r="G457" t="s">
        <v>9</v>
      </c>
    </row>
    <row r="458" spans="1:7" x14ac:dyDescent="0.25">
      <c r="A458" t="s">
        <v>51</v>
      </c>
      <c r="B458">
        <v>708548</v>
      </c>
      <c r="C458">
        <v>6.1</v>
      </c>
      <c r="D458">
        <v>5.9</v>
      </c>
      <c r="E458">
        <v>6.3</v>
      </c>
      <c r="F458">
        <v>2004</v>
      </c>
      <c r="G458" t="s">
        <v>9</v>
      </c>
    </row>
    <row r="459" spans="1:7" x14ac:dyDescent="0.25">
      <c r="A459" t="s">
        <v>28</v>
      </c>
      <c r="B459">
        <v>256887</v>
      </c>
      <c r="C459">
        <v>10</v>
      </c>
      <c r="D459">
        <v>9.6</v>
      </c>
      <c r="E459">
        <v>10.4</v>
      </c>
      <c r="F459">
        <v>2004</v>
      </c>
      <c r="G459" t="s">
        <v>9</v>
      </c>
    </row>
    <row r="460" spans="1:7" x14ac:dyDescent="0.25">
      <c r="A460" t="s">
        <v>61</v>
      </c>
      <c r="B460">
        <v>293894</v>
      </c>
      <c r="C460">
        <v>2.1</v>
      </c>
      <c r="D460">
        <v>1.9</v>
      </c>
      <c r="E460">
        <v>2.2999999999999998</v>
      </c>
      <c r="F460">
        <v>2004</v>
      </c>
      <c r="G460" t="s">
        <v>9</v>
      </c>
    </row>
    <row r="461" spans="1:7" x14ac:dyDescent="0.25">
      <c r="A461" t="s">
        <v>22</v>
      </c>
      <c r="B461">
        <v>478509</v>
      </c>
      <c r="C461">
        <v>4.0999999999999996</v>
      </c>
      <c r="D461">
        <v>4</v>
      </c>
      <c r="E461">
        <v>4.3</v>
      </c>
      <c r="F461">
        <v>2004</v>
      </c>
      <c r="G461" t="s">
        <v>9</v>
      </c>
    </row>
    <row r="462" spans="1:7" x14ac:dyDescent="0.25">
      <c r="A462" t="s">
        <v>52</v>
      </c>
      <c r="B462">
        <v>41884</v>
      </c>
      <c r="C462">
        <v>7.8</v>
      </c>
      <c r="D462">
        <v>7</v>
      </c>
      <c r="E462">
        <v>8.6999999999999993</v>
      </c>
      <c r="F462">
        <v>2004</v>
      </c>
      <c r="G462" t="s">
        <v>9</v>
      </c>
    </row>
    <row r="463" spans="1:7" x14ac:dyDescent="0.25">
      <c r="A463" t="s">
        <v>53</v>
      </c>
      <c r="B463">
        <v>108382</v>
      </c>
      <c r="C463">
        <v>1.9</v>
      </c>
      <c r="D463">
        <v>1.6</v>
      </c>
      <c r="E463">
        <v>2.1</v>
      </c>
      <c r="F463">
        <v>2004</v>
      </c>
      <c r="G463" t="s">
        <v>9</v>
      </c>
    </row>
    <row r="464" spans="1:7" x14ac:dyDescent="0.25">
      <c r="A464" t="s">
        <v>31</v>
      </c>
      <c r="B464">
        <v>96629</v>
      </c>
      <c r="C464">
        <v>3.3</v>
      </c>
      <c r="D464">
        <v>3</v>
      </c>
      <c r="E464">
        <v>3.7</v>
      </c>
      <c r="F464">
        <v>2004</v>
      </c>
      <c r="G464" t="s">
        <v>9</v>
      </c>
    </row>
    <row r="465" spans="1:7" x14ac:dyDescent="0.25">
      <c r="A465" t="s">
        <v>37</v>
      </c>
      <c r="B465">
        <v>56488</v>
      </c>
      <c r="C465">
        <v>8.1999999999999993</v>
      </c>
      <c r="D465">
        <v>7.5</v>
      </c>
      <c r="E465">
        <v>9</v>
      </c>
      <c r="F465">
        <v>2004</v>
      </c>
      <c r="G465" t="s">
        <v>9</v>
      </c>
    </row>
    <row r="466" spans="1:7" x14ac:dyDescent="0.25">
      <c r="A466" t="s">
        <v>16</v>
      </c>
      <c r="B466">
        <v>371750</v>
      </c>
      <c r="C466">
        <v>3</v>
      </c>
      <c r="D466">
        <v>2.8</v>
      </c>
      <c r="E466">
        <v>3.2</v>
      </c>
      <c r="F466">
        <v>2004</v>
      </c>
      <c r="G466" t="s">
        <v>9</v>
      </c>
    </row>
    <row r="467" spans="1:7" x14ac:dyDescent="0.25">
      <c r="A467" t="s">
        <v>62</v>
      </c>
      <c r="B467">
        <v>228934</v>
      </c>
      <c r="C467">
        <v>1.8</v>
      </c>
      <c r="D467">
        <v>1.6</v>
      </c>
      <c r="E467">
        <v>2</v>
      </c>
      <c r="F467">
        <v>2004</v>
      </c>
      <c r="G467" t="s">
        <v>9</v>
      </c>
    </row>
    <row r="468" spans="1:7" x14ac:dyDescent="0.25">
      <c r="A468" t="s">
        <v>38</v>
      </c>
      <c r="B468">
        <v>1375277</v>
      </c>
      <c r="C468">
        <v>3</v>
      </c>
      <c r="D468">
        <v>2.9</v>
      </c>
      <c r="E468">
        <v>3.1</v>
      </c>
      <c r="F468">
        <v>2004</v>
      </c>
      <c r="G468" t="s">
        <v>9</v>
      </c>
    </row>
    <row r="469" spans="1:7" x14ac:dyDescent="0.25">
      <c r="A469" t="s">
        <v>23</v>
      </c>
      <c r="B469">
        <v>566243</v>
      </c>
      <c r="C469">
        <v>4.5</v>
      </c>
      <c r="D469">
        <v>4.3</v>
      </c>
      <c r="E469">
        <v>4.5999999999999996</v>
      </c>
      <c r="F469">
        <v>2004</v>
      </c>
      <c r="G469" t="s">
        <v>9</v>
      </c>
    </row>
    <row r="470" spans="1:7" x14ac:dyDescent="0.25">
      <c r="A470" t="s">
        <v>59</v>
      </c>
      <c r="B470">
        <v>24625</v>
      </c>
      <c r="C470">
        <v>8.3000000000000007</v>
      </c>
      <c r="D470">
        <v>7.3</v>
      </c>
      <c r="E470">
        <v>9.5</v>
      </c>
      <c r="F470">
        <v>2004</v>
      </c>
      <c r="G470" t="s">
        <v>9</v>
      </c>
    </row>
    <row r="471" spans="1:7" x14ac:dyDescent="0.25">
      <c r="A471" t="s">
        <v>54</v>
      </c>
      <c r="B471">
        <v>802186</v>
      </c>
      <c r="C471">
        <v>3.5</v>
      </c>
      <c r="D471">
        <v>3.4</v>
      </c>
      <c r="E471">
        <v>3.7</v>
      </c>
      <c r="F471">
        <v>2004</v>
      </c>
      <c r="G471" t="s">
        <v>9</v>
      </c>
    </row>
    <row r="472" spans="1:7" x14ac:dyDescent="0.25">
      <c r="A472" t="s">
        <v>39</v>
      </c>
      <c r="B472">
        <v>311496</v>
      </c>
      <c r="C472">
        <v>1.8</v>
      </c>
      <c r="D472">
        <v>1.6</v>
      </c>
      <c r="E472">
        <v>1.9</v>
      </c>
      <c r="F472">
        <v>2004</v>
      </c>
      <c r="G472" t="s">
        <v>9</v>
      </c>
    </row>
    <row r="473" spans="1:7" x14ac:dyDescent="0.25">
      <c r="A473" t="s">
        <v>32</v>
      </c>
      <c r="B473">
        <v>178898</v>
      </c>
      <c r="C473">
        <v>6.4</v>
      </c>
      <c r="D473">
        <v>6.1</v>
      </c>
      <c r="E473">
        <v>6.8</v>
      </c>
      <c r="F473">
        <v>2004</v>
      </c>
      <c r="G473" t="s">
        <v>9</v>
      </c>
    </row>
    <row r="474" spans="1:7" x14ac:dyDescent="0.25">
      <c r="A474" t="s">
        <v>24</v>
      </c>
      <c r="B474">
        <v>677306</v>
      </c>
      <c r="C474">
        <v>5.0999999999999996</v>
      </c>
      <c r="D474">
        <v>5</v>
      </c>
      <c r="E474">
        <v>5.3</v>
      </c>
      <c r="F474">
        <v>2004</v>
      </c>
      <c r="G474" t="s">
        <v>9</v>
      </c>
    </row>
    <row r="475" spans="1:7" x14ac:dyDescent="0.25">
      <c r="A475" t="s">
        <v>40</v>
      </c>
      <c r="B475">
        <v>76203</v>
      </c>
      <c r="C475">
        <v>8.1</v>
      </c>
      <c r="D475">
        <v>7.5</v>
      </c>
      <c r="E475">
        <v>8.8000000000000007</v>
      </c>
      <c r="F475">
        <v>2004</v>
      </c>
      <c r="G475" t="s">
        <v>9</v>
      </c>
    </row>
    <row r="476" spans="1:7" x14ac:dyDescent="0.25">
      <c r="A476" t="s">
        <v>17</v>
      </c>
      <c r="B476">
        <v>371453</v>
      </c>
      <c r="C476">
        <v>4.0999999999999996</v>
      </c>
      <c r="D476">
        <v>3.9</v>
      </c>
      <c r="E476">
        <v>4.3</v>
      </c>
      <c r="F476">
        <v>2004</v>
      </c>
      <c r="G476" t="s">
        <v>9</v>
      </c>
    </row>
    <row r="477" spans="1:7" x14ac:dyDescent="0.25">
      <c r="A477" t="s">
        <v>55</v>
      </c>
      <c r="B477">
        <v>54810</v>
      </c>
      <c r="C477">
        <v>2.7</v>
      </c>
      <c r="D477">
        <v>2.2999999999999998</v>
      </c>
      <c r="E477">
        <v>3.2</v>
      </c>
      <c r="F477">
        <v>2004</v>
      </c>
      <c r="G477" t="s">
        <v>9</v>
      </c>
    </row>
    <row r="478" spans="1:7" x14ac:dyDescent="0.25">
      <c r="A478" t="s">
        <v>29</v>
      </c>
      <c r="B478">
        <v>503828</v>
      </c>
      <c r="C478">
        <v>1.5</v>
      </c>
      <c r="D478">
        <v>1.4</v>
      </c>
      <c r="E478">
        <v>1.6</v>
      </c>
      <c r="F478">
        <v>2004</v>
      </c>
      <c r="G478" t="s">
        <v>9</v>
      </c>
    </row>
    <row r="479" spans="1:7" x14ac:dyDescent="0.25">
      <c r="A479" t="s">
        <v>63</v>
      </c>
      <c r="B479">
        <v>1710039</v>
      </c>
      <c r="C479">
        <v>1.6</v>
      </c>
      <c r="D479">
        <v>1.5</v>
      </c>
      <c r="E479">
        <v>1.6</v>
      </c>
      <c r="F479">
        <v>2004</v>
      </c>
      <c r="G479" t="s">
        <v>9</v>
      </c>
    </row>
    <row r="480" spans="1:7" x14ac:dyDescent="0.25">
      <c r="A480" t="s">
        <v>25</v>
      </c>
      <c r="B480">
        <v>97080</v>
      </c>
      <c r="C480">
        <v>3</v>
      </c>
      <c r="D480">
        <v>2.6</v>
      </c>
      <c r="E480">
        <v>3.3</v>
      </c>
      <c r="F480">
        <v>2004</v>
      </c>
      <c r="G480" t="s">
        <v>9</v>
      </c>
    </row>
    <row r="481" spans="1:7" x14ac:dyDescent="0.25">
      <c r="A481" t="s">
        <v>57</v>
      </c>
      <c r="B481">
        <v>52366</v>
      </c>
      <c r="C481">
        <v>8.5</v>
      </c>
      <c r="D481">
        <v>7.7</v>
      </c>
      <c r="E481">
        <v>9.3000000000000007</v>
      </c>
      <c r="F481">
        <v>2004</v>
      </c>
      <c r="G481" t="s">
        <v>9</v>
      </c>
    </row>
    <row r="482" spans="1:7" x14ac:dyDescent="0.25">
      <c r="A482" t="s">
        <v>56</v>
      </c>
      <c r="B482">
        <v>338551</v>
      </c>
      <c r="C482">
        <v>3</v>
      </c>
      <c r="D482">
        <v>2.8</v>
      </c>
      <c r="E482">
        <v>3.2</v>
      </c>
      <c r="F482">
        <v>2004</v>
      </c>
      <c r="G482" t="s">
        <v>9</v>
      </c>
    </row>
    <row r="483" spans="1:7" x14ac:dyDescent="0.25">
      <c r="A483" t="s">
        <v>41</v>
      </c>
      <c r="B483">
        <v>472691</v>
      </c>
      <c r="C483">
        <v>1.6</v>
      </c>
      <c r="D483">
        <v>1.5</v>
      </c>
      <c r="E483">
        <v>1.7</v>
      </c>
      <c r="F483">
        <v>2004</v>
      </c>
      <c r="G483" t="s">
        <v>9</v>
      </c>
    </row>
    <row r="484" spans="1:7" x14ac:dyDescent="0.25">
      <c r="A484" t="s">
        <v>18</v>
      </c>
      <c r="B484">
        <v>142482</v>
      </c>
      <c r="C484">
        <v>6.4</v>
      </c>
      <c r="D484">
        <v>6</v>
      </c>
      <c r="E484">
        <v>6.8</v>
      </c>
      <c r="F484">
        <v>2004</v>
      </c>
      <c r="G484" t="s">
        <v>9</v>
      </c>
    </row>
    <row r="485" spans="1:7" x14ac:dyDescent="0.25">
      <c r="A485" t="s">
        <v>26</v>
      </c>
      <c r="B485">
        <v>307314</v>
      </c>
      <c r="C485">
        <v>5.0999999999999996</v>
      </c>
      <c r="D485">
        <v>4.9000000000000004</v>
      </c>
      <c r="E485">
        <v>5.4</v>
      </c>
      <c r="F485">
        <v>2004</v>
      </c>
      <c r="G485" t="s">
        <v>9</v>
      </c>
    </row>
    <row r="486" spans="1:7" x14ac:dyDescent="0.25">
      <c r="A486" t="s">
        <v>42</v>
      </c>
      <c r="B486">
        <v>33643</v>
      </c>
      <c r="C486">
        <v>3.2</v>
      </c>
      <c r="D486">
        <v>2.7</v>
      </c>
      <c r="E486">
        <v>3.9</v>
      </c>
      <c r="F486">
        <v>2004</v>
      </c>
      <c r="G486" t="s">
        <v>9</v>
      </c>
    </row>
    <row r="487" spans="1:7" x14ac:dyDescent="0.25">
      <c r="A487" t="s">
        <v>19</v>
      </c>
      <c r="B487">
        <v>330980</v>
      </c>
      <c r="C487">
        <v>19.8</v>
      </c>
      <c r="D487">
        <v>19.399999999999999</v>
      </c>
      <c r="E487">
        <v>20.3</v>
      </c>
      <c r="F487">
        <v>2005</v>
      </c>
      <c r="G487" t="s">
        <v>9</v>
      </c>
    </row>
    <row r="488" spans="1:7" x14ac:dyDescent="0.25">
      <c r="A488" t="s">
        <v>43</v>
      </c>
      <c r="B488">
        <v>60366</v>
      </c>
      <c r="C488">
        <v>5.3</v>
      </c>
      <c r="D488">
        <v>4.7</v>
      </c>
      <c r="E488">
        <v>5.9</v>
      </c>
      <c r="F488">
        <v>2005</v>
      </c>
      <c r="G488" t="s">
        <v>9</v>
      </c>
    </row>
    <row r="489" spans="1:7" x14ac:dyDescent="0.25">
      <c r="A489" t="s">
        <v>13</v>
      </c>
      <c r="B489">
        <v>475755</v>
      </c>
      <c r="C489">
        <v>4.9000000000000004</v>
      </c>
      <c r="D489">
        <v>4.7</v>
      </c>
      <c r="E489">
        <v>5.0999999999999996</v>
      </c>
      <c r="F489">
        <v>2005</v>
      </c>
      <c r="G489" t="s">
        <v>9</v>
      </c>
    </row>
    <row r="490" spans="1:7" x14ac:dyDescent="0.25">
      <c r="A490" t="s">
        <v>20</v>
      </c>
      <c r="B490">
        <v>317561</v>
      </c>
      <c r="C490">
        <v>4.5</v>
      </c>
      <c r="D490">
        <v>4.2</v>
      </c>
      <c r="E490">
        <v>4.7</v>
      </c>
      <c r="F490">
        <v>2005</v>
      </c>
      <c r="G490" t="s">
        <v>9</v>
      </c>
    </row>
    <row r="491" spans="1:7" x14ac:dyDescent="0.25">
      <c r="A491" t="s">
        <v>44</v>
      </c>
      <c r="B491">
        <v>2832737</v>
      </c>
      <c r="C491">
        <v>2.5</v>
      </c>
      <c r="D491">
        <v>2.4</v>
      </c>
      <c r="E491">
        <v>2.6</v>
      </c>
      <c r="F491">
        <v>2005</v>
      </c>
      <c r="G491" t="s">
        <v>9</v>
      </c>
    </row>
    <row r="492" spans="1:7" x14ac:dyDescent="0.25">
      <c r="A492" t="s">
        <v>21</v>
      </c>
      <c r="B492">
        <v>208987</v>
      </c>
      <c r="C492">
        <v>2.8</v>
      </c>
      <c r="D492">
        <v>2.6</v>
      </c>
      <c r="E492">
        <v>3</v>
      </c>
      <c r="F492">
        <v>2005</v>
      </c>
      <c r="G492" t="s">
        <v>9</v>
      </c>
    </row>
    <row r="493" spans="1:7" x14ac:dyDescent="0.25">
      <c r="A493" t="s">
        <v>33</v>
      </c>
      <c r="B493">
        <v>198270</v>
      </c>
      <c r="C493">
        <v>0.5</v>
      </c>
      <c r="D493">
        <v>0.4</v>
      </c>
      <c r="E493">
        <v>0.6</v>
      </c>
      <c r="F493">
        <v>2005</v>
      </c>
      <c r="G493" t="s">
        <v>9</v>
      </c>
    </row>
    <row r="494" spans="1:7" x14ac:dyDescent="0.25">
      <c r="A494" t="s">
        <v>45</v>
      </c>
      <c r="B494">
        <v>56660</v>
      </c>
      <c r="C494">
        <v>3.7</v>
      </c>
      <c r="D494">
        <v>3.2</v>
      </c>
      <c r="E494">
        <v>4.2</v>
      </c>
      <c r="F494">
        <v>2005</v>
      </c>
      <c r="G494" t="s">
        <v>9</v>
      </c>
    </row>
    <row r="495" spans="1:7" x14ac:dyDescent="0.25">
      <c r="A495" t="s">
        <v>60</v>
      </c>
      <c r="B495">
        <v>62544</v>
      </c>
      <c r="C495">
        <v>0.9</v>
      </c>
      <c r="D495">
        <v>0.7</v>
      </c>
      <c r="E495">
        <v>1.1000000000000001</v>
      </c>
      <c r="F495">
        <v>2005</v>
      </c>
      <c r="G495" t="s">
        <v>9</v>
      </c>
    </row>
    <row r="496" spans="1:7" x14ac:dyDescent="0.25">
      <c r="A496" t="s">
        <v>27</v>
      </c>
      <c r="B496">
        <v>1109808</v>
      </c>
      <c r="C496">
        <v>2.6</v>
      </c>
      <c r="D496">
        <v>2.5</v>
      </c>
      <c r="E496">
        <v>2.7</v>
      </c>
      <c r="F496">
        <v>2005</v>
      </c>
      <c r="G496" t="s">
        <v>9</v>
      </c>
    </row>
    <row r="497" spans="1:7" x14ac:dyDescent="0.25">
      <c r="A497" t="s">
        <v>14</v>
      </c>
      <c r="B497">
        <v>751510</v>
      </c>
      <c r="C497">
        <v>4</v>
      </c>
      <c r="D497">
        <v>3.8</v>
      </c>
      <c r="E497">
        <v>4.0999999999999996</v>
      </c>
      <c r="F497">
        <v>2005</v>
      </c>
      <c r="G497" t="s">
        <v>9</v>
      </c>
    </row>
    <row r="498" spans="1:7" x14ac:dyDescent="0.25">
      <c r="A498" t="s">
        <v>58</v>
      </c>
      <c r="B498">
        <v>78809</v>
      </c>
      <c r="C498">
        <v>2</v>
      </c>
      <c r="D498">
        <v>1.7</v>
      </c>
      <c r="E498">
        <v>2.2999999999999998</v>
      </c>
      <c r="F498">
        <v>2005</v>
      </c>
      <c r="G498" t="s">
        <v>9</v>
      </c>
    </row>
    <row r="499" spans="1:7" x14ac:dyDescent="0.25">
      <c r="A499" t="s">
        <v>34</v>
      </c>
      <c r="B499">
        <v>105721</v>
      </c>
      <c r="C499">
        <v>11.8</v>
      </c>
      <c r="D499">
        <v>11.1</v>
      </c>
      <c r="E499">
        <v>12.4</v>
      </c>
      <c r="F499">
        <v>2005</v>
      </c>
      <c r="G499" t="s">
        <v>9</v>
      </c>
    </row>
    <row r="500" spans="1:7" x14ac:dyDescent="0.25">
      <c r="A500" t="s">
        <v>47</v>
      </c>
      <c r="B500">
        <v>909088</v>
      </c>
      <c r="C500">
        <v>2.8</v>
      </c>
      <c r="D500">
        <v>2.7</v>
      </c>
      <c r="E500">
        <v>3</v>
      </c>
      <c r="F500">
        <v>2005</v>
      </c>
      <c r="G500" t="s">
        <v>9</v>
      </c>
    </row>
    <row r="501" spans="1:7" x14ac:dyDescent="0.25">
      <c r="A501" t="s">
        <v>35</v>
      </c>
      <c r="B501">
        <v>431557</v>
      </c>
      <c r="C501">
        <v>5.2</v>
      </c>
      <c r="D501">
        <v>5</v>
      </c>
      <c r="E501">
        <v>5.4</v>
      </c>
      <c r="F501">
        <v>2005</v>
      </c>
      <c r="G501" t="s">
        <v>9</v>
      </c>
    </row>
    <row r="502" spans="1:7" x14ac:dyDescent="0.25">
      <c r="A502" t="s">
        <v>46</v>
      </c>
      <c r="B502">
        <v>154384</v>
      </c>
      <c r="C502">
        <v>3.7</v>
      </c>
      <c r="D502">
        <v>3.4</v>
      </c>
      <c r="E502">
        <v>4</v>
      </c>
      <c r="F502">
        <v>2005</v>
      </c>
      <c r="G502" t="s">
        <v>9</v>
      </c>
    </row>
    <row r="503" spans="1:7" x14ac:dyDescent="0.25">
      <c r="A503" t="s">
        <v>48</v>
      </c>
      <c r="B503">
        <v>138918</v>
      </c>
      <c r="C503">
        <v>6.4</v>
      </c>
      <c r="D503">
        <v>6</v>
      </c>
      <c r="E503">
        <v>6.8</v>
      </c>
      <c r="F503">
        <v>2005</v>
      </c>
      <c r="G503" t="s">
        <v>9</v>
      </c>
    </row>
    <row r="504" spans="1:7" x14ac:dyDescent="0.25">
      <c r="A504" t="s">
        <v>49</v>
      </c>
      <c r="B504">
        <v>328498</v>
      </c>
      <c r="C504">
        <v>4</v>
      </c>
      <c r="D504">
        <v>3.8</v>
      </c>
      <c r="E504">
        <v>4.3</v>
      </c>
      <c r="F504">
        <v>2005</v>
      </c>
      <c r="G504" t="s">
        <v>9</v>
      </c>
    </row>
    <row r="505" spans="1:7" x14ac:dyDescent="0.25">
      <c r="A505" t="s">
        <v>50</v>
      </c>
      <c r="B505">
        <v>548070</v>
      </c>
      <c r="C505">
        <v>2.2999999999999998</v>
      </c>
      <c r="D505">
        <v>2.2000000000000002</v>
      </c>
      <c r="E505">
        <v>2.5</v>
      </c>
      <c r="F505">
        <v>2005</v>
      </c>
      <c r="G505" t="s">
        <v>9</v>
      </c>
    </row>
    <row r="506" spans="1:7" x14ac:dyDescent="0.25">
      <c r="A506" t="s">
        <v>15</v>
      </c>
      <c r="B506">
        <v>337905</v>
      </c>
      <c r="C506">
        <v>5.8</v>
      </c>
      <c r="D506">
        <v>5.5</v>
      </c>
      <c r="E506">
        <v>6.1</v>
      </c>
      <c r="F506">
        <v>2005</v>
      </c>
      <c r="G506" t="s">
        <v>9</v>
      </c>
    </row>
    <row r="507" spans="1:7" x14ac:dyDescent="0.25">
      <c r="A507" t="s">
        <v>30</v>
      </c>
      <c r="B507">
        <v>350146</v>
      </c>
      <c r="C507">
        <v>1.9</v>
      </c>
      <c r="D507">
        <v>1.7</v>
      </c>
      <c r="E507">
        <v>2</v>
      </c>
      <c r="F507">
        <v>2005</v>
      </c>
      <c r="G507" t="s">
        <v>9</v>
      </c>
    </row>
    <row r="508" spans="1:7" x14ac:dyDescent="0.25">
      <c r="A508" t="s">
        <v>51</v>
      </c>
      <c r="B508">
        <v>731817</v>
      </c>
      <c r="C508">
        <v>6.2</v>
      </c>
      <c r="D508">
        <v>6</v>
      </c>
      <c r="E508">
        <v>6.4</v>
      </c>
      <c r="F508">
        <v>2005</v>
      </c>
      <c r="G508" t="s">
        <v>9</v>
      </c>
    </row>
    <row r="509" spans="1:7" x14ac:dyDescent="0.25">
      <c r="A509" t="s">
        <v>28</v>
      </c>
      <c r="B509">
        <v>261827</v>
      </c>
      <c r="C509">
        <v>11.9</v>
      </c>
      <c r="D509">
        <v>11.5</v>
      </c>
      <c r="E509">
        <v>12.3</v>
      </c>
      <c r="F509">
        <v>2005</v>
      </c>
      <c r="G509" t="s">
        <v>9</v>
      </c>
    </row>
    <row r="510" spans="1:7" x14ac:dyDescent="0.25">
      <c r="A510" t="s">
        <v>61</v>
      </c>
      <c r="B510">
        <v>286454</v>
      </c>
      <c r="C510">
        <v>2.4</v>
      </c>
      <c r="D510">
        <v>2.2000000000000002</v>
      </c>
      <c r="E510">
        <v>2.5</v>
      </c>
      <c r="F510">
        <v>2005</v>
      </c>
      <c r="G510" t="s">
        <v>9</v>
      </c>
    </row>
    <row r="511" spans="1:7" x14ac:dyDescent="0.25">
      <c r="A511" t="s">
        <v>22</v>
      </c>
      <c r="B511">
        <v>475524</v>
      </c>
      <c r="C511">
        <v>4.9000000000000004</v>
      </c>
      <c r="D511">
        <v>4.7</v>
      </c>
      <c r="E511">
        <v>5.0999999999999996</v>
      </c>
      <c r="F511">
        <v>2005</v>
      </c>
      <c r="G511" t="s">
        <v>9</v>
      </c>
    </row>
    <row r="512" spans="1:7" x14ac:dyDescent="0.25">
      <c r="A512" t="s">
        <v>52</v>
      </c>
      <c r="B512">
        <v>41867</v>
      </c>
      <c r="C512">
        <v>9</v>
      </c>
      <c r="D512">
        <v>8.1</v>
      </c>
      <c r="E512">
        <v>9.9</v>
      </c>
      <c r="F512">
        <v>2005</v>
      </c>
      <c r="G512" t="s">
        <v>9</v>
      </c>
    </row>
    <row r="513" spans="1:7" x14ac:dyDescent="0.25">
      <c r="A513" t="s">
        <v>53</v>
      </c>
      <c r="B513">
        <v>109311</v>
      </c>
      <c r="C513">
        <v>2.2000000000000002</v>
      </c>
      <c r="D513">
        <v>1.9</v>
      </c>
      <c r="E513">
        <v>2.5</v>
      </c>
      <c r="F513">
        <v>2005</v>
      </c>
      <c r="G513" t="s">
        <v>9</v>
      </c>
    </row>
    <row r="514" spans="1:7" x14ac:dyDescent="0.25">
      <c r="A514" t="s">
        <v>31</v>
      </c>
      <c r="B514">
        <v>94321</v>
      </c>
      <c r="C514">
        <v>3.6</v>
      </c>
      <c r="D514">
        <v>3.3</v>
      </c>
      <c r="E514">
        <v>4</v>
      </c>
      <c r="F514">
        <v>2005</v>
      </c>
      <c r="G514" t="s">
        <v>9</v>
      </c>
    </row>
    <row r="515" spans="1:7" x14ac:dyDescent="0.25">
      <c r="A515" t="s">
        <v>37</v>
      </c>
      <c r="B515">
        <v>57389</v>
      </c>
      <c r="C515">
        <v>8.1</v>
      </c>
      <c r="D515">
        <v>7.4</v>
      </c>
      <c r="E515">
        <v>8.9</v>
      </c>
      <c r="F515">
        <v>2005</v>
      </c>
      <c r="G515" t="s">
        <v>9</v>
      </c>
    </row>
    <row r="516" spans="1:7" x14ac:dyDescent="0.25">
      <c r="A516" t="s">
        <v>16</v>
      </c>
      <c r="B516">
        <v>384814</v>
      </c>
      <c r="C516">
        <v>3.4</v>
      </c>
      <c r="D516">
        <v>3.3</v>
      </c>
      <c r="E516">
        <v>3.6</v>
      </c>
      <c r="F516">
        <v>2005</v>
      </c>
      <c r="G516" t="s">
        <v>9</v>
      </c>
    </row>
    <row r="517" spans="1:7" x14ac:dyDescent="0.25">
      <c r="A517" t="s">
        <v>62</v>
      </c>
      <c r="B517">
        <v>223693</v>
      </c>
      <c r="C517">
        <v>2.6</v>
      </c>
      <c r="D517">
        <v>2.4</v>
      </c>
      <c r="E517">
        <v>2.8</v>
      </c>
      <c r="F517">
        <v>2005</v>
      </c>
      <c r="G517" t="s">
        <v>9</v>
      </c>
    </row>
    <row r="518" spans="1:7" x14ac:dyDescent="0.25">
      <c r="A518" t="s">
        <v>38</v>
      </c>
      <c r="B518">
        <v>1362388</v>
      </c>
      <c r="C518">
        <v>3</v>
      </c>
      <c r="D518">
        <v>2.9</v>
      </c>
      <c r="E518">
        <v>3.1</v>
      </c>
      <c r="F518">
        <v>2005</v>
      </c>
      <c r="G518" t="s">
        <v>9</v>
      </c>
    </row>
    <row r="519" spans="1:7" x14ac:dyDescent="0.25">
      <c r="A519" t="s">
        <v>23</v>
      </c>
      <c r="B519">
        <v>582887</v>
      </c>
      <c r="C519">
        <v>5.3</v>
      </c>
      <c r="D519">
        <v>5.0999999999999996</v>
      </c>
      <c r="E519">
        <v>5.5</v>
      </c>
      <c r="F519">
        <v>2005</v>
      </c>
      <c r="G519" t="s">
        <v>9</v>
      </c>
    </row>
    <row r="520" spans="1:7" x14ac:dyDescent="0.25">
      <c r="A520" t="s">
        <v>59</v>
      </c>
      <c r="B520">
        <v>24661</v>
      </c>
      <c r="C520">
        <v>9.6999999999999993</v>
      </c>
      <c r="D520">
        <v>8.5</v>
      </c>
      <c r="E520">
        <v>11</v>
      </c>
      <c r="F520">
        <v>2005</v>
      </c>
      <c r="G520" t="s">
        <v>9</v>
      </c>
    </row>
    <row r="521" spans="1:7" x14ac:dyDescent="0.25">
      <c r="A521" t="s">
        <v>54</v>
      </c>
      <c r="B521">
        <v>825396</v>
      </c>
      <c r="C521">
        <v>3.7</v>
      </c>
      <c r="D521">
        <v>3.5</v>
      </c>
      <c r="E521">
        <v>3.8</v>
      </c>
      <c r="F521">
        <v>2005</v>
      </c>
      <c r="G521" t="s">
        <v>9</v>
      </c>
    </row>
    <row r="522" spans="1:7" x14ac:dyDescent="0.25">
      <c r="A522" t="s">
        <v>39</v>
      </c>
      <c r="B522">
        <v>323453</v>
      </c>
      <c r="C522">
        <v>2.2000000000000002</v>
      </c>
      <c r="D522">
        <v>2</v>
      </c>
      <c r="E522">
        <v>2.2999999999999998</v>
      </c>
      <c r="F522">
        <v>2005</v>
      </c>
      <c r="G522" t="s">
        <v>9</v>
      </c>
    </row>
    <row r="523" spans="1:7" x14ac:dyDescent="0.25">
      <c r="A523" t="s">
        <v>32</v>
      </c>
      <c r="B523">
        <v>180745</v>
      </c>
      <c r="C523">
        <v>6.8</v>
      </c>
      <c r="D523">
        <v>6.4</v>
      </c>
      <c r="E523">
        <v>7.2</v>
      </c>
      <c r="F523">
        <v>2005</v>
      </c>
      <c r="G523" t="s">
        <v>9</v>
      </c>
    </row>
    <row r="524" spans="1:7" x14ac:dyDescent="0.25">
      <c r="A524" t="s">
        <v>24</v>
      </c>
      <c r="B524">
        <v>709774</v>
      </c>
      <c r="C524">
        <v>5.5</v>
      </c>
      <c r="D524">
        <v>5.3</v>
      </c>
      <c r="E524">
        <v>5.6</v>
      </c>
      <c r="F524">
        <v>2005</v>
      </c>
      <c r="G524" t="s">
        <v>9</v>
      </c>
    </row>
    <row r="525" spans="1:7" x14ac:dyDescent="0.25">
      <c r="A525" t="s">
        <v>40</v>
      </c>
      <c r="B525">
        <v>76748</v>
      </c>
      <c r="C525">
        <v>9.4</v>
      </c>
      <c r="D525">
        <v>8.6999999999999993</v>
      </c>
      <c r="E525">
        <v>10.1</v>
      </c>
      <c r="F525">
        <v>2005</v>
      </c>
      <c r="G525" t="s">
        <v>9</v>
      </c>
    </row>
    <row r="526" spans="1:7" x14ac:dyDescent="0.25">
      <c r="A526" t="s">
        <v>17</v>
      </c>
      <c r="B526">
        <v>371167</v>
      </c>
      <c r="C526">
        <v>4.5999999999999996</v>
      </c>
      <c r="D526">
        <v>4.3</v>
      </c>
      <c r="E526">
        <v>4.8</v>
      </c>
      <c r="F526">
        <v>2005</v>
      </c>
      <c r="G526" t="s">
        <v>9</v>
      </c>
    </row>
    <row r="527" spans="1:7" x14ac:dyDescent="0.25">
      <c r="A527" t="s">
        <v>55</v>
      </c>
      <c r="B527">
        <v>56222</v>
      </c>
      <c r="C527">
        <v>3.1</v>
      </c>
      <c r="D527">
        <v>2.6</v>
      </c>
      <c r="E527">
        <v>3.6</v>
      </c>
      <c r="F527">
        <v>2005</v>
      </c>
      <c r="G527" t="s">
        <v>9</v>
      </c>
    </row>
    <row r="528" spans="1:7" x14ac:dyDescent="0.25">
      <c r="A528" t="s">
        <v>29</v>
      </c>
      <c r="B528">
        <v>498939</v>
      </c>
      <c r="C528">
        <v>1.9</v>
      </c>
      <c r="D528">
        <v>1.8</v>
      </c>
      <c r="E528">
        <v>2.1</v>
      </c>
      <c r="F528">
        <v>2005</v>
      </c>
      <c r="G528" t="s">
        <v>9</v>
      </c>
    </row>
    <row r="529" spans="1:7" x14ac:dyDescent="0.25">
      <c r="A529" t="s">
        <v>63</v>
      </c>
      <c r="B529">
        <v>1770847</v>
      </c>
      <c r="C529">
        <v>1.7</v>
      </c>
      <c r="D529">
        <v>1.6</v>
      </c>
      <c r="E529">
        <v>1.8</v>
      </c>
      <c r="F529">
        <v>2005</v>
      </c>
      <c r="G529" t="s">
        <v>9</v>
      </c>
    </row>
    <row r="530" spans="1:7" x14ac:dyDescent="0.25">
      <c r="A530" t="s">
        <v>25</v>
      </c>
      <c r="B530">
        <v>101071</v>
      </c>
      <c r="C530">
        <v>3.4</v>
      </c>
      <c r="D530">
        <v>3</v>
      </c>
      <c r="E530">
        <v>3.7</v>
      </c>
      <c r="F530">
        <v>2005</v>
      </c>
      <c r="G530" t="s">
        <v>9</v>
      </c>
    </row>
    <row r="531" spans="1:7" x14ac:dyDescent="0.25">
      <c r="A531" t="s">
        <v>57</v>
      </c>
      <c r="B531">
        <v>51239</v>
      </c>
      <c r="C531">
        <v>9.9</v>
      </c>
      <c r="D531">
        <v>9.1</v>
      </c>
      <c r="E531">
        <v>10.8</v>
      </c>
      <c r="F531">
        <v>2005</v>
      </c>
      <c r="G531" t="s">
        <v>9</v>
      </c>
    </row>
    <row r="532" spans="1:7" x14ac:dyDescent="0.25">
      <c r="A532" t="s">
        <v>56</v>
      </c>
      <c r="B532">
        <v>355302</v>
      </c>
      <c r="C532">
        <v>3.4</v>
      </c>
      <c r="D532">
        <v>3.3</v>
      </c>
      <c r="E532">
        <v>3.6</v>
      </c>
      <c r="F532">
        <v>2005</v>
      </c>
      <c r="G532" t="s">
        <v>9</v>
      </c>
    </row>
    <row r="533" spans="1:7" x14ac:dyDescent="0.25">
      <c r="A533" t="s">
        <v>41</v>
      </c>
      <c r="B533">
        <v>458571</v>
      </c>
      <c r="C533">
        <v>2.2000000000000002</v>
      </c>
      <c r="D533">
        <v>2</v>
      </c>
      <c r="E533">
        <v>2.2999999999999998</v>
      </c>
      <c r="F533">
        <v>2005</v>
      </c>
      <c r="G533" t="s">
        <v>9</v>
      </c>
    </row>
    <row r="534" spans="1:7" x14ac:dyDescent="0.25">
      <c r="A534" t="s">
        <v>18</v>
      </c>
      <c r="B534">
        <v>143007</v>
      </c>
      <c r="C534">
        <v>7.1</v>
      </c>
      <c r="D534">
        <v>6.7</v>
      </c>
      <c r="E534">
        <v>7.6</v>
      </c>
      <c r="F534">
        <v>2005</v>
      </c>
      <c r="G534" t="s">
        <v>9</v>
      </c>
    </row>
    <row r="535" spans="1:7" x14ac:dyDescent="0.25">
      <c r="A535" t="s">
        <v>26</v>
      </c>
      <c r="B535">
        <v>316317</v>
      </c>
      <c r="C535">
        <v>5.4</v>
      </c>
      <c r="D535">
        <v>5.2</v>
      </c>
      <c r="E535">
        <v>5.7</v>
      </c>
      <c r="F535">
        <v>2005</v>
      </c>
      <c r="G535" t="s">
        <v>9</v>
      </c>
    </row>
    <row r="536" spans="1:7" x14ac:dyDescent="0.25">
      <c r="A536" t="s">
        <v>42</v>
      </c>
      <c r="B536">
        <v>34461</v>
      </c>
      <c r="C536">
        <v>3.9</v>
      </c>
      <c r="D536">
        <v>3.3</v>
      </c>
      <c r="E536">
        <v>4.5999999999999996</v>
      </c>
      <c r="F536">
        <v>2005</v>
      </c>
      <c r="G536" t="s">
        <v>9</v>
      </c>
    </row>
    <row r="537" spans="1:7" x14ac:dyDescent="0.25">
      <c r="A537" t="s">
        <v>19</v>
      </c>
      <c r="B537">
        <v>326457</v>
      </c>
      <c r="C537">
        <v>20.6</v>
      </c>
      <c r="D537">
        <v>20.100000000000001</v>
      </c>
      <c r="E537">
        <v>21.1</v>
      </c>
      <c r="F537">
        <v>2006</v>
      </c>
      <c r="G537" t="s">
        <v>9</v>
      </c>
    </row>
    <row r="538" spans="1:7" x14ac:dyDescent="0.25">
      <c r="A538" t="s">
        <v>43</v>
      </c>
      <c r="B538">
        <v>58451</v>
      </c>
      <c r="C538">
        <v>6.3</v>
      </c>
      <c r="D538">
        <v>5.7</v>
      </c>
      <c r="E538">
        <v>7</v>
      </c>
      <c r="F538">
        <v>2006</v>
      </c>
      <c r="G538" t="s">
        <v>9</v>
      </c>
    </row>
    <row r="539" spans="1:7" x14ac:dyDescent="0.25">
      <c r="A539" t="s">
        <v>13</v>
      </c>
      <c r="B539">
        <v>472700</v>
      </c>
      <c r="C539">
        <v>7.8</v>
      </c>
      <c r="D539">
        <v>7.5</v>
      </c>
      <c r="E539">
        <v>8</v>
      </c>
      <c r="F539">
        <v>2006</v>
      </c>
      <c r="G539" t="s">
        <v>9</v>
      </c>
    </row>
    <row r="540" spans="1:7" x14ac:dyDescent="0.25">
      <c r="A540" t="s">
        <v>20</v>
      </c>
      <c r="B540">
        <v>332135</v>
      </c>
      <c r="C540">
        <v>4.9000000000000004</v>
      </c>
      <c r="D540">
        <v>4.7</v>
      </c>
      <c r="E540">
        <v>5.2</v>
      </c>
      <c r="F540">
        <v>2006</v>
      </c>
      <c r="G540" t="s">
        <v>9</v>
      </c>
    </row>
    <row r="541" spans="1:7" x14ac:dyDescent="0.25">
      <c r="A541" t="s">
        <v>44</v>
      </c>
      <c r="B541">
        <v>2799720</v>
      </c>
      <c r="C541">
        <v>3</v>
      </c>
      <c r="D541">
        <v>2.9</v>
      </c>
      <c r="E541">
        <v>3.1</v>
      </c>
      <c r="F541">
        <v>2006</v>
      </c>
      <c r="G541" t="s">
        <v>9</v>
      </c>
    </row>
    <row r="542" spans="1:7" x14ac:dyDescent="0.25">
      <c r="A542" t="s">
        <v>21</v>
      </c>
      <c r="B542">
        <v>216781</v>
      </c>
      <c r="C542">
        <v>3.6</v>
      </c>
      <c r="D542">
        <v>3.3</v>
      </c>
      <c r="E542">
        <v>3.8</v>
      </c>
      <c r="F542">
        <v>2006</v>
      </c>
      <c r="G542" t="s">
        <v>9</v>
      </c>
    </row>
    <row r="543" spans="1:7" x14ac:dyDescent="0.25">
      <c r="A543" t="s">
        <v>33</v>
      </c>
      <c r="B543">
        <v>194389</v>
      </c>
      <c r="C543">
        <v>2.4</v>
      </c>
      <c r="D543">
        <v>2.2000000000000002</v>
      </c>
      <c r="E543">
        <v>2.6</v>
      </c>
      <c r="F543">
        <v>2006</v>
      </c>
      <c r="G543" t="s">
        <v>9</v>
      </c>
    </row>
    <row r="544" spans="1:7" x14ac:dyDescent="0.25">
      <c r="A544" t="s">
        <v>45</v>
      </c>
      <c r="B544">
        <v>57289</v>
      </c>
      <c r="C544">
        <v>4</v>
      </c>
      <c r="D544">
        <v>3.6</v>
      </c>
      <c r="E544">
        <v>4.5999999999999996</v>
      </c>
      <c r="F544">
        <v>2006</v>
      </c>
      <c r="G544" t="s">
        <v>9</v>
      </c>
    </row>
    <row r="545" spans="1:7" x14ac:dyDescent="0.25">
      <c r="A545" t="s">
        <v>60</v>
      </c>
      <c r="B545">
        <v>61119</v>
      </c>
      <c r="C545">
        <v>1.5</v>
      </c>
      <c r="D545">
        <v>1.2</v>
      </c>
      <c r="E545">
        <v>1.9</v>
      </c>
      <c r="F545">
        <v>2006</v>
      </c>
      <c r="G545" t="s">
        <v>9</v>
      </c>
    </row>
    <row r="546" spans="1:7" x14ac:dyDescent="0.25">
      <c r="A546" t="s">
        <v>27</v>
      </c>
      <c r="B546">
        <v>1079107</v>
      </c>
      <c r="C546">
        <v>3.1</v>
      </c>
      <c r="D546">
        <v>3</v>
      </c>
      <c r="E546">
        <v>3.2</v>
      </c>
      <c r="F546">
        <v>2006</v>
      </c>
      <c r="G546" t="s">
        <v>9</v>
      </c>
    </row>
    <row r="547" spans="1:7" x14ac:dyDescent="0.25">
      <c r="A547" t="s">
        <v>14</v>
      </c>
      <c r="B547">
        <v>707071</v>
      </c>
      <c r="C547">
        <v>4.0999999999999996</v>
      </c>
      <c r="D547">
        <v>4</v>
      </c>
      <c r="E547">
        <v>4.2</v>
      </c>
      <c r="F547">
        <v>2006</v>
      </c>
      <c r="G547" t="s">
        <v>9</v>
      </c>
    </row>
    <row r="548" spans="1:7" x14ac:dyDescent="0.25">
      <c r="A548" t="s">
        <v>58</v>
      </c>
      <c r="B548">
        <v>80003</v>
      </c>
      <c r="C548">
        <v>1.7</v>
      </c>
      <c r="D548">
        <v>1.5</v>
      </c>
      <c r="E548">
        <v>2</v>
      </c>
      <c r="F548">
        <v>2006</v>
      </c>
      <c r="G548" t="s">
        <v>9</v>
      </c>
    </row>
    <row r="549" spans="1:7" x14ac:dyDescent="0.25">
      <c r="A549" t="s">
        <v>34</v>
      </c>
      <c r="B549">
        <v>103457</v>
      </c>
      <c r="C549">
        <v>14.2</v>
      </c>
      <c r="D549">
        <v>13.5</v>
      </c>
      <c r="E549">
        <v>14.9</v>
      </c>
      <c r="F549">
        <v>2006</v>
      </c>
      <c r="G549" t="s">
        <v>9</v>
      </c>
    </row>
    <row r="550" spans="1:7" x14ac:dyDescent="0.25">
      <c r="A550" t="s">
        <v>47</v>
      </c>
      <c r="B550">
        <v>953558</v>
      </c>
      <c r="C550">
        <v>3.3</v>
      </c>
      <c r="D550">
        <v>3.2</v>
      </c>
      <c r="E550">
        <v>3.4</v>
      </c>
      <c r="F550">
        <v>2006</v>
      </c>
      <c r="G550" t="s">
        <v>9</v>
      </c>
    </row>
    <row r="551" spans="1:7" x14ac:dyDescent="0.25">
      <c r="A551" t="s">
        <v>35</v>
      </c>
      <c r="B551">
        <v>440375</v>
      </c>
      <c r="C551">
        <v>5.6</v>
      </c>
      <c r="D551">
        <v>5.4</v>
      </c>
      <c r="E551">
        <v>5.8</v>
      </c>
      <c r="F551">
        <v>2006</v>
      </c>
      <c r="G551" t="s">
        <v>9</v>
      </c>
    </row>
    <row r="552" spans="1:7" x14ac:dyDescent="0.25">
      <c r="A552" t="s">
        <v>46</v>
      </c>
      <c r="B552">
        <v>159687</v>
      </c>
      <c r="C552">
        <v>6.7</v>
      </c>
      <c r="D552">
        <v>6.4</v>
      </c>
      <c r="E552">
        <v>7.2</v>
      </c>
      <c r="F552">
        <v>2006</v>
      </c>
      <c r="G552" t="s">
        <v>9</v>
      </c>
    </row>
    <row r="553" spans="1:7" x14ac:dyDescent="0.25">
      <c r="A553" t="s">
        <v>48</v>
      </c>
      <c r="B553">
        <v>139034</v>
      </c>
      <c r="C553">
        <v>7</v>
      </c>
      <c r="D553">
        <v>6.5</v>
      </c>
      <c r="E553">
        <v>7.4</v>
      </c>
      <c r="F553">
        <v>2006</v>
      </c>
      <c r="G553" t="s">
        <v>9</v>
      </c>
    </row>
    <row r="554" spans="1:7" x14ac:dyDescent="0.25">
      <c r="A554" t="s">
        <v>49</v>
      </c>
      <c r="B554">
        <v>324260</v>
      </c>
      <c r="C554">
        <v>4.7</v>
      </c>
      <c r="D554">
        <v>4.5</v>
      </c>
      <c r="E554">
        <v>5</v>
      </c>
      <c r="F554">
        <v>2006</v>
      </c>
      <c r="G554" t="s">
        <v>9</v>
      </c>
    </row>
    <row r="555" spans="1:7" x14ac:dyDescent="0.25">
      <c r="A555" t="s">
        <v>50</v>
      </c>
      <c r="B555">
        <v>557859</v>
      </c>
      <c r="C555">
        <v>2.4</v>
      </c>
      <c r="D555">
        <v>2.2999999999999998</v>
      </c>
      <c r="E555">
        <v>2.5</v>
      </c>
      <c r="F555">
        <v>2006</v>
      </c>
      <c r="G555" t="s">
        <v>9</v>
      </c>
    </row>
    <row r="556" spans="1:7" x14ac:dyDescent="0.25">
      <c r="A556" t="s">
        <v>15</v>
      </c>
      <c r="B556">
        <v>337131</v>
      </c>
      <c r="C556">
        <v>6</v>
      </c>
      <c r="D556">
        <v>5.8</v>
      </c>
      <c r="E556">
        <v>6.3</v>
      </c>
      <c r="F556">
        <v>2006</v>
      </c>
      <c r="G556" t="s">
        <v>9</v>
      </c>
    </row>
    <row r="557" spans="1:7" x14ac:dyDescent="0.25">
      <c r="A557" t="s">
        <v>30</v>
      </c>
      <c r="B557">
        <v>340954</v>
      </c>
      <c r="C557">
        <v>2.2000000000000002</v>
      </c>
      <c r="D557">
        <v>2.1</v>
      </c>
      <c r="E557">
        <v>2.4</v>
      </c>
      <c r="F557">
        <v>2006</v>
      </c>
      <c r="G557" t="s">
        <v>9</v>
      </c>
    </row>
    <row r="558" spans="1:7" x14ac:dyDescent="0.25">
      <c r="A558" t="s">
        <v>51</v>
      </c>
      <c r="B558">
        <v>755584</v>
      </c>
      <c r="C558">
        <v>6.7</v>
      </c>
      <c r="D558">
        <v>6.5</v>
      </c>
      <c r="E558">
        <v>6.9</v>
      </c>
      <c r="F558">
        <v>2006</v>
      </c>
      <c r="G558" t="s">
        <v>9</v>
      </c>
    </row>
    <row r="559" spans="1:7" x14ac:dyDescent="0.25">
      <c r="A559" t="s">
        <v>28</v>
      </c>
      <c r="B559">
        <v>261461</v>
      </c>
      <c r="C559">
        <v>13.4</v>
      </c>
      <c r="D559">
        <v>13</v>
      </c>
      <c r="E559">
        <v>13.8</v>
      </c>
      <c r="F559">
        <v>2006</v>
      </c>
      <c r="G559" t="s">
        <v>9</v>
      </c>
    </row>
    <row r="560" spans="1:7" x14ac:dyDescent="0.25">
      <c r="A560" t="s">
        <v>61</v>
      </c>
      <c r="B560">
        <v>271683</v>
      </c>
      <c r="C560">
        <v>2.7</v>
      </c>
      <c r="D560">
        <v>2.5</v>
      </c>
      <c r="E560">
        <v>2.9</v>
      </c>
      <c r="F560">
        <v>2006</v>
      </c>
      <c r="G560" t="s">
        <v>9</v>
      </c>
    </row>
    <row r="561" spans="1:7" x14ac:dyDescent="0.25">
      <c r="A561" t="s">
        <v>22</v>
      </c>
      <c r="B561">
        <v>433668</v>
      </c>
      <c r="C561">
        <v>6</v>
      </c>
      <c r="D561">
        <v>5.8</v>
      </c>
      <c r="E561">
        <v>6.2</v>
      </c>
      <c r="F561">
        <v>2006</v>
      </c>
      <c r="G561" t="s">
        <v>9</v>
      </c>
    </row>
    <row r="562" spans="1:7" x14ac:dyDescent="0.25">
      <c r="A562" t="s">
        <v>52</v>
      </c>
      <c r="B562">
        <v>41132</v>
      </c>
      <c r="C562">
        <v>10.8</v>
      </c>
      <c r="D562">
        <v>9.8000000000000007</v>
      </c>
      <c r="E562">
        <v>11.8</v>
      </c>
      <c r="F562">
        <v>2006</v>
      </c>
      <c r="G562" t="s">
        <v>9</v>
      </c>
    </row>
    <row r="563" spans="1:7" x14ac:dyDescent="0.25">
      <c r="A563" t="s">
        <v>53</v>
      </c>
      <c r="B563">
        <v>109768</v>
      </c>
      <c r="C563">
        <v>2.6</v>
      </c>
      <c r="D563">
        <v>2.2999999999999998</v>
      </c>
      <c r="E563">
        <v>2.9</v>
      </c>
      <c r="F563">
        <v>2006</v>
      </c>
      <c r="G563" t="s">
        <v>9</v>
      </c>
    </row>
    <row r="564" spans="1:7" x14ac:dyDescent="0.25">
      <c r="A564" t="s">
        <v>31</v>
      </c>
      <c r="B564">
        <v>90241</v>
      </c>
      <c r="C564">
        <v>5.3</v>
      </c>
      <c r="D564">
        <v>4.8</v>
      </c>
      <c r="E564">
        <v>5.8</v>
      </c>
      <c r="F564">
        <v>2006</v>
      </c>
      <c r="G564" t="s">
        <v>9</v>
      </c>
    </row>
    <row r="565" spans="1:7" x14ac:dyDescent="0.25">
      <c r="A565" t="s">
        <v>37</v>
      </c>
      <c r="B565">
        <v>58108</v>
      </c>
      <c r="C565">
        <v>9.3000000000000007</v>
      </c>
      <c r="D565">
        <v>8.5</v>
      </c>
      <c r="E565">
        <v>10.1</v>
      </c>
      <c r="F565">
        <v>2006</v>
      </c>
      <c r="G565" t="s">
        <v>9</v>
      </c>
    </row>
    <row r="566" spans="1:7" x14ac:dyDescent="0.25">
      <c r="A566" t="s">
        <v>16</v>
      </c>
      <c r="B566">
        <v>403013</v>
      </c>
      <c r="C566">
        <v>4.2</v>
      </c>
      <c r="D566">
        <v>4</v>
      </c>
      <c r="E566">
        <v>4.4000000000000004</v>
      </c>
      <c r="F566">
        <v>2006</v>
      </c>
      <c r="G566" t="s">
        <v>9</v>
      </c>
    </row>
    <row r="567" spans="1:7" x14ac:dyDescent="0.25">
      <c r="A567" t="s">
        <v>62</v>
      </c>
      <c r="B567">
        <v>217172</v>
      </c>
      <c r="C567">
        <v>2.5</v>
      </c>
      <c r="D567">
        <v>2.2999999999999998</v>
      </c>
      <c r="E567">
        <v>2.7</v>
      </c>
      <c r="F567">
        <v>2006</v>
      </c>
      <c r="G567" t="s">
        <v>9</v>
      </c>
    </row>
    <row r="568" spans="1:7" x14ac:dyDescent="0.25">
      <c r="A568" t="s">
        <v>38</v>
      </c>
      <c r="B568">
        <v>1307202</v>
      </c>
      <c r="C568">
        <v>3.4</v>
      </c>
      <c r="D568">
        <v>3.3</v>
      </c>
      <c r="E568">
        <v>3.5</v>
      </c>
      <c r="F568">
        <v>2006</v>
      </c>
      <c r="G568" t="s">
        <v>9</v>
      </c>
    </row>
    <row r="569" spans="1:7" x14ac:dyDescent="0.25">
      <c r="A569" t="s">
        <v>23</v>
      </c>
      <c r="B569">
        <v>619018</v>
      </c>
      <c r="C569">
        <v>5.8</v>
      </c>
      <c r="D569">
        <v>5.6</v>
      </c>
      <c r="E569">
        <v>6</v>
      </c>
      <c r="F569">
        <v>2006</v>
      </c>
      <c r="G569" t="s">
        <v>9</v>
      </c>
    </row>
    <row r="570" spans="1:7" x14ac:dyDescent="0.25">
      <c r="A570" t="s">
        <v>59</v>
      </c>
      <c r="B570">
        <v>23922</v>
      </c>
      <c r="C570">
        <v>10.6</v>
      </c>
      <c r="D570">
        <v>9.4</v>
      </c>
      <c r="E570">
        <v>12</v>
      </c>
      <c r="F570">
        <v>2006</v>
      </c>
      <c r="G570" t="s">
        <v>9</v>
      </c>
    </row>
    <row r="571" spans="1:7" x14ac:dyDescent="0.25">
      <c r="A571" t="s">
        <v>54</v>
      </c>
      <c r="B571">
        <v>836357</v>
      </c>
      <c r="C571">
        <v>3.9</v>
      </c>
      <c r="D571">
        <v>3.8</v>
      </c>
      <c r="E571">
        <v>4.0999999999999996</v>
      </c>
      <c r="F571">
        <v>2006</v>
      </c>
      <c r="G571" t="s">
        <v>9</v>
      </c>
    </row>
    <row r="572" spans="1:7" x14ac:dyDescent="0.25">
      <c r="A572" t="s">
        <v>39</v>
      </c>
      <c r="B572">
        <v>330285</v>
      </c>
      <c r="C572">
        <v>2.8</v>
      </c>
      <c r="D572">
        <v>2.6</v>
      </c>
      <c r="E572">
        <v>3</v>
      </c>
      <c r="F572">
        <v>2006</v>
      </c>
      <c r="G572" t="s">
        <v>9</v>
      </c>
    </row>
    <row r="573" spans="1:7" x14ac:dyDescent="0.25">
      <c r="A573" t="s">
        <v>32</v>
      </c>
      <c r="B573">
        <v>177740</v>
      </c>
      <c r="C573">
        <v>7.2</v>
      </c>
      <c r="D573">
        <v>6.8</v>
      </c>
      <c r="E573">
        <v>7.6</v>
      </c>
      <c r="F573">
        <v>2006</v>
      </c>
      <c r="G573" t="s">
        <v>9</v>
      </c>
    </row>
    <row r="574" spans="1:7" x14ac:dyDescent="0.25">
      <c r="A574" t="s">
        <v>24</v>
      </c>
      <c r="B574">
        <v>714603</v>
      </c>
      <c r="C574">
        <v>6.2</v>
      </c>
      <c r="D574">
        <v>6</v>
      </c>
      <c r="E574">
        <v>6.4</v>
      </c>
      <c r="F574">
        <v>2006</v>
      </c>
      <c r="G574" t="s">
        <v>9</v>
      </c>
    </row>
    <row r="575" spans="1:7" x14ac:dyDescent="0.25">
      <c r="A575" t="s">
        <v>40</v>
      </c>
      <c r="B575">
        <v>76442</v>
      </c>
      <c r="C575">
        <v>11.3</v>
      </c>
      <c r="D575">
        <v>10.6</v>
      </c>
      <c r="E575">
        <v>12.1</v>
      </c>
      <c r="F575">
        <v>2006</v>
      </c>
      <c r="G575" t="s">
        <v>9</v>
      </c>
    </row>
    <row r="576" spans="1:7" x14ac:dyDescent="0.25">
      <c r="A576" t="s">
        <v>17</v>
      </c>
      <c r="B576">
        <v>359964</v>
      </c>
      <c r="C576">
        <v>5.4</v>
      </c>
      <c r="D576">
        <v>5.2</v>
      </c>
      <c r="E576">
        <v>5.6</v>
      </c>
      <c r="F576">
        <v>2006</v>
      </c>
      <c r="G576" t="s">
        <v>9</v>
      </c>
    </row>
    <row r="577" spans="1:7" x14ac:dyDescent="0.25">
      <c r="A577" t="s">
        <v>55</v>
      </c>
      <c r="B577">
        <v>56658</v>
      </c>
      <c r="C577">
        <v>3.3</v>
      </c>
      <c r="D577">
        <v>2.9</v>
      </c>
      <c r="E577">
        <v>3.8</v>
      </c>
      <c r="F577">
        <v>2006</v>
      </c>
      <c r="G577" t="s">
        <v>9</v>
      </c>
    </row>
    <row r="578" spans="1:7" x14ac:dyDescent="0.25">
      <c r="A578" t="s">
        <v>29</v>
      </c>
      <c r="B578">
        <v>511277</v>
      </c>
      <c r="C578">
        <v>2.4</v>
      </c>
      <c r="D578">
        <v>2.2999999999999998</v>
      </c>
      <c r="E578">
        <v>2.5</v>
      </c>
      <c r="F578">
        <v>2006</v>
      </c>
      <c r="G578" t="s">
        <v>9</v>
      </c>
    </row>
    <row r="579" spans="1:7" x14ac:dyDescent="0.25">
      <c r="A579" t="s">
        <v>63</v>
      </c>
      <c r="B579">
        <v>1792054</v>
      </c>
      <c r="C579">
        <v>2</v>
      </c>
      <c r="D579">
        <v>2</v>
      </c>
      <c r="E579">
        <v>2.1</v>
      </c>
      <c r="F579">
        <v>2006</v>
      </c>
      <c r="G579" t="s">
        <v>9</v>
      </c>
    </row>
    <row r="580" spans="1:7" x14ac:dyDescent="0.25">
      <c r="A580" t="s">
        <v>25</v>
      </c>
      <c r="B580">
        <v>97102</v>
      </c>
      <c r="C580">
        <v>3.9</v>
      </c>
      <c r="D580">
        <v>3.5</v>
      </c>
      <c r="E580">
        <v>4.3</v>
      </c>
      <c r="F580">
        <v>2006</v>
      </c>
      <c r="G580" t="s">
        <v>9</v>
      </c>
    </row>
    <row r="581" spans="1:7" x14ac:dyDescent="0.25">
      <c r="A581" t="s">
        <v>57</v>
      </c>
      <c r="B581">
        <v>50523</v>
      </c>
      <c r="C581">
        <v>10.6</v>
      </c>
      <c r="D581">
        <v>9.8000000000000007</v>
      </c>
      <c r="E581">
        <v>11.6</v>
      </c>
      <c r="F581">
        <v>2006</v>
      </c>
      <c r="G581" t="s">
        <v>9</v>
      </c>
    </row>
    <row r="582" spans="1:7" x14ac:dyDescent="0.25">
      <c r="A582" t="s">
        <v>56</v>
      </c>
      <c r="B582">
        <v>362006</v>
      </c>
      <c r="C582">
        <v>4.3</v>
      </c>
      <c r="D582">
        <v>4.0999999999999996</v>
      </c>
      <c r="E582">
        <v>4.5</v>
      </c>
      <c r="F582">
        <v>2006</v>
      </c>
      <c r="G582" t="s">
        <v>9</v>
      </c>
    </row>
    <row r="583" spans="1:7" x14ac:dyDescent="0.25">
      <c r="A583" t="s">
        <v>41</v>
      </c>
      <c r="B583">
        <v>469683</v>
      </c>
      <c r="C583">
        <v>2.2999999999999998</v>
      </c>
      <c r="D583">
        <v>2.1</v>
      </c>
      <c r="E583">
        <v>2.4</v>
      </c>
      <c r="F583">
        <v>2006</v>
      </c>
      <c r="G583" t="s">
        <v>9</v>
      </c>
    </row>
    <row r="584" spans="1:7" x14ac:dyDescent="0.25">
      <c r="A584" t="s">
        <v>18</v>
      </c>
      <c r="B584">
        <v>142226</v>
      </c>
      <c r="C584">
        <v>7.7</v>
      </c>
      <c r="D584">
        <v>7.3</v>
      </c>
      <c r="E584">
        <v>8.1999999999999993</v>
      </c>
      <c r="F584">
        <v>2006</v>
      </c>
      <c r="G584" t="s">
        <v>9</v>
      </c>
    </row>
    <row r="585" spans="1:7" x14ac:dyDescent="0.25">
      <c r="A585" t="s">
        <v>26</v>
      </c>
      <c r="B585">
        <v>319709</v>
      </c>
      <c r="C585">
        <v>5</v>
      </c>
      <c r="D585">
        <v>4.8</v>
      </c>
      <c r="E585">
        <v>5.3</v>
      </c>
      <c r="F585">
        <v>2006</v>
      </c>
      <c r="G585" t="s">
        <v>9</v>
      </c>
    </row>
    <row r="586" spans="1:7" x14ac:dyDescent="0.25">
      <c r="A586" t="s">
        <v>42</v>
      </c>
      <c r="B586">
        <v>34167</v>
      </c>
      <c r="C586">
        <v>5</v>
      </c>
      <c r="D586">
        <v>4.3</v>
      </c>
      <c r="E586">
        <v>5.8</v>
      </c>
      <c r="F586">
        <v>2006</v>
      </c>
      <c r="G586" t="s">
        <v>9</v>
      </c>
    </row>
    <row r="587" spans="1:7" x14ac:dyDescent="0.25">
      <c r="A587" t="s">
        <v>19</v>
      </c>
      <c r="B587">
        <v>321738</v>
      </c>
      <c r="C587">
        <v>21.3</v>
      </c>
      <c r="D587">
        <v>20.8</v>
      </c>
      <c r="E587">
        <v>21.8</v>
      </c>
      <c r="F587">
        <v>2007</v>
      </c>
      <c r="G587" t="s">
        <v>9</v>
      </c>
    </row>
    <row r="588" spans="1:7" x14ac:dyDescent="0.25">
      <c r="A588" t="s">
        <v>43</v>
      </c>
      <c r="B588">
        <v>55320</v>
      </c>
      <c r="C588">
        <v>7.1</v>
      </c>
      <c r="D588">
        <v>6.5</v>
      </c>
      <c r="E588">
        <v>7.9</v>
      </c>
      <c r="F588">
        <v>2007</v>
      </c>
      <c r="G588" t="s">
        <v>9</v>
      </c>
    </row>
    <row r="589" spans="1:7" x14ac:dyDescent="0.25">
      <c r="A589" t="s">
        <v>13</v>
      </c>
      <c r="B589">
        <v>479757</v>
      </c>
      <c r="C589">
        <v>8.6</v>
      </c>
      <c r="D589">
        <v>8.3000000000000007</v>
      </c>
      <c r="E589">
        <v>8.9</v>
      </c>
      <c r="F589">
        <v>2007</v>
      </c>
      <c r="G589" t="s">
        <v>9</v>
      </c>
    </row>
    <row r="590" spans="1:7" x14ac:dyDescent="0.25">
      <c r="A590" t="s">
        <v>20</v>
      </c>
      <c r="B590">
        <v>330340</v>
      </c>
      <c r="C590">
        <v>5.4</v>
      </c>
      <c r="D590">
        <v>5.0999999999999996</v>
      </c>
      <c r="E590">
        <v>5.6</v>
      </c>
      <c r="F590">
        <v>2007</v>
      </c>
      <c r="G590" t="s">
        <v>9</v>
      </c>
    </row>
    <row r="591" spans="1:7" x14ac:dyDescent="0.25">
      <c r="A591" t="s">
        <v>44</v>
      </c>
      <c r="B591">
        <v>2767175</v>
      </c>
      <c r="C591">
        <v>3.6</v>
      </c>
      <c r="D591">
        <v>3.5</v>
      </c>
      <c r="E591">
        <v>3.7</v>
      </c>
      <c r="F591">
        <v>2007</v>
      </c>
      <c r="G591" t="s">
        <v>9</v>
      </c>
    </row>
    <row r="592" spans="1:7" x14ac:dyDescent="0.25">
      <c r="A592" t="s">
        <v>21</v>
      </c>
      <c r="B592">
        <v>206913</v>
      </c>
      <c r="C592">
        <v>4.8</v>
      </c>
      <c r="D592">
        <v>4.5</v>
      </c>
      <c r="E592">
        <v>5.0999999999999996</v>
      </c>
      <c r="F592">
        <v>2007</v>
      </c>
      <c r="G592" t="s">
        <v>9</v>
      </c>
    </row>
    <row r="593" spans="1:7" x14ac:dyDescent="0.25">
      <c r="A593" t="s">
        <v>33</v>
      </c>
      <c r="B593">
        <v>192120</v>
      </c>
      <c r="C593">
        <v>2.9</v>
      </c>
      <c r="D593">
        <v>2.7</v>
      </c>
      <c r="E593">
        <v>3.2</v>
      </c>
      <c r="F593">
        <v>2007</v>
      </c>
      <c r="G593" t="s">
        <v>9</v>
      </c>
    </row>
    <row r="594" spans="1:7" x14ac:dyDescent="0.25">
      <c r="A594" t="s">
        <v>45</v>
      </c>
      <c r="B594">
        <v>57971</v>
      </c>
      <c r="C594">
        <v>4.5</v>
      </c>
      <c r="D594">
        <v>4</v>
      </c>
      <c r="E594">
        <v>5</v>
      </c>
      <c r="F594">
        <v>2007</v>
      </c>
      <c r="G594" t="s">
        <v>9</v>
      </c>
    </row>
    <row r="595" spans="1:7" x14ac:dyDescent="0.25">
      <c r="A595" t="s">
        <v>60</v>
      </c>
      <c r="B595">
        <v>59545</v>
      </c>
      <c r="C595">
        <v>1.6</v>
      </c>
      <c r="D595">
        <v>1.4</v>
      </c>
      <c r="E595">
        <v>2</v>
      </c>
      <c r="F595">
        <v>2007</v>
      </c>
      <c r="G595" t="s">
        <v>9</v>
      </c>
    </row>
    <row r="596" spans="1:7" x14ac:dyDescent="0.25">
      <c r="A596" t="s">
        <v>27</v>
      </c>
      <c r="B596">
        <v>1010850</v>
      </c>
      <c r="C596">
        <v>3.3</v>
      </c>
      <c r="D596">
        <v>3.2</v>
      </c>
      <c r="E596">
        <v>3.5</v>
      </c>
      <c r="F596">
        <v>2007</v>
      </c>
      <c r="G596" t="s">
        <v>9</v>
      </c>
    </row>
    <row r="597" spans="1:7" x14ac:dyDescent="0.25">
      <c r="A597" t="s">
        <v>14</v>
      </c>
      <c r="B597">
        <v>651351</v>
      </c>
      <c r="C597">
        <v>4.5999999999999996</v>
      </c>
      <c r="D597">
        <v>4.4000000000000004</v>
      </c>
      <c r="E597">
        <v>4.7</v>
      </c>
      <c r="F597">
        <v>2007</v>
      </c>
      <c r="G597" t="s">
        <v>9</v>
      </c>
    </row>
    <row r="598" spans="1:7" x14ac:dyDescent="0.25">
      <c r="A598" t="s">
        <v>58</v>
      </c>
      <c r="B598">
        <v>81478</v>
      </c>
      <c r="C598">
        <v>2.1</v>
      </c>
      <c r="D598">
        <v>1.8</v>
      </c>
      <c r="E598">
        <v>2.4</v>
      </c>
      <c r="F598">
        <v>2007</v>
      </c>
      <c r="G598" t="s">
        <v>9</v>
      </c>
    </row>
    <row r="599" spans="1:7" x14ac:dyDescent="0.25">
      <c r="A599" t="s">
        <v>34</v>
      </c>
      <c r="B599">
        <v>108059</v>
      </c>
      <c r="C599">
        <v>17.100000000000001</v>
      </c>
      <c r="D599">
        <v>16.3</v>
      </c>
      <c r="E599">
        <v>17.899999999999999</v>
      </c>
      <c r="F599">
        <v>2007</v>
      </c>
      <c r="G599" t="s">
        <v>9</v>
      </c>
    </row>
    <row r="600" spans="1:7" x14ac:dyDescent="0.25">
      <c r="A600" t="s">
        <v>47</v>
      </c>
      <c r="B600">
        <v>998442</v>
      </c>
      <c r="C600">
        <v>3.5</v>
      </c>
      <c r="D600">
        <v>3.3</v>
      </c>
      <c r="E600">
        <v>3.6</v>
      </c>
      <c r="F600">
        <v>2007</v>
      </c>
      <c r="G600" t="s">
        <v>9</v>
      </c>
    </row>
    <row r="601" spans="1:7" x14ac:dyDescent="0.25">
      <c r="A601" t="s">
        <v>35</v>
      </c>
      <c r="B601">
        <v>447565</v>
      </c>
      <c r="C601">
        <v>5.9</v>
      </c>
      <c r="D601">
        <v>5.7</v>
      </c>
      <c r="E601">
        <v>6.1</v>
      </c>
      <c r="F601">
        <v>2007</v>
      </c>
      <c r="G601" t="s">
        <v>9</v>
      </c>
    </row>
    <row r="602" spans="1:7" x14ac:dyDescent="0.25">
      <c r="A602" t="s">
        <v>46</v>
      </c>
      <c r="B602">
        <v>160711</v>
      </c>
      <c r="C602">
        <v>7.9</v>
      </c>
      <c r="D602">
        <v>7.5</v>
      </c>
      <c r="E602">
        <v>8.4</v>
      </c>
      <c r="F602">
        <v>2007</v>
      </c>
      <c r="G602" t="s">
        <v>9</v>
      </c>
    </row>
    <row r="603" spans="1:7" x14ac:dyDescent="0.25">
      <c r="A603" t="s">
        <v>48</v>
      </c>
      <c r="B603">
        <v>134125</v>
      </c>
      <c r="C603">
        <v>7.6</v>
      </c>
      <c r="D603">
        <v>7.2</v>
      </c>
      <c r="E603">
        <v>8.1</v>
      </c>
      <c r="F603">
        <v>2007</v>
      </c>
      <c r="G603" t="s">
        <v>9</v>
      </c>
    </row>
    <row r="604" spans="1:7" x14ac:dyDescent="0.25">
      <c r="A604" t="s">
        <v>49</v>
      </c>
      <c r="B604">
        <v>326825</v>
      </c>
      <c r="C604">
        <v>5.7</v>
      </c>
      <c r="D604">
        <v>5.5</v>
      </c>
      <c r="E604">
        <v>6</v>
      </c>
      <c r="F604">
        <v>2007</v>
      </c>
      <c r="G604" t="s">
        <v>9</v>
      </c>
    </row>
    <row r="605" spans="1:7" x14ac:dyDescent="0.25">
      <c r="A605" t="s">
        <v>50</v>
      </c>
      <c r="B605">
        <v>513476</v>
      </c>
      <c r="C605">
        <v>2.9</v>
      </c>
      <c r="D605">
        <v>2.7</v>
      </c>
      <c r="E605">
        <v>3</v>
      </c>
      <c r="F605">
        <v>2007</v>
      </c>
      <c r="G605" t="s">
        <v>9</v>
      </c>
    </row>
    <row r="606" spans="1:7" x14ac:dyDescent="0.25">
      <c r="A606" t="s">
        <v>15</v>
      </c>
      <c r="B606">
        <v>341325</v>
      </c>
      <c r="C606">
        <v>6.2</v>
      </c>
      <c r="D606">
        <v>5.9</v>
      </c>
      <c r="E606">
        <v>6.4</v>
      </c>
      <c r="F606">
        <v>2007</v>
      </c>
      <c r="G606" t="s">
        <v>9</v>
      </c>
    </row>
    <row r="607" spans="1:7" x14ac:dyDescent="0.25">
      <c r="A607" t="s">
        <v>30</v>
      </c>
      <c r="B607">
        <v>347378</v>
      </c>
      <c r="C607">
        <v>2.8</v>
      </c>
      <c r="D607">
        <v>2.7</v>
      </c>
      <c r="E607">
        <v>3</v>
      </c>
      <c r="F607">
        <v>2007</v>
      </c>
      <c r="G607" t="s">
        <v>9</v>
      </c>
    </row>
    <row r="608" spans="1:7" x14ac:dyDescent="0.25">
      <c r="A608" t="s">
        <v>51</v>
      </c>
      <c r="B608">
        <v>765937</v>
      </c>
      <c r="C608">
        <v>9.4</v>
      </c>
      <c r="D608">
        <v>9.1999999999999993</v>
      </c>
      <c r="E608">
        <v>9.6999999999999993</v>
      </c>
      <c r="F608">
        <v>2007</v>
      </c>
      <c r="G608" t="s">
        <v>9</v>
      </c>
    </row>
    <row r="609" spans="1:7" x14ac:dyDescent="0.25">
      <c r="A609" t="s">
        <v>28</v>
      </c>
      <c r="B609">
        <v>259444</v>
      </c>
      <c r="C609">
        <v>15</v>
      </c>
      <c r="D609">
        <v>14.5</v>
      </c>
      <c r="E609">
        <v>15.5</v>
      </c>
      <c r="F609">
        <v>2007</v>
      </c>
      <c r="G609" t="s">
        <v>9</v>
      </c>
    </row>
    <row r="610" spans="1:7" x14ac:dyDescent="0.25">
      <c r="A610" t="s">
        <v>61</v>
      </c>
      <c r="B610">
        <v>256308</v>
      </c>
      <c r="C610">
        <v>3.7</v>
      </c>
      <c r="D610">
        <v>3.5</v>
      </c>
      <c r="E610">
        <v>3.9</v>
      </c>
      <c r="F610">
        <v>2007</v>
      </c>
      <c r="G610" t="s">
        <v>9</v>
      </c>
    </row>
    <row r="611" spans="1:7" x14ac:dyDescent="0.25">
      <c r="A611" t="s">
        <v>22</v>
      </c>
      <c r="B611">
        <v>422932</v>
      </c>
      <c r="C611">
        <v>6.9</v>
      </c>
      <c r="D611">
        <v>6.6</v>
      </c>
      <c r="E611">
        <v>7.1</v>
      </c>
      <c r="F611">
        <v>2007</v>
      </c>
      <c r="G611" t="s">
        <v>9</v>
      </c>
    </row>
    <row r="612" spans="1:7" x14ac:dyDescent="0.25">
      <c r="A612" t="s">
        <v>52</v>
      </c>
      <c r="B612">
        <v>40205</v>
      </c>
      <c r="C612">
        <v>12.8</v>
      </c>
      <c r="D612">
        <v>11.8</v>
      </c>
      <c r="E612">
        <v>14</v>
      </c>
      <c r="F612">
        <v>2007</v>
      </c>
      <c r="G612" t="s">
        <v>9</v>
      </c>
    </row>
    <row r="613" spans="1:7" x14ac:dyDescent="0.25">
      <c r="A613" t="s">
        <v>53</v>
      </c>
      <c r="B613">
        <v>110296</v>
      </c>
      <c r="C613">
        <v>2.8</v>
      </c>
      <c r="D613">
        <v>2.5</v>
      </c>
      <c r="E613">
        <v>3.1</v>
      </c>
      <c r="F613">
        <v>2007</v>
      </c>
      <c r="G613" t="s">
        <v>9</v>
      </c>
    </row>
    <row r="614" spans="1:7" x14ac:dyDescent="0.25">
      <c r="A614" t="s">
        <v>31</v>
      </c>
      <c r="B614">
        <v>89910</v>
      </c>
      <c r="C614">
        <v>5.5</v>
      </c>
      <c r="D614">
        <v>5</v>
      </c>
      <c r="E614">
        <v>6</v>
      </c>
      <c r="F614">
        <v>2007</v>
      </c>
      <c r="G614" t="s">
        <v>9</v>
      </c>
    </row>
    <row r="615" spans="1:7" x14ac:dyDescent="0.25">
      <c r="A615" t="s">
        <v>37</v>
      </c>
      <c r="B615">
        <v>58317</v>
      </c>
      <c r="C615">
        <v>11</v>
      </c>
      <c r="D615">
        <v>10.199999999999999</v>
      </c>
      <c r="E615">
        <v>11.9</v>
      </c>
      <c r="F615">
        <v>2007</v>
      </c>
      <c r="G615" t="s">
        <v>9</v>
      </c>
    </row>
    <row r="616" spans="1:7" x14ac:dyDescent="0.25">
      <c r="A616" t="s">
        <v>16</v>
      </c>
      <c r="B616">
        <v>407386</v>
      </c>
      <c r="C616">
        <v>4.8</v>
      </c>
      <c r="D616">
        <v>4.5999999999999996</v>
      </c>
      <c r="E616">
        <v>5</v>
      </c>
      <c r="F616">
        <v>2007</v>
      </c>
      <c r="G616" t="s">
        <v>9</v>
      </c>
    </row>
    <row r="617" spans="1:7" x14ac:dyDescent="0.25">
      <c r="A617" t="s">
        <v>62</v>
      </c>
      <c r="B617">
        <v>224864</v>
      </c>
      <c r="C617">
        <v>3</v>
      </c>
      <c r="D617">
        <v>2.8</v>
      </c>
      <c r="E617">
        <v>3.3</v>
      </c>
      <c r="F617">
        <v>2007</v>
      </c>
      <c r="G617" t="s">
        <v>9</v>
      </c>
    </row>
    <row r="618" spans="1:7" x14ac:dyDescent="0.25">
      <c r="A618" t="s">
        <v>38</v>
      </c>
      <c r="B618">
        <v>1259206</v>
      </c>
      <c r="C618">
        <v>3.9</v>
      </c>
      <c r="D618">
        <v>3.8</v>
      </c>
      <c r="E618">
        <v>4</v>
      </c>
      <c r="F618">
        <v>2007</v>
      </c>
      <c r="G618" t="s">
        <v>9</v>
      </c>
    </row>
    <row r="619" spans="1:7" x14ac:dyDescent="0.25">
      <c r="A619" t="s">
        <v>23</v>
      </c>
      <c r="B619">
        <v>627426</v>
      </c>
      <c r="C619">
        <v>6.6</v>
      </c>
      <c r="D619">
        <v>6.4</v>
      </c>
      <c r="E619">
        <v>6.8</v>
      </c>
      <c r="F619">
        <v>2007</v>
      </c>
      <c r="G619" t="s">
        <v>9</v>
      </c>
    </row>
    <row r="620" spans="1:7" x14ac:dyDescent="0.25">
      <c r="A620" t="s">
        <v>59</v>
      </c>
      <c r="B620">
        <v>23602</v>
      </c>
      <c r="C620">
        <v>11.9</v>
      </c>
      <c r="D620">
        <v>10.6</v>
      </c>
      <c r="E620">
        <v>13.3</v>
      </c>
      <c r="F620">
        <v>2007</v>
      </c>
      <c r="G620" t="s">
        <v>9</v>
      </c>
    </row>
    <row r="621" spans="1:7" x14ac:dyDescent="0.25">
      <c r="A621" t="s">
        <v>54</v>
      </c>
      <c r="B621">
        <v>840254</v>
      </c>
      <c r="C621">
        <v>4.0999999999999996</v>
      </c>
      <c r="D621">
        <v>3.9</v>
      </c>
      <c r="E621">
        <v>4.2</v>
      </c>
      <c r="F621">
        <v>2007</v>
      </c>
      <c r="G621" t="s">
        <v>9</v>
      </c>
    </row>
    <row r="622" spans="1:7" x14ac:dyDescent="0.25">
      <c r="A622" t="s">
        <v>39</v>
      </c>
      <c r="B622">
        <v>346026</v>
      </c>
      <c r="C622">
        <v>3.8</v>
      </c>
      <c r="D622">
        <v>3.6</v>
      </c>
      <c r="E622">
        <v>4</v>
      </c>
      <c r="F622">
        <v>2007</v>
      </c>
      <c r="G622" t="s">
        <v>9</v>
      </c>
    </row>
    <row r="623" spans="1:7" x14ac:dyDescent="0.25">
      <c r="A623" t="s">
        <v>32</v>
      </c>
      <c r="B623">
        <v>166724</v>
      </c>
      <c r="C623">
        <v>8.3000000000000007</v>
      </c>
      <c r="D623">
        <v>7.9</v>
      </c>
      <c r="E623">
        <v>8.6999999999999993</v>
      </c>
      <c r="F623">
        <v>2007</v>
      </c>
      <c r="G623" t="s">
        <v>9</v>
      </c>
    </row>
    <row r="624" spans="1:7" x14ac:dyDescent="0.25">
      <c r="A624" t="s">
        <v>24</v>
      </c>
      <c r="B624">
        <v>684904</v>
      </c>
      <c r="C624">
        <v>4.5999999999999996</v>
      </c>
      <c r="D624">
        <v>4.4000000000000004</v>
      </c>
      <c r="E624">
        <v>4.7</v>
      </c>
      <c r="F624">
        <v>2007</v>
      </c>
      <c r="G624" t="s">
        <v>9</v>
      </c>
    </row>
    <row r="625" spans="1:7" x14ac:dyDescent="0.25">
      <c r="A625" t="s">
        <v>40</v>
      </c>
      <c r="B625">
        <v>74838</v>
      </c>
      <c r="C625">
        <v>14.4</v>
      </c>
      <c r="D625">
        <v>13.5</v>
      </c>
      <c r="E625">
        <v>15.3</v>
      </c>
      <c r="F625">
        <v>2007</v>
      </c>
      <c r="G625" t="s">
        <v>9</v>
      </c>
    </row>
    <row r="626" spans="1:7" x14ac:dyDescent="0.25">
      <c r="A626" t="s">
        <v>17</v>
      </c>
      <c r="B626">
        <v>345656</v>
      </c>
      <c r="C626">
        <v>6.4</v>
      </c>
      <c r="D626">
        <v>6.1</v>
      </c>
      <c r="E626">
        <v>6.6</v>
      </c>
      <c r="F626">
        <v>2007</v>
      </c>
      <c r="G626" t="s">
        <v>9</v>
      </c>
    </row>
    <row r="627" spans="1:7" x14ac:dyDescent="0.25">
      <c r="A627" t="s">
        <v>55</v>
      </c>
      <c r="B627">
        <v>57204</v>
      </c>
      <c r="C627">
        <v>4.0999999999999996</v>
      </c>
      <c r="D627">
        <v>3.6</v>
      </c>
      <c r="E627">
        <v>4.7</v>
      </c>
      <c r="F627">
        <v>2007</v>
      </c>
      <c r="G627" t="s">
        <v>9</v>
      </c>
    </row>
    <row r="628" spans="1:7" x14ac:dyDescent="0.25">
      <c r="A628" t="s">
        <v>29</v>
      </c>
      <c r="B628">
        <v>508780</v>
      </c>
      <c r="C628">
        <v>2.9</v>
      </c>
      <c r="D628">
        <v>2.8</v>
      </c>
      <c r="E628">
        <v>3.1</v>
      </c>
      <c r="F628">
        <v>2007</v>
      </c>
      <c r="G628" t="s">
        <v>9</v>
      </c>
    </row>
    <row r="629" spans="1:7" x14ac:dyDescent="0.25">
      <c r="A629" t="s">
        <v>63</v>
      </c>
      <c r="B629">
        <v>1827774</v>
      </c>
      <c r="C629">
        <v>2.6</v>
      </c>
      <c r="D629">
        <v>2.5</v>
      </c>
      <c r="E629">
        <v>2.7</v>
      </c>
      <c r="F629">
        <v>2007</v>
      </c>
      <c r="G629" t="s">
        <v>9</v>
      </c>
    </row>
    <row r="630" spans="1:7" x14ac:dyDescent="0.25">
      <c r="A630" t="s">
        <v>25</v>
      </c>
      <c r="B630">
        <v>90761</v>
      </c>
      <c r="C630">
        <v>5</v>
      </c>
      <c r="D630">
        <v>4.5</v>
      </c>
      <c r="E630">
        <v>5.4</v>
      </c>
      <c r="F630">
        <v>2007</v>
      </c>
      <c r="G630" t="s">
        <v>9</v>
      </c>
    </row>
    <row r="631" spans="1:7" x14ac:dyDescent="0.25">
      <c r="A631" t="s">
        <v>57</v>
      </c>
      <c r="B631">
        <v>49041</v>
      </c>
      <c r="C631">
        <v>13.5</v>
      </c>
      <c r="D631">
        <v>12.5</v>
      </c>
      <c r="E631">
        <v>14.5</v>
      </c>
      <c r="F631">
        <v>2007</v>
      </c>
      <c r="G631" t="s">
        <v>9</v>
      </c>
    </row>
    <row r="632" spans="1:7" x14ac:dyDescent="0.25">
      <c r="A632" t="s">
        <v>56</v>
      </c>
      <c r="B632">
        <v>360305</v>
      </c>
      <c r="C632">
        <v>4.9000000000000004</v>
      </c>
      <c r="D632">
        <v>4.7</v>
      </c>
      <c r="E632">
        <v>5.0999999999999996</v>
      </c>
      <c r="F632">
        <v>2007</v>
      </c>
      <c r="G632" t="s">
        <v>9</v>
      </c>
    </row>
    <row r="633" spans="1:7" x14ac:dyDescent="0.25">
      <c r="A633" t="s">
        <v>41</v>
      </c>
      <c r="B633">
        <v>460321</v>
      </c>
      <c r="C633">
        <v>2.4</v>
      </c>
      <c r="D633">
        <v>2.2999999999999998</v>
      </c>
      <c r="E633">
        <v>2.6</v>
      </c>
      <c r="F633">
        <v>2007</v>
      </c>
      <c r="G633" t="s">
        <v>9</v>
      </c>
    </row>
    <row r="634" spans="1:7" x14ac:dyDescent="0.25">
      <c r="A634" t="s">
        <v>18</v>
      </c>
      <c r="B634">
        <v>140446</v>
      </c>
      <c r="C634">
        <v>8.9</v>
      </c>
      <c r="D634">
        <v>8.4</v>
      </c>
      <c r="E634">
        <v>9.4</v>
      </c>
      <c r="F634">
        <v>2007</v>
      </c>
      <c r="G634" t="s">
        <v>9</v>
      </c>
    </row>
    <row r="635" spans="1:7" x14ac:dyDescent="0.25">
      <c r="A635" t="s">
        <v>26</v>
      </c>
      <c r="B635">
        <v>320361</v>
      </c>
      <c r="C635">
        <v>5.4</v>
      </c>
      <c r="D635">
        <v>5.2</v>
      </c>
      <c r="E635">
        <v>5.7</v>
      </c>
      <c r="F635">
        <v>2007</v>
      </c>
      <c r="G635" t="s">
        <v>9</v>
      </c>
    </row>
    <row r="636" spans="1:7" x14ac:dyDescent="0.25">
      <c r="A636" t="s">
        <v>42</v>
      </c>
      <c r="B636">
        <v>33297</v>
      </c>
      <c r="C636">
        <v>5.4</v>
      </c>
      <c r="D636">
        <v>4.7</v>
      </c>
      <c r="E636">
        <v>6.3</v>
      </c>
      <c r="F636">
        <v>2007</v>
      </c>
      <c r="G636" t="s">
        <v>9</v>
      </c>
    </row>
    <row r="637" spans="1:7" x14ac:dyDescent="0.25">
      <c r="A637" t="s">
        <v>19</v>
      </c>
      <c r="B637">
        <v>327245</v>
      </c>
      <c r="C637">
        <v>20.6</v>
      </c>
      <c r="D637">
        <v>20.100000000000001</v>
      </c>
      <c r="E637">
        <v>21.1</v>
      </c>
      <c r="F637">
        <v>2008</v>
      </c>
      <c r="G637" t="s">
        <v>9</v>
      </c>
    </row>
    <row r="638" spans="1:7" x14ac:dyDescent="0.25">
      <c r="A638" t="s">
        <v>43</v>
      </c>
      <c r="B638">
        <v>55208</v>
      </c>
      <c r="C638">
        <v>7.4</v>
      </c>
      <c r="D638">
        <v>6.7</v>
      </c>
      <c r="E638">
        <v>8.1</v>
      </c>
      <c r="F638">
        <v>2008</v>
      </c>
      <c r="G638" t="s">
        <v>9</v>
      </c>
    </row>
    <row r="639" spans="1:7" x14ac:dyDescent="0.25">
      <c r="A639" t="s">
        <v>13</v>
      </c>
      <c r="B639">
        <v>510208</v>
      </c>
      <c r="C639">
        <v>9</v>
      </c>
      <c r="D639">
        <v>8.6999999999999993</v>
      </c>
      <c r="E639">
        <v>9.3000000000000007</v>
      </c>
      <c r="F639">
        <v>2008</v>
      </c>
      <c r="G639" t="s">
        <v>9</v>
      </c>
    </row>
    <row r="640" spans="1:7" x14ac:dyDescent="0.25">
      <c r="A640" t="s">
        <v>20</v>
      </c>
      <c r="B640">
        <v>328146</v>
      </c>
      <c r="C640">
        <v>6</v>
      </c>
      <c r="D640">
        <v>5.8</v>
      </c>
      <c r="E640">
        <v>6.3</v>
      </c>
      <c r="F640">
        <v>2008</v>
      </c>
      <c r="G640" t="s">
        <v>9</v>
      </c>
    </row>
    <row r="641" spans="1:7" x14ac:dyDescent="0.25">
      <c r="A641" t="s">
        <v>44</v>
      </c>
      <c r="B641">
        <v>2816838</v>
      </c>
      <c r="C641">
        <v>4.3</v>
      </c>
      <c r="D641">
        <v>4.2</v>
      </c>
      <c r="E641">
        <v>4.3</v>
      </c>
      <c r="F641">
        <v>2008</v>
      </c>
      <c r="G641" t="s">
        <v>9</v>
      </c>
    </row>
    <row r="642" spans="1:7" x14ac:dyDescent="0.25">
      <c r="A642" t="s">
        <v>21</v>
      </c>
      <c r="B642">
        <v>216481</v>
      </c>
      <c r="C642">
        <v>5.4</v>
      </c>
      <c r="D642">
        <v>5.0999999999999996</v>
      </c>
      <c r="E642">
        <v>5.7</v>
      </c>
      <c r="F642">
        <v>2008</v>
      </c>
      <c r="G642" t="s">
        <v>9</v>
      </c>
    </row>
    <row r="643" spans="1:7" x14ac:dyDescent="0.25">
      <c r="A643" t="s">
        <v>33</v>
      </c>
      <c r="B643">
        <v>197279</v>
      </c>
      <c r="C643">
        <v>3.6</v>
      </c>
      <c r="D643">
        <v>3.3</v>
      </c>
      <c r="E643">
        <v>3.9</v>
      </c>
      <c r="F643">
        <v>2008</v>
      </c>
      <c r="G643" t="s">
        <v>9</v>
      </c>
    </row>
    <row r="644" spans="1:7" x14ac:dyDescent="0.25">
      <c r="A644" t="s">
        <v>45</v>
      </c>
      <c r="B644">
        <v>60841</v>
      </c>
      <c r="C644">
        <v>4.5999999999999996</v>
      </c>
      <c r="D644">
        <v>4.0999999999999996</v>
      </c>
      <c r="E644">
        <v>5.2</v>
      </c>
      <c r="F644">
        <v>2008</v>
      </c>
      <c r="G644" t="s">
        <v>9</v>
      </c>
    </row>
    <row r="645" spans="1:7" x14ac:dyDescent="0.25">
      <c r="A645" t="s">
        <v>60</v>
      </c>
      <c r="B645">
        <v>58586</v>
      </c>
      <c r="C645">
        <v>2</v>
      </c>
      <c r="D645">
        <v>1.7</v>
      </c>
      <c r="E645">
        <v>2.4</v>
      </c>
      <c r="F645">
        <v>2008</v>
      </c>
      <c r="G645" t="s">
        <v>9</v>
      </c>
    </row>
    <row r="646" spans="1:7" x14ac:dyDescent="0.25">
      <c r="A646" t="s">
        <v>27</v>
      </c>
      <c r="B646">
        <v>1057472</v>
      </c>
      <c r="C646">
        <v>4</v>
      </c>
      <c r="D646">
        <v>3.9</v>
      </c>
      <c r="E646">
        <v>4.0999999999999996</v>
      </c>
      <c r="F646">
        <v>2008</v>
      </c>
      <c r="G646" t="s">
        <v>9</v>
      </c>
    </row>
    <row r="647" spans="1:7" x14ac:dyDescent="0.25">
      <c r="A647" t="s">
        <v>14</v>
      </c>
      <c r="B647">
        <v>665660</v>
      </c>
      <c r="C647">
        <v>5.2</v>
      </c>
      <c r="D647">
        <v>5</v>
      </c>
      <c r="E647">
        <v>5.4</v>
      </c>
      <c r="F647">
        <v>2008</v>
      </c>
      <c r="G647" t="s">
        <v>9</v>
      </c>
    </row>
    <row r="648" spans="1:7" x14ac:dyDescent="0.25">
      <c r="A648" t="s">
        <v>58</v>
      </c>
      <c r="B648">
        <v>81986</v>
      </c>
      <c r="C648">
        <v>2</v>
      </c>
      <c r="D648">
        <v>1.7</v>
      </c>
      <c r="E648">
        <v>2.2999999999999998</v>
      </c>
      <c r="F648">
        <v>2008</v>
      </c>
      <c r="G648" t="s">
        <v>9</v>
      </c>
    </row>
    <row r="649" spans="1:7" x14ac:dyDescent="0.25">
      <c r="A649" t="s">
        <v>34</v>
      </c>
      <c r="B649">
        <v>104212</v>
      </c>
      <c r="C649">
        <v>20.8</v>
      </c>
      <c r="D649">
        <v>19.899999999999999</v>
      </c>
      <c r="E649">
        <v>21.6</v>
      </c>
      <c r="F649">
        <v>2008</v>
      </c>
      <c r="G649" t="s">
        <v>9</v>
      </c>
    </row>
    <row r="650" spans="1:7" x14ac:dyDescent="0.25">
      <c r="A650" t="s">
        <v>47</v>
      </c>
      <c r="B650">
        <v>1043293</v>
      </c>
      <c r="C650">
        <v>4.5</v>
      </c>
      <c r="D650">
        <v>4.4000000000000004</v>
      </c>
      <c r="E650">
        <v>4.5999999999999996</v>
      </c>
      <c r="F650">
        <v>2008</v>
      </c>
      <c r="G650" t="s">
        <v>9</v>
      </c>
    </row>
    <row r="651" spans="1:7" x14ac:dyDescent="0.25">
      <c r="A651" t="s">
        <v>35</v>
      </c>
      <c r="B651">
        <v>461624</v>
      </c>
      <c r="C651">
        <v>6.4</v>
      </c>
      <c r="D651">
        <v>6.2</v>
      </c>
      <c r="E651">
        <v>6.7</v>
      </c>
      <c r="F651">
        <v>2008</v>
      </c>
      <c r="G651" t="s">
        <v>9</v>
      </c>
    </row>
    <row r="652" spans="1:7" x14ac:dyDescent="0.25">
      <c r="A652" t="s">
        <v>46</v>
      </c>
      <c r="B652">
        <v>165769</v>
      </c>
      <c r="C652">
        <v>8.6999999999999993</v>
      </c>
      <c r="D652">
        <v>8.1999999999999993</v>
      </c>
      <c r="E652">
        <v>9.1</v>
      </c>
      <c r="F652">
        <v>2008</v>
      </c>
      <c r="G652" t="s">
        <v>9</v>
      </c>
    </row>
    <row r="653" spans="1:7" x14ac:dyDescent="0.25">
      <c r="A653" t="s">
        <v>48</v>
      </c>
      <c r="B653">
        <v>136239</v>
      </c>
      <c r="C653">
        <v>7.9</v>
      </c>
      <c r="D653">
        <v>7.4</v>
      </c>
      <c r="E653">
        <v>8.4</v>
      </c>
      <c r="F653">
        <v>2008</v>
      </c>
      <c r="G653" t="s">
        <v>9</v>
      </c>
    </row>
    <row r="654" spans="1:7" x14ac:dyDescent="0.25">
      <c r="A654" t="s">
        <v>49</v>
      </c>
      <c r="B654">
        <v>331120</v>
      </c>
      <c r="C654">
        <v>6.9</v>
      </c>
      <c r="D654">
        <v>6.6</v>
      </c>
      <c r="E654">
        <v>7.2</v>
      </c>
      <c r="F654">
        <v>2008</v>
      </c>
      <c r="G654" t="s">
        <v>9</v>
      </c>
    </row>
    <row r="655" spans="1:7" x14ac:dyDescent="0.25">
      <c r="A655" t="s">
        <v>50</v>
      </c>
      <c r="B655">
        <v>525667</v>
      </c>
      <c r="C655">
        <v>3.4</v>
      </c>
      <c r="D655">
        <v>3.2</v>
      </c>
      <c r="E655">
        <v>3.5</v>
      </c>
      <c r="F655">
        <v>2008</v>
      </c>
      <c r="G655" t="s">
        <v>9</v>
      </c>
    </row>
    <row r="656" spans="1:7" x14ac:dyDescent="0.25">
      <c r="A656" t="s">
        <v>15</v>
      </c>
      <c r="B656">
        <v>349174</v>
      </c>
      <c r="C656">
        <v>6.4</v>
      </c>
      <c r="D656">
        <v>6.1</v>
      </c>
      <c r="E656">
        <v>6.7</v>
      </c>
      <c r="F656">
        <v>2008</v>
      </c>
      <c r="G656" t="s">
        <v>9</v>
      </c>
    </row>
    <row r="657" spans="1:7" x14ac:dyDescent="0.25">
      <c r="A657" t="s">
        <v>30</v>
      </c>
      <c r="B657">
        <v>355169</v>
      </c>
      <c r="C657">
        <v>3.2</v>
      </c>
      <c r="D657">
        <v>3</v>
      </c>
      <c r="E657">
        <v>3.4</v>
      </c>
      <c r="F657">
        <v>2008</v>
      </c>
      <c r="G657" t="s">
        <v>9</v>
      </c>
    </row>
    <row r="658" spans="1:7" x14ac:dyDescent="0.25">
      <c r="A658" t="s">
        <v>51</v>
      </c>
      <c r="B658">
        <v>778851</v>
      </c>
      <c r="C658">
        <v>9</v>
      </c>
      <c r="D658">
        <v>8.8000000000000007</v>
      </c>
      <c r="E658">
        <v>9.1999999999999993</v>
      </c>
      <c r="F658">
        <v>2008</v>
      </c>
      <c r="G658" t="s">
        <v>9</v>
      </c>
    </row>
    <row r="659" spans="1:7" x14ac:dyDescent="0.25">
      <c r="A659" t="s">
        <v>28</v>
      </c>
      <c r="B659">
        <v>265014</v>
      </c>
      <c r="C659">
        <v>16.3</v>
      </c>
      <c r="D659">
        <v>15.8</v>
      </c>
      <c r="E659">
        <v>16.8</v>
      </c>
      <c r="F659">
        <v>2008</v>
      </c>
      <c r="G659" t="s">
        <v>9</v>
      </c>
    </row>
    <row r="660" spans="1:7" x14ac:dyDescent="0.25">
      <c r="A660" t="s">
        <v>61</v>
      </c>
      <c r="B660">
        <v>259870</v>
      </c>
      <c r="C660">
        <v>4.3</v>
      </c>
      <c r="D660">
        <v>4.0999999999999996</v>
      </c>
      <c r="E660">
        <v>4.5999999999999996</v>
      </c>
      <c r="F660">
        <v>2008</v>
      </c>
      <c r="G660" t="s">
        <v>9</v>
      </c>
    </row>
    <row r="661" spans="1:7" x14ac:dyDescent="0.25">
      <c r="A661" t="s">
        <v>22</v>
      </c>
      <c r="B661">
        <v>409920</v>
      </c>
      <c r="C661">
        <v>7.7</v>
      </c>
      <c r="D661">
        <v>7.4</v>
      </c>
      <c r="E661">
        <v>8</v>
      </c>
      <c r="F661">
        <v>2008</v>
      </c>
      <c r="G661" t="s">
        <v>9</v>
      </c>
    </row>
    <row r="662" spans="1:7" x14ac:dyDescent="0.25">
      <c r="A662" t="s">
        <v>52</v>
      </c>
      <c r="B662">
        <v>39946</v>
      </c>
      <c r="C662">
        <v>14.1</v>
      </c>
      <c r="D662">
        <v>13</v>
      </c>
      <c r="E662">
        <v>15.3</v>
      </c>
      <c r="F662">
        <v>2008</v>
      </c>
      <c r="G662" t="s">
        <v>9</v>
      </c>
    </row>
    <row r="663" spans="1:7" x14ac:dyDescent="0.25">
      <c r="A663" t="s">
        <v>53</v>
      </c>
      <c r="B663">
        <v>111808</v>
      </c>
      <c r="C663">
        <v>3.1</v>
      </c>
      <c r="D663">
        <v>2.8</v>
      </c>
      <c r="E663">
        <v>3.4</v>
      </c>
      <c r="F663">
        <v>2008</v>
      </c>
      <c r="G663" t="s">
        <v>9</v>
      </c>
    </row>
    <row r="664" spans="1:7" x14ac:dyDescent="0.25">
      <c r="A664" t="s">
        <v>31</v>
      </c>
      <c r="B664">
        <v>98538</v>
      </c>
      <c r="C664">
        <v>4.7</v>
      </c>
      <c r="D664">
        <v>4.3</v>
      </c>
      <c r="E664">
        <v>5.2</v>
      </c>
      <c r="F664">
        <v>2008</v>
      </c>
      <c r="G664" t="s">
        <v>9</v>
      </c>
    </row>
    <row r="665" spans="1:7" x14ac:dyDescent="0.25">
      <c r="A665" t="s">
        <v>37</v>
      </c>
      <c r="B665">
        <v>59681</v>
      </c>
      <c r="C665">
        <v>12.5</v>
      </c>
      <c r="D665">
        <v>11.6</v>
      </c>
      <c r="E665">
        <v>13.4</v>
      </c>
      <c r="F665">
        <v>2008</v>
      </c>
      <c r="G665" t="s">
        <v>9</v>
      </c>
    </row>
    <row r="666" spans="1:7" x14ac:dyDescent="0.25">
      <c r="A666" t="s">
        <v>16</v>
      </c>
      <c r="B666">
        <v>419475</v>
      </c>
      <c r="C666">
        <v>5.9</v>
      </c>
      <c r="D666">
        <v>5.7</v>
      </c>
      <c r="E666">
        <v>6.1</v>
      </c>
      <c r="F666">
        <v>2008</v>
      </c>
      <c r="G666" t="s">
        <v>9</v>
      </c>
    </row>
    <row r="667" spans="1:7" x14ac:dyDescent="0.25">
      <c r="A667" t="s">
        <v>62</v>
      </c>
      <c r="B667">
        <v>236197</v>
      </c>
      <c r="C667">
        <v>3.4</v>
      </c>
      <c r="D667">
        <v>3.2</v>
      </c>
      <c r="E667">
        <v>3.7</v>
      </c>
      <c r="F667">
        <v>2008</v>
      </c>
      <c r="G667" t="s">
        <v>9</v>
      </c>
    </row>
    <row r="668" spans="1:7" x14ac:dyDescent="0.25">
      <c r="A668" t="s">
        <v>38</v>
      </c>
      <c r="B668">
        <v>1258070</v>
      </c>
      <c r="C668">
        <v>4.4000000000000004</v>
      </c>
      <c r="D668">
        <v>4.3</v>
      </c>
      <c r="E668">
        <v>4.5</v>
      </c>
      <c r="F668">
        <v>2008</v>
      </c>
      <c r="G668" t="s">
        <v>9</v>
      </c>
    </row>
    <row r="669" spans="1:7" x14ac:dyDescent="0.25">
      <c r="A669" t="s">
        <v>23</v>
      </c>
      <c r="B669">
        <v>653821</v>
      </c>
      <c r="C669">
        <v>7.7</v>
      </c>
      <c r="D669">
        <v>7.4</v>
      </c>
      <c r="E669">
        <v>7.9</v>
      </c>
      <c r="F669">
        <v>2008</v>
      </c>
      <c r="G669" t="s">
        <v>9</v>
      </c>
    </row>
    <row r="670" spans="1:7" x14ac:dyDescent="0.25">
      <c r="A670" t="s">
        <v>59</v>
      </c>
      <c r="B670">
        <v>24576</v>
      </c>
      <c r="C670">
        <v>12.7</v>
      </c>
      <c r="D670">
        <v>11.3</v>
      </c>
      <c r="E670">
        <v>14.1</v>
      </c>
      <c r="F670">
        <v>2008</v>
      </c>
      <c r="G670" t="s">
        <v>9</v>
      </c>
    </row>
    <row r="671" spans="1:7" x14ac:dyDescent="0.25">
      <c r="A671" t="s">
        <v>54</v>
      </c>
      <c r="B671">
        <v>851303</v>
      </c>
      <c r="C671">
        <v>4.8</v>
      </c>
      <c r="D671">
        <v>4.5999999999999996</v>
      </c>
      <c r="E671">
        <v>4.9000000000000004</v>
      </c>
      <c r="F671">
        <v>2008</v>
      </c>
      <c r="G671" t="s">
        <v>9</v>
      </c>
    </row>
    <row r="672" spans="1:7" x14ac:dyDescent="0.25">
      <c r="A672" t="s">
        <v>39</v>
      </c>
      <c r="B672">
        <v>346814</v>
      </c>
      <c r="C672">
        <v>4.9000000000000004</v>
      </c>
      <c r="D672">
        <v>4.5999999999999996</v>
      </c>
      <c r="E672">
        <v>5.0999999999999996</v>
      </c>
      <c r="F672">
        <v>2008</v>
      </c>
      <c r="G672" t="s">
        <v>9</v>
      </c>
    </row>
    <row r="673" spans="1:7" x14ac:dyDescent="0.25">
      <c r="A673" t="s">
        <v>32</v>
      </c>
      <c r="B673">
        <v>170792</v>
      </c>
      <c r="C673">
        <v>7.8</v>
      </c>
      <c r="D673">
        <v>7.4</v>
      </c>
      <c r="E673">
        <v>8.3000000000000007</v>
      </c>
      <c r="F673">
        <v>2008</v>
      </c>
      <c r="G673" t="s">
        <v>9</v>
      </c>
    </row>
    <row r="674" spans="1:7" x14ac:dyDescent="0.25">
      <c r="A674" t="s">
        <v>24</v>
      </c>
      <c r="B674">
        <v>723857</v>
      </c>
      <c r="C674">
        <v>2.7</v>
      </c>
      <c r="D674">
        <v>2.6</v>
      </c>
      <c r="E674">
        <v>2.8</v>
      </c>
      <c r="F674">
        <v>2008</v>
      </c>
      <c r="G674" t="s">
        <v>9</v>
      </c>
    </row>
    <row r="675" spans="1:7" x14ac:dyDescent="0.25">
      <c r="A675" t="s">
        <v>40</v>
      </c>
      <c r="B675">
        <v>72401</v>
      </c>
      <c r="C675">
        <v>17.399999999999999</v>
      </c>
      <c r="D675">
        <v>16.399999999999999</v>
      </c>
      <c r="E675">
        <v>18.3</v>
      </c>
      <c r="F675">
        <v>2008</v>
      </c>
      <c r="G675" t="s">
        <v>9</v>
      </c>
    </row>
    <row r="676" spans="1:7" x14ac:dyDescent="0.25">
      <c r="A676" t="s">
        <v>17</v>
      </c>
      <c r="B676">
        <v>346725</v>
      </c>
      <c r="C676">
        <v>6.8</v>
      </c>
      <c r="D676">
        <v>6.5</v>
      </c>
      <c r="E676">
        <v>7</v>
      </c>
      <c r="F676">
        <v>2008</v>
      </c>
      <c r="G676" t="s">
        <v>9</v>
      </c>
    </row>
    <row r="677" spans="1:7" x14ac:dyDescent="0.25">
      <c r="A677" t="s">
        <v>55</v>
      </c>
      <c r="B677">
        <v>58280</v>
      </c>
      <c r="C677">
        <v>4.0999999999999996</v>
      </c>
      <c r="D677">
        <v>3.6</v>
      </c>
      <c r="E677">
        <v>4.7</v>
      </c>
      <c r="F677">
        <v>2008</v>
      </c>
      <c r="G677" t="s">
        <v>9</v>
      </c>
    </row>
    <row r="678" spans="1:7" x14ac:dyDescent="0.25">
      <c r="A678" t="s">
        <v>29</v>
      </c>
      <c r="B678">
        <v>517279</v>
      </c>
      <c r="C678">
        <v>3.5</v>
      </c>
      <c r="D678">
        <v>3.3</v>
      </c>
      <c r="E678">
        <v>3.6</v>
      </c>
      <c r="F678">
        <v>2008</v>
      </c>
      <c r="G678" t="s">
        <v>9</v>
      </c>
    </row>
    <row r="679" spans="1:7" x14ac:dyDescent="0.25">
      <c r="A679" t="s">
        <v>63</v>
      </c>
      <c r="B679">
        <v>1851708</v>
      </c>
      <c r="C679">
        <v>3.2</v>
      </c>
      <c r="D679">
        <v>3.1</v>
      </c>
      <c r="E679">
        <v>3.3</v>
      </c>
      <c r="F679">
        <v>2008</v>
      </c>
      <c r="G679" t="s">
        <v>9</v>
      </c>
    </row>
    <row r="680" spans="1:7" x14ac:dyDescent="0.25">
      <c r="A680" t="s">
        <v>25</v>
      </c>
      <c r="B680">
        <v>95229</v>
      </c>
      <c r="C680">
        <v>5.3</v>
      </c>
      <c r="D680">
        <v>4.8</v>
      </c>
      <c r="E680">
        <v>5.7</v>
      </c>
      <c r="F680">
        <v>2008</v>
      </c>
      <c r="G680" t="s">
        <v>9</v>
      </c>
    </row>
    <row r="681" spans="1:7" x14ac:dyDescent="0.25">
      <c r="A681" t="s">
        <v>57</v>
      </c>
      <c r="B681">
        <v>49176</v>
      </c>
      <c r="C681">
        <v>17</v>
      </c>
      <c r="D681">
        <v>15.9</v>
      </c>
      <c r="E681">
        <v>18.2</v>
      </c>
      <c r="F681">
        <v>2008</v>
      </c>
      <c r="G681" t="s">
        <v>9</v>
      </c>
    </row>
    <row r="682" spans="1:7" x14ac:dyDescent="0.25">
      <c r="A682" t="s">
        <v>56</v>
      </c>
      <c r="B682">
        <v>373772</v>
      </c>
      <c r="C682">
        <v>6.3</v>
      </c>
      <c r="D682">
        <v>6</v>
      </c>
      <c r="E682">
        <v>6.6</v>
      </c>
      <c r="F682">
        <v>2008</v>
      </c>
      <c r="G682" t="s">
        <v>9</v>
      </c>
    </row>
    <row r="683" spans="1:7" x14ac:dyDescent="0.25">
      <c r="A683" t="s">
        <v>41</v>
      </c>
      <c r="B683">
        <v>473998</v>
      </c>
      <c r="C683">
        <v>2.4</v>
      </c>
      <c r="D683">
        <v>2.2999999999999998</v>
      </c>
      <c r="E683">
        <v>2.6</v>
      </c>
      <c r="F683">
        <v>2008</v>
      </c>
      <c r="G683" t="s">
        <v>9</v>
      </c>
    </row>
    <row r="684" spans="1:7" x14ac:dyDescent="0.25">
      <c r="A684" t="s">
        <v>18</v>
      </c>
      <c r="B684">
        <v>140934</v>
      </c>
      <c r="C684">
        <v>10.7</v>
      </c>
      <c r="D684">
        <v>10.1</v>
      </c>
      <c r="E684">
        <v>11.2</v>
      </c>
      <c r="F684">
        <v>2008</v>
      </c>
      <c r="G684" t="s">
        <v>9</v>
      </c>
    </row>
    <row r="685" spans="1:7" x14ac:dyDescent="0.25">
      <c r="A685" t="s">
        <v>26</v>
      </c>
      <c r="B685">
        <v>327508</v>
      </c>
      <c r="C685">
        <v>5.7</v>
      </c>
      <c r="D685">
        <v>5.4</v>
      </c>
      <c r="E685">
        <v>5.9</v>
      </c>
      <c r="F685">
        <v>2008</v>
      </c>
      <c r="G685" t="s">
        <v>9</v>
      </c>
    </row>
    <row r="686" spans="1:7" x14ac:dyDescent="0.25">
      <c r="A686" t="s">
        <v>42</v>
      </c>
      <c r="B686">
        <v>33195</v>
      </c>
      <c r="C686">
        <v>6.3</v>
      </c>
      <c r="D686">
        <v>5.5</v>
      </c>
      <c r="E686">
        <v>7.2</v>
      </c>
      <c r="F686">
        <v>2008</v>
      </c>
      <c r="G686" t="s">
        <v>9</v>
      </c>
    </row>
    <row r="687" spans="1:7" x14ac:dyDescent="0.25">
      <c r="A687" t="s">
        <v>19</v>
      </c>
      <c r="B687">
        <v>353220</v>
      </c>
      <c r="C687">
        <v>18.7</v>
      </c>
      <c r="D687">
        <v>18.3</v>
      </c>
      <c r="E687">
        <v>19.2</v>
      </c>
      <c r="F687">
        <v>2009</v>
      </c>
      <c r="G687" t="s">
        <v>9</v>
      </c>
    </row>
    <row r="688" spans="1:7" x14ac:dyDescent="0.25">
      <c r="A688" t="s">
        <v>43</v>
      </c>
      <c r="B688">
        <v>57055</v>
      </c>
      <c r="C688">
        <v>8.1</v>
      </c>
      <c r="D688">
        <v>7.4</v>
      </c>
      <c r="E688">
        <v>8.9</v>
      </c>
      <c r="F688">
        <v>2009</v>
      </c>
      <c r="G688" t="s">
        <v>9</v>
      </c>
    </row>
    <row r="689" spans="1:7" x14ac:dyDescent="0.25">
      <c r="A689" t="s">
        <v>13</v>
      </c>
      <c r="B689">
        <v>576963</v>
      </c>
      <c r="C689">
        <v>9.5</v>
      </c>
      <c r="D689">
        <v>9.3000000000000007</v>
      </c>
      <c r="E689">
        <v>9.8000000000000007</v>
      </c>
      <c r="F689">
        <v>2009</v>
      </c>
      <c r="G689" t="s">
        <v>9</v>
      </c>
    </row>
    <row r="690" spans="1:7" x14ac:dyDescent="0.25">
      <c r="A690" t="s">
        <v>20</v>
      </c>
      <c r="B690">
        <v>332878</v>
      </c>
      <c r="C690">
        <v>6.4</v>
      </c>
      <c r="D690">
        <v>6.1</v>
      </c>
      <c r="E690">
        <v>6.6</v>
      </c>
      <c r="F690">
        <v>2009</v>
      </c>
      <c r="G690" t="s">
        <v>9</v>
      </c>
    </row>
    <row r="691" spans="1:7" x14ac:dyDescent="0.25">
      <c r="A691" t="s">
        <v>44</v>
      </c>
      <c r="B691">
        <v>2960114</v>
      </c>
      <c r="C691">
        <v>4.4000000000000004</v>
      </c>
      <c r="D691">
        <v>4.4000000000000004</v>
      </c>
      <c r="E691">
        <v>4.5</v>
      </c>
      <c r="F691">
        <v>2009</v>
      </c>
      <c r="G691" t="s">
        <v>9</v>
      </c>
    </row>
    <row r="692" spans="1:7" x14ac:dyDescent="0.25">
      <c r="A692" t="s">
        <v>21</v>
      </c>
      <c r="B692">
        <v>252259</v>
      </c>
      <c r="C692">
        <v>5.5</v>
      </c>
      <c r="D692">
        <v>5.2</v>
      </c>
      <c r="E692">
        <v>5.8</v>
      </c>
      <c r="F692">
        <v>2009</v>
      </c>
      <c r="G692" t="s">
        <v>9</v>
      </c>
    </row>
    <row r="693" spans="1:7" x14ac:dyDescent="0.25">
      <c r="A693" t="s">
        <v>33</v>
      </c>
      <c r="B693">
        <v>209322</v>
      </c>
      <c r="C693">
        <v>5.5</v>
      </c>
      <c r="D693">
        <v>5.2</v>
      </c>
      <c r="E693">
        <v>5.8</v>
      </c>
      <c r="F693">
        <v>2009</v>
      </c>
      <c r="G693" t="s">
        <v>9</v>
      </c>
    </row>
    <row r="694" spans="1:7" x14ac:dyDescent="0.25">
      <c r="A694" t="s">
        <v>45</v>
      </c>
      <c r="B694">
        <v>64313</v>
      </c>
      <c r="C694">
        <v>4.8</v>
      </c>
      <c r="D694">
        <v>4.3</v>
      </c>
      <c r="E694">
        <v>5.4</v>
      </c>
      <c r="F694">
        <v>2009</v>
      </c>
      <c r="G694" t="s">
        <v>9</v>
      </c>
    </row>
    <row r="695" spans="1:7" x14ac:dyDescent="0.25">
      <c r="A695" t="s">
        <v>60</v>
      </c>
      <c r="B695">
        <v>58975</v>
      </c>
      <c r="C695">
        <v>3.8</v>
      </c>
      <c r="D695">
        <v>3.4</v>
      </c>
      <c r="E695">
        <v>4.4000000000000004</v>
      </c>
      <c r="F695">
        <v>2009</v>
      </c>
      <c r="G695" t="s">
        <v>9</v>
      </c>
    </row>
    <row r="696" spans="1:7" x14ac:dyDescent="0.25">
      <c r="A696" t="s">
        <v>27</v>
      </c>
      <c r="B696">
        <v>1227086</v>
      </c>
      <c r="C696">
        <v>4.5999999999999996</v>
      </c>
      <c r="D696">
        <v>4.4000000000000004</v>
      </c>
      <c r="E696">
        <v>4.7</v>
      </c>
      <c r="F696">
        <v>2009</v>
      </c>
      <c r="G696" t="s">
        <v>9</v>
      </c>
    </row>
    <row r="697" spans="1:7" x14ac:dyDescent="0.25">
      <c r="A697" t="s">
        <v>14</v>
      </c>
      <c r="B697">
        <v>732831</v>
      </c>
      <c r="C697">
        <v>5.7</v>
      </c>
      <c r="D697">
        <v>5.5</v>
      </c>
      <c r="E697">
        <v>5.9</v>
      </c>
      <c r="F697">
        <v>2009</v>
      </c>
      <c r="G697" t="s">
        <v>9</v>
      </c>
    </row>
    <row r="698" spans="1:7" x14ac:dyDescent="0.25">
      <c r="A698" t="s">
        <v>58</v>
      </c>
      <c r="B698">
        <v>91918</v>
      </c>
      <c r="C698">
        <v>2</v>
      </c>
      <c r="D698">
        <v>1.7</v>
      </c>
      <c r="E698">
        <v>2.2999999999999998</v>
      </c>
      <c r="F698">
        <v>2009</v>
      </c>
      <c r="G698" t="s">
        <v>9</v>
      </c>
    </row>
    <row r="699" spans="1:7" x14ac:dyDescent="0.25">
      <c r="A699" t="s">
        <v>34</v>
      </c>
      <c r="B699">
        <v>113252</v>
      </c>
      <c r="C699">
        <v>20.8</v>
      </c>
      <c r="D699">
        <v>20</v>
      </c>
      <c r="E699">
        <v>21.7</v>
      </c>
      <c r="F699">
        <v>2009</v>
      </c>
      <c r="G699" t="s">
        <v>9</v>
      </c>
    </row>
    <row r="700" spans="1:7" x14ac:dyDescent="0.25">
      <c r="A700" t="s">
        <v>47</v>
      </c>
      <c r="B700">
        <v>1119178</v>
      </c>
      <c r="C700">
        <v>5.2</v>
      </c>
      <c r="D700">
        <v>5.0999999999999996</v>
      </c>
      <c r="E700">
        <v>5.4</v>
      </c>
      <c r="F700">
        <v>2009</v>
      </c>
      <c r="G700" t="s">
        <v>9</v>
      </c>
    </row>
    <row r="701" spans="1:7" x14ac:dyDescent="0.25">
      <c r="A701" t="s">
        <v>35</v>
      </c>
      <c r="B701">
        <v>494406</v>
      </c>
      <c r="C701">
        <v>7.4</v>
      </c>
      <c r="D701">
        <v>7.2</v>
      </c>
      <c r="E701">
        <v>7.7</v>
      </c>
      <c r="F701">
        <v>2009</v>
      </c>
      <c r="G701" t="s">
        <v>9</v>
      </c>
    </row>
    <row r="702" spans="1:7" x14ac:dyDescent="0.25">
      <c r="A702" t="s">
        <v>46</v>
      </c>
      <c r="B702">
        <v>185458</v>
      </c>
      <c r="C702">
        <v>8.6999999999999993</v>
      </c>
      <c r="D702">
        <v>8.3000000000000007</v>
      </c>
      <c r="E702">
        <v>9.1</v>
      </c>
      <c r="F702">
        <v>2009</v>
      </c>
      <c r="G702" t="s">
        <v>9</v>
      </c>
    </row>
    <row r="703" spans="1:7" x14ac:dyDescent="0.25">
      <c r="A703" t="s">
        <v>48</v>
      </c>
      <c r="B703">
        <v>146450</v>
      </c>
      <c r="C703">
        <v>3.5</v>
      </c>
      <c r="D703">
        <v>3.2</v>
      </c>
      <c r="E703">
        <v>3.8</v>
      </c>
      <c r="F703">
        <v>2009</v>
      </c>
      <c r="G703" t="s">
        <v>9</v>
      </c>
    </row>
    <row r="704" spans="1:7" x14ac:dyDescent="0.25">
      <c r="A704" t="s">
        <v>49</v>
      </c>
      <c r="B704">
        <v>355465</v>
      </c>
      <c r="C704">
        <v>7.5</v>
      </c>
      <c r="D704">
        <v>7.2</v>
      </c>
      <c r="E704">
        <v>7.8</v>
      </c>
      <c r="F704">
        <v>2009</v>
      </c>
      <c r="G704" t="s">
        <v>9</v>
      </c>
    </row>
    <row r="705" spans="1:7" x14ac:dyDescent="0.25">
      <c r="A705" t="s">
        <v>50</v>
      </c>
      <c r="B705">
        <v>547638</v>
      </c>
      <c r="C705">
        <v>4</v>
      </c>
      <c r="D705">
        <v>3.8</v>
      </c>
      <c r="E705">
        <v>4.0999999999999996</v>
      </c>
      <c r="F705">
        <v>2009</v>
      </c>
      <c r="G705" t="s">
        <v>9</v>
      </c>
    </row>
    <row r="706" spans="1:7" x14ac:dyDescent="0.25">
      <c r="A706" t="s">
        <v>15</v>
      </c>
      <c r="B706">
        <v>373812</v>
      </c>
      <c r="C706">
        <v>6</v>
      </c>
      <c r="D706">
        <v>5.7</v>
      </c>
      <c r="E706">
        <v>6.2</v>
      </c>
      <c r="F706">
        <v>2009</v>
      </c>
      <c r="G706" t="s">
        <v>9</v>
      </c>
    </row>
    <row r="707" spans="1:7" x14ac:dyDescent="0.25">
      <c r="A707" t="s">
        <v>30</v>
      </c>
      <c r="B707">
        <v>348542</v>
      </c>
      <c r="C707">
        <v>4.5</v>
      </c>
      <c r="D707">
        <v>4.3</v>
      </c>
      <c r="E707">
        <v>4.7</v>
      </c>
      <c r="F707">
        <v>2009</v>
      </c>
      <c r="G707" t="s">
        <v>9</v>
      </c>
    </row>
    <row r="708" spans="1:7" x14ac:dyDescent="0.25">
      <c r="A708" t="s">
        <v>51</v>
      </c>
      <c r="B708">
        <v>821336</v>
      </c>
      <c r="C708">
        <v>6.8</v>
      </c>
      <c r="D708">
        <v>6.7</v>
      </c>
      <c r="E708">
        <v>7</v>
      </c>
      <c r="F708">
        <v>2009</v>
      </c>
      <c r="G708" t="s">
        <v>9</v>
      </c>
    </row>
    <row r="709" spans="1:7" x14ac:dyDescent="0.25">
      <c r="A709" t="s">
        <v>28</v>
      </c>
      <c r="B709">
        <v>285345</v>
      </c>
      <c r="C709">
        <v>16.899999999999999</v>
      </c>
      <c r="D709">
        <v>16.5</v>
      </c>
      <c r="E709">
        <v>17.399999999999999</v>
      </c>
      <c r="F709">
        <v>2009</v>
      </c>
      <c r="G709" t="s">
        <v>9</v>
      </c>
    </row>
    <row r="710" spans="1:7" x14ac:dyDescent="0.25">
      <c r="A710" t="s">
        <v>61</v>
      </c>
      <c r="B710">
        <v>280702</v>
      </c>
      <c r="C710">
        <v>4.9000000000000004</v>
      </c>
      <c r="D710">
        <v>4.5999999999999996</v>
      </c>
      <c r="E710">
        <v>5.0999999999999996</v>
      </c>
      <c r="F710">
        <v>2009</v>
      </c>
      <c r="G710" t="s">
        <v>9</v>
      </c>
    </row>
    <row r="711" spans="1:7" x14ac:dyDescent="0.25">
      <c r="A711" t="s">
        <v>22</v>
      </c>
      <c r="B711">
        <v>429761</v>
      </c>
      <c r="C711">
        <v>8</v>
      </c>
      <c r="D711">
        <v>7.7</v>
      </c>
      <c r="E711">
        <v>8.3000000000000007</v>
      </c>
      <c r="F711">
        <v>2009</v>
      </c>
      <c r="G711" t="s">
        <v>9</v>
      </c>
    </row>
    <row r="712" spans="1:7" x14ac:dyDescent="0.25">
      <c r="A712" t="s">
        <v>52</v>
      </c>
      <c r="B712">
        <v>44158</v>
      </c>
      <c r="C712">
        <v>14.1</v>
      </c>
      <c r="D712">
        <v>13</v>
      </c>
      <c r="E712">
        <v>15.2</v>
      </c>
      <c r="F712">
        <v>2009</v>
      </c>
      <c r="G712" t="s">
        <v>9</v>
      </c>
    </row>
    <row r="713" spans="1:7" x14ac:dyDescent="0.25">
      <c r="A713" t="s">
        <v>53</v>
      </c>
      <c r="B713">
        <v>119120</v>
      </c>
      <c r="C713">
        <v>3.1</v>
      </c>
      <c r="D713">
        <v>2.8</v>
      </c>
      <c r="E713">
        <v>3.5</v>
      </c>
      <c r="F713">
        <v>2009</v>
      </c>
      <c r="G713" t="s">
        <v>9</v>
      </c>
    </row>
    <row r="714" spans="1:7" x14ac:dyDescent="0.25">
      <c r="A714" t="s">
        <v>31</v>
      </c>
      <c r="B714">
        <v>119861</v>
      </c>
      <c r="C714">
        <v>4.9000000000000004</v>
      </c>
      <c r="D714">
        <v>4.5</v>
      </c>
      <c r="E714">
        <v>5.3</v>
      </c>
      <c r="F714">
        <v>2009</v>
      </c>
      <c r="G714" t="s">
        <v>9</v>
      </c>
    </row>
    <row r="715" spans="1:7" x14ac:dyDescent="0.25">
      <c r="A715" t="s">
        <v>37</v>
      </c>
      <c r="B715">
        <v>64998</v>
      </c>
      <c r="C715">
        <v>13.7</v>
      </c>
      <c r="D715">
        <v>12.8</v>
      </c>
      <c r="E715">
        <v>14.6</v>
      </c>
      <c r="F715">
        <v>2009</v>
      </c>
      <c r="G715" t="s">
        <v>9</v>
      </c>
    </row>
    <row r="716" spans="1:7" x14ac:dyDescent="0.25">
      <c r="A716" t="s">
        <v>16</v>
      </c>
      <c r="B716">
        <v>448538</v>
      </c>
      <c r="C716">
        <v>7.1</v>
      </c>
      <c r="D716">
        <v>6.8</v>
      </c>
      <c r="E716">
        <v>7.3</v>
      </c>
      <c r="F716">
        <v>2009</v>
      </c>
      <c r="G716" t="s">
        <v>9</v>
      </c>
    </row>
    <row r="717" spans="1:7" x14ac:dyDescent="0.25">
      <c r="A717" t="s">
        <v>62</v>
      </c>
      <c r="B717">
        <v>254466</v>
      </c>
      <c r="C717">
        <v>4</v>
      </c>
      <c r="D717">
        <v>3.7</v>
      </c>
      <c r="E717">
        <v>4.2</v>
      </c>
      <c r="F717">
        <v>2009</v>
      </c>
      <c r="G717" t="s">
        <v>9</v>
      </c>
    </row>
    <row r="718" spans="1:7" x14ac:dyDescent="0.25">
      <c r="A718" t="s">
        <v>38</v>
      </c>
      <c r="B718">
        <v>1312365</v>
      </c>
      <c r="C718">
        <v>4.9000000000000004</v>
      </c>
      <c r="D718">
        <v>4.8</v>
      </c>
      <c r="E718">
        <v>5</v>
      </c>
      <c r="F718">
        <v>2009</v>
      </c>
      <c r="G718" t="s">
        <v>9</v>
      </c>
    </row>
    <row r="719" spans="1:7" x14ac:dyDescent="0.25">
      <c r="A719" t="s">
        <v>23</v>
      </c>
      <c r="B719">
        <v>702889</v>
      </c>
      <c r="C719">
        <v>8</v>
      </c>
      <c r="D719">
        <v>7.8</v>
      </c>
      <c r="E719">
        <v>8.1999999999999993</v>
      </c>
      <c r="F719">
        <v>2009</v>
      </c>
      <c r="G719" t="s">
        <v>9</v>
      </c>
    </row>
    <row r="720" spans="1:7" x14ac:dyDescent="0.25">
      <c r="A720" t="s">
        <v>59</v>
      </c>
      <c r="B720">
        <v>28646</v>
      </c>
      <c r="C720">
        <v>11.6</v>
      </c>
      <c r="D720">
        <v>10.4</v>
      </c>
      <c r="E720">
        <v>12.9</v>
      </c>
      <c r="F720">
        <v>2009</v>
      </c>
      <c r="G720" t="s">
        <v>9</v>
      </c>
    </row>
    <row r="721" spans="1:7" x14ac:dyDescent="0.25">
      <c r="A721" t="s">
        <v>54</v>
      </c>
      <c r="B721">
        <v>910230</v>
      </c>
      <c r="C721">
        <v>5.9</v>
      </c>
      <c r="D721">
        <v>5.7</v>
      </c>
      <c r="E721">
        <v>6</v>
      </c>
      <c r="F721">
        <v>2009</v>
      </c>
      <c r="G721" t="s">
        <v>9</v>
      </c>
    </row>
    <row r="722" spans="1:7" x14ac:dyDescent="0.25">
      <c r="A722" t="s">
        <v>39</v>
      </c>
      <c r="B722">
        <v>369633</v>
      </c>
      <c r="C722">
        <v>5.6</v>
      </c>
      <c r="D722">
        <v>5.4</v>
      </c>
      <c r="E722">
        <v>5.8</v>
      </c>
      <c r="F722">
        <v>2009</v>
      </c>
      <c r="G722" t="s">
        <v>9</v>
      </c>
    </row>
    <row r="723" spans="1:7" x14ac:dyDescent="0.25">
      <c r="A723" t="s">
        <v>32</v>
      </c>
      <c r="B723">
        <v>191205</v>
      </c>
      <c r="C723">
        <v>8.4</v>
      </c>
      <c r="D723">
        <v>8</v>
      </c>
      <c r="E723">
        <v>8.8000000000000007</v>
      </c>
      <c r="F723">
        <v>2009</v>
      </c>
      <c r="G723" t="s">
        <v>9</v>
      </c>
    </row>
    <row r="724" spans="1:7" x14ac:dyDescent="0.25">
      <c r="A724" t="s">
        <v>24</v>
      </c>
      <c r="B724">
        <v>757320</v>
      </c>
      <c r="C724">
        <v>2.9</v>
      </c>
      <c r="D724">
        <v>2.8</v>
      </c>
      <c r="E724">
        <v>3</v>
      </c>
      <c r="F724">
        <v>2009</v>
      </c>
      <c r="G724" t="s">
        <v>9</v>
      </c>
    </row>
    <row r="725" spans="1:7" x14ac:dyDescent="0.25">
      <c r="A725" t="s">
        <v>40</v>
      </c>
      <c r="B725">
        <v>74866</v>
      </c>
      <c r="C725">
        <v>17.899999999999999</v>
      </c>
      <c r="D725">
        <v>17</v>
      </c>
      <c r="E725">
        <v>18.899999999999999</v>
      </c>
      <c r="F725">
        <v>2009</v>
      </c>
      <c r="G725" t="s">
        <v>9</v>
      </c>
    </row>
    <row r="726" spans="1:7" x14ac:dyDescent="0.25">
      <c r="A726" t="s">
        <v>17</v>
      </c>
      <c r="B726">
        <v>369536</v>
      </c>
      <c r="C726">
        <v>6.6</v>
      </c>
      <c r="D726">
        <v>6.3</v>
      </c>
      <c r="E726">
        <v>6.8</v>
      </c>
      <c r="F726">
        <v>2009</v>
      </c>
      <c r="G726" t="s">
        <v>9</v>
      </c>
    </row>
    <row r="727" spans="1:7" x14ac:dyDescent="0.25">
      <c r="A727" t="s">
        <v>55</v>
      </c>
      <c r="B727">
        <v>61406</v>
      </c>
      <c r="C727">
        <v>4.0999999999999996</v>
      </c>
      <c r="D727">
        <v>3.6</v>
      </c>
      <c r="E727">
        <v>4.5999999999999996</v>
      </c>
      <c r="F727">
        <v>2009</v>
      </c>
      <c r="G727" t="s">
        <v>9</v>
      </c>
    </row>
    <row r="728" spans="1:7" x14ac:dyDescent="0.25">
      <c r="A728" t="s">
        <v>29</v>
      </c>
      <c r="B728">
        <v>543490</v>
      </c>
      <c r="C728">
        <v>3.9</v>
      </c>
      <c r="D728">
        <v>3.8</v>
      </c>
      <c r="E728">
        <v>4.0999999999999996</v>
      </c>
      <c r="F728">
        <v>2009</v>
      </c>
      <c r="G728" t="s">
        <v>9</v>
      </c>
    </row>
    <row r="729" spans="1:7" x14ac:dyDescent="0.25">
      <c r="A729" t="s">
        <v>63</v>
      </c>
      <c r="B729">
        <v>2048393</v>
      </c>
      <c r="C729">
        <v>3.5</v>
      </c>
      <c r="D729">
        <v>3.5</v>
      </c>
      <c r="E729">
        <v>3.6</v>
      </c>
      <c r="F729">
        <v>2009</v>
      </c>
      <c r="G729" t="s">
        <v>9</v>
      </c>
    </row>
    <row r="730" spans="1:7" x14ac:dyDescent="0.25">
      <c r="A730" t="s">
        <v>25</v>
      </c>
      <c r="B730">
        <v>115356</v>
      </c>
      <c r="C730">
        <v>4.9000000000000004</v>
      </c>
      <c r="D730">
        <v>4.5</v>
      </c>
      <c r="E730">
        <v>5.3</v>
      </c>
      <c r="F730">
        <v>2009</v>
      </c>
      <c r="G730" t="s">
        <v>9</v>
      </c>
    </row>
    <row r="731" spans="1:7" x14ac:dyDescent="0.25">
      <c r="A731" t="s">
        <v>57</v>
      </c>
      <c r="B731">
        <v>50831</v>
      </c>
      <c r="C731">
        <v>19.2</v>
      </c>
      <c r="D731">
        <v>18.100000000000001</v>
      </c>
      <c r="E731">
        <v>20.5</v>
      </c>
      <c r="F731">
        <v>2009</v>
      </c>
      <c r="G731" t="s">
        <v>9</v>
      </c>
    </row>
    <row r="732" spans="1:7" x14ac:dyDescent="0.25">
      <c r="A732" t="s">
        <v>56</v>
      </c>
      <c r="B732">
        <v>413147</v>
      </c>
      <c r="C732">
        <v>7.7</v>
      </c>
      <c r="D732">
        <v>7.4</v>
      </c>
      <c r="E732">
        <v>7.9</v>
      </c>
      <c r="F732">
        <v>2009</v>
      </c>
      <c r="G732" t="s">
        <v>9</v>
      </c>
    </row>
    <row r="733" spans="1:7" x14ac:dyDescent="0.25">
      <c r="A733" t="s">
        <v>41</v>
      </c>
      <c r="B733">
        <v>519657</v>
      </c>
      <c r="C733">
        <v>3.1</v>
      </c>
      <c r="D733">
        <v>2.9</v>
      </c>
      <c r="E733">
        <v>3.2</v>
      </c>
      <c r="F733">
        <v>2009</v>
      </c>
      <c r="G733" t="s">
        <v>9</v>
      </c>
    </row>
    <row r="734" spans="1:7" x14ac:dyDescent="0.25">
      <c r="A734" t="s">
        <v>18</v>
      </c>
      <c r="B734">
        <v>146409</v>
      </c>
      <c r="C734">
        <v>10.9</v>
      </c>
      <c r="D734">
        <v>10.4</v>
      </c>
      <c r="E734">
        <v>11.4</v>
      </c>
      <c r="F734">
        <v>2009</v>
      </c>
      <c r="G734" t="s">
        <v>9</v>
      </c>
    </row>
    <row r="735" spans="1:7" x14ac:dyDescent="0.25">
      <c r="A735" t="s">
        <v>26</v>
      </c>
      <c r="B735">
        <v>367548</v>
      </c>
      <c r="C735">
        <v>5.3</v>
      </c>
      <c r="D735">
        <v>5</v>
      </c>
      <c r="E735">
        <v>5.5</v>
      </c>
      <c r="F735">
        <v>2009</v>
      </c>
      <c r="G735" t="s">
        <v>9</v>
      </c>
    </row>
    <row r="736" spans="1:7" x14ac:dyDescent="0.25">
      <c r="A736" t="s">
        <v>42</v>
      </c>
      <c r="B736">
        <v>36620</v>
      </c>
      <c r="C736">
        <v>7.6</v>
      </c>
      <c r="D736">
        <v>6.8</v>
      </c>
      <c r="E736">
        <v>8.6</v>
      </c>
      <c r="F736">
        <v>2009</v>
      </c>
      <c r="G736" t="s">
        <v>9</v>
      </c>
    </row>
    <row r="737" spans="1:7" x14ac:dyDescent="0.25">
      <c r="A737" t="s">
        <v>19</v>
      </c>
      <c r="B737">
        <v>389115</v>
      </c>
      <c r="C737">
        <v>17.2</v>
      </c>
      <c r="D737">
        <v>16.8</v>
      </c>
      <c r="E737">
        <v>17.600000000000001</v>
      </c>
      <c r="F737">
        <v>2010</v>
      </c>
      <c r="G737" t="s">
        <v>9</v>
      </c>
    </row>
    <row r="738" spans="1:7" x14ac:dyDescent="0.25">
      <c r="A738" t="s">
        <v>43</v>
      </c>
      <c r="B738">
        <v>62444</v>
      </c>
      <c r="C738">
        <v>9</v>
      </c>
      <c r="D738">
        <v>8.3000000000000007</v>
      </c>
      <c r="E738">
        <v>9.8000000000000007</v>
      </c>
      <c r="F738">
        <v>2010</v>
      </c>
      <c r="G738" t="s">
        <v>9</v>
      </c>
    </row>
    <row r="739" spans="1:7" x14ac:dyDescent="0.25">
      <c r="A739" t="s">
        <v>13</v>
      </c>
      <c r="B739">
        <v>526254</v>
      </c>
      <c r="C739">
        <v>11.3</v>
      </c>
      <c r="D739">
        <v>11</v>
      </c>
      <c r="E739">
        <v>11.6</v>
      </c>
      <c r="F739">
        <v>2010</v>
      </c>
      <c r="G739" t="s">
        <v>9</v>
      </c>
    </row>
    <row r="740" spans="1:7" x14ac:dyDescent="0.25">
      <c r="A740" t="s">
        <v>20</v>
      </c>
      <c r="B740">
        <v>345509</v>
      </c>
      <c r="C740">
        <v>6.5</v>
      </c>
      <c r="D740">
        <v>6.2</v>
      </c>
      <c r="E740">
        <v>6.8</v>
      </c>
      <c r="F740">
        <v>2010</v>
      </c>
      <c r="G740" t="s">
        <v>9</v>
      </c>
    </row>
    <row r="741" spans="1:7" x14ac:dyDescent="0.25">
      <c r="A741" t="s">
        <v>44</v>
      </c>
      <c r="B741">
        <v>3086090</v>
      </c>
      <c r="C741">
        <v>4.7</v>
      </c>
      <c r="D741">
        <v>4.5999999999999996</v>
      </c>
      <c r="E741">
        <v>4.8</v>
      </c>
      <c r="F741">
        <v>2010</v>
      </c>
      <c r="G741" t="s">
        <v>9</v>
      </c>
    </row>
    <row r="742" spans="1:7" x14ac:dyDescent="0.25">
      <c r="A742" t="s">
        <v>21</v>
      </c>
      <c r="B742">
        <v>282212</v>
      </c>
      <c r="C742">
        <v>5.7</v>
      </c>
      <c r="D742">
        <v>5.5</v>
      </c>
      <c r="E742">
        <v>6</v>
      </c>
      <c r="F742">
        <v>2010</v>
      </c>
      <c r="G742" t="s">
        <v>9</v>
      </c>
    </row>
    <row r="743" spans="1:7" x14ac:dyDescent="0.25">
      <c r="A743" t="s">
        <v>33</v>
      </c>
      <c r="B743">
        <v>222605</v>
      </c>
      <c r="C743">
        <v>6.6</v>
      </c>
      <c r="D743">
        <v>6.3</v>
      </c>
      <c r="E743">
        <v>7</v>
      </c>
      <c r="F743">
        <v>2010</v>
      </c>
      <c r="G743" t="s">
        <v>9</v>
      </c>
    </row>
    <row r="744" spans="1:7" x14ac:dyDescent="0.25">
      <c r="A744" t="s">
        <v>45</v>
      </c>
      <c r="B744">
        <v>68633</v>
      </c>
      <c r="C744">
        <v>5.4</v>
      </c>
      <c r="D744">
        <v>4.9000000000000004</v>
      </c>
      <c r="E744">
        <v>6</v>
      </c>
      <c r="F744">
        <v>2010</v>
      </c>
      <c r="G744" t="s">
        <v>9</v>
      </c>
    </row>
    <row r="745" spans="1:7" x14ac:dyDescent="0.25">
      <c r="A745" t="s">
        <v>60</v>
      </c>
      <c r="B745">
        <v>61320</v>
      </c>
      <c r="C745">
        <v>4.5</v>
      </c>
      <c r="D745">
        <v>4</v>
      </c>
      <c r="E745">
        <v>5.0999999999999996</v>
      </c>
      <c r="F745">
        <v>2010</v>
      </c>
      <c r="G745" t="s">
        <v>9</v>
      </c>
    </row>
    <row r="746" spans="1:7" x14ac:dyDescent="0.25">
      <c r="A746" t="s">
        <v>27</v>
      </c>
      <c r="B746">
        <v>1369370</v>
      </c>
      <c r="C746">
        <v>5.2</v>
      </c>
      <c r="D746">
        <v>5.0999999999999996</v>
      </c>
      <c r="E746">
        <v>5.3</v>
      </c>
      <c r="F746">
        <v>2010</v>
      </c>
      <c r="G746" t="s">
        <v>9</v>
      </c>
    </row>
    <row r="747" spans="1:7" x14ac:dyDescent="0.25">
      <c r="A747" t="s">
        <v>14</v>
      </c>
      <c r="B747">
        <v>788431</v>
      </c>
      <c r="C747">
        <v>6.3</v>
      </c>
      <c r="D747">
        <v>6.2</v>
      </c>
      <c r="E747">
        <v>6.5</v>
      </c>
      <c r="F747">
        <v>2010</v>
      </c>
      <c r="G747" t="s">
        <v>9</v>
      </c>
    </row>
    <row r="748" spans="1:7" x14ac:dyDescent="0.25">
      <c r="A748" t="s">
        <v>58</v>
      </c>
      <c r="B748">
        <v>99733</v>
      </c>
      <c r="C748">
        <v>1.9</v>
      </c>
      <c r="D748">
        <v>1.7</v>
      </c>
      <c r="E748">
        <v>2.2000000000000002</v>
      </c>
      <c r="F748">
        <v>2010</v>
      </c>
      <c r="G748" t="s">
        <v>9</v>
      </c>
    </row>
    <row r="749" spans="1:7" x14ac:dyDescent="0.25">
      <c r="A749" t="s">
        <v>34</v>
      </c>
      <c r="B749">
        <v>125252</v>
      </c>
      <c r="C749">
        <v>20.7</v>
      </c>
      <c r="D749">
        <v>20</v>
      </c>
      <c r="E749">
        <v>21.5</v>
      </c>
      <c r="F749">
        <v>2010</v>
      </c>
      <c r="G749" t="s">
        <v>9</v>
      </c>
    </row>
    <row r="750" spans="1:7" x14ac:dyDescent="0.25">
      <c r="A750" t="s">
        <v>47</v>
      </c>
      <c r="B750">
        <v>1182884</v>
      </c>
      <c r="C750">
        <v>5.7</v>
      </c>
      <c r="D750">
        <v>5.5</v>
      </c>
      <c r="E750">
        <v>5.8</v>
      </c>
      <c r="F750">
        <v>2010</v>
      </c>
      <c r="G750" t="s">
        <v>9</v>
      </c>
    </row>
    <row r="751" spans="1:7" x14ac:dyDescent="0.25">
      <c r="A751" t="s">
        <v>35</v>
      </c>
      <c r="B751">
        <v>522457</v>
      </c>
      <c r="C751">
        <v>8</v>
      </c>
      <c r="D751">
        <v>7.8</v>
      </c>
      <c r="E751">
        <v>8.1999999999999993</v>
      </c>
      <c r="F751">
        <v>2010</v>
      </c>
      <c r="G751" t="s">
        <v>9</v>
      </c>
    </row>
    <row r="752" spans="1:7" x14ac:dyDescent="0.25">
      <c r="A752" t="s">
        <v>46</v>
      </c>
      <c r="B752">
        <v>201873</v>
      </c>
      <c r="C752">
        <v>8.6999999999999993</v>
      </c>
      <c r="D752">
        <v>8.3000000000000007</v>
      </c>
      <c r="E752">
        <v>9.1</v>
      </c>
      <c r="F752">
        <v>2010</v>
      </c>
      <c r="G752" t="s">
        <v>9</v>
      </c>
    </row>
    <row r="753" spans="1:7" x14ac:dyDescent="0.25">
      <c r="A753" t="s">
        <v>49</v>
      </c>
      <c r="B753">
        <v>378070</v>
      </c>
      <c r="C753">
        <v>8.3000000000000007</v>
      </c>
      <c r="D753">
        <v>8</v>
      </c>
      <c r="E753">
        <v>8.6</v>
      </c>
      <c r="F753">
        <v>2010</v>
      </c>
      <c r="G753" t="s">
        <v>9</v>
      </c>
    </row>
    <row r="754" spans="1:7" x14ac:dyDescent="0.25">
      <c r="A754" t="s">
        <v>50</v>
      </c>
      <c r="B754">
        <v>580569</v>
      </c>
      <c r="C754">
        <v>4.4000000000000004</v>
      </c>
      <c r="D754">
        <v>4.3</v>
      </c>
      <c r="E754">
        <v>4.5999999999999996</v>
      </c>
      <c r="F754">
        <v>2010</v>
      </c>
      <c r="G754" t="s">
        <v>9</v>
      </c>
    </row>
    <row r="755" spans="1:7" x14ac:dyDescent="0.25">
      <c r="A755" t="s">
        <v>15</v>
      </c>
      <c r="B755">
        <v>404787</v>
      </c>
      <c r="C755">
        <v>5.7</v>
      </c>
      <c r="D755">
        <v>5.5</v>
      </c>
      <c r="E755">
        <v>5.9</v>
      </c>
      <c r="F755">
        <v>2010</v>
      </c>
      <c r="G755" t="s">
        <v>9</v>
      </c>
    </row>
    <row r="756" spans="1:7" x14ac:dyDescent="0.25">
      <c r="A756" t="s">
        <v>30</v>
      </c>
      <c r="B756">
        <v>308024</v>
      </c>
      <c r="C756">
        <v>5.3</v>
      </c>
      <c r="D756">
        <v>5</v>
      </c>
      <c r="E756">
        <v>5.5</v>
      </c>
      <c r="F756">
        <v>2010</v>
      </c>
      <c r="G756" t="s">
        <v>9</v>
      </c>
    </row>
    <row r="757" spans="1:7" x14ac:dyDescent="0.25">
      <c r="A757" t="s">
        <v>51</v>
      </c>
      <c r="B757">
        <v>856223</v>
      </c>
      <c r="C757">
        <v>8.3000000000000007</v>
      </c>
      <c r="D757">
        <v>8.1</v>
      </c>
      <c r="E757">
        <v>8.5</v>
      </c>
      <c r="F757">
        <v>2010</v>
      </c>
      <c r="G757" t="s">
        <v>9</v>
      </c>
    </row>
    <row r="758" spans="1:7" x14ac:dyDescent="0.25">
      <c r="A758" t="s">
        <v>28</v>
      </c>
      <c r="B758">
        <v>306592</v>
      </c>
      <c r="C758">
        <v>18</v>
      </c>
      <c r="D758">
        <v>17.5</v>
      </c>
      <c r="E758">
        <v>18.5</v>
      </c>
      <c r="F758">
        <v>2010</v>
      </c>
      <c r="G758" t="s">
        <v>9</v>
      </c>
    </row>
    <row r="759" spans="1:7" x14ac:dyDescent="0.25">
      <c r="A759" t="s">
        <v>61</v>
      </c>
      <c r="B759">
        <v>298447</v>
      </c>
      <c r="C759">
        <v>4.9000000000000004</v>
      </c>
      <c r="D759">
        <v>4.7</v>
      </c>
      <c r="E759">
        <v>5.2</v>
      </c>
      <c r="F759">
        <v>2010</v>
      </c>
      <c r="G759" t="s">
        <v>9</v>
      </c>
    </row>
    <row r="760" spans="1:7" x14ac:dyDescent="0.25">
      <c r="A760" t="s">
        <v>22</v>
      </c>
      <c r="B760">
        <v>448040</v>
      </c>
      <c r="C760">
        <v>8.6</v>
      </c>
      <c r="D760">
        <v>8.3000000000000007</v>
      </c>
      <c r="E760">
        <v>8.9</v>
      </c>
      <c r="F760">
        <v>2010</v>
      </c>
      <c r="G760" t="s">
        <v>9</v>
      </c>
    </row>
    <row r="761" spans="1:7" x14ac:dyDescent="0.25">
      <c r="A761" t="s">
        <v>52</v>
      </c>
      <c r="B761">
        <v>54888</v>
      </c>
      <c r="C761">
        <v>13.9</v>
      </c>
      <c r="D761">
        <v>13</v>
      </c>
      <c r="E761">
        <v>15</v>
      </c>
      <c r="F761">
        <v>2010</v>
      </c>
      <c r="G761" t="s">
        <v>9</v>
      </c>
    </row>
    <row r="762" spans="1:7" x14ac:dyDescent="0.25">
      <c r="A762" t="s">
        <v>53</v>
      </c>
      <c r="B762">
        <v>129365</v>
      </c>
      <c r="C762">
        <v>2.7</v>
      </c>
      <c r="D762">
        <v>2.5</v>
      </c>
      <c r="E762">
        <v>3</v>
      </c>
      <c r="F762">
        <v>2010</v>
      </c>
      <c r="G762" t="s">
        <v>9</v>
      </c>
    </row>
    <row r="763" spans="1:7" x14ac:dyDescent="0.25">
      <c r="A763" t="s">
        <v>31</v>
      </c>
      <c r="B763">
        <v>149204</v>
      </c>
      <c r="C763">
        <v>3.9</v>
      </c>
      <c r="D763">
        <v>3.6</v>
      </c>
      <c r="E763">
        <v>4.2</v>
      </c>
      <c r="F763">
        <v>2010</v>
      </c>
      <c r="G763" t="s">
        <v>9</v>
      </c>
    </row>
    <row r="764" spans="1:7" x14ac:dyDescent="0.25">
      <c r="A764" t="s">
        <v>37</v>
      </c>
      <c r="B764">
        <v>68529</v>
      </c>
      <c r="C764">
        <v>14.8</v>
      </c>
      <c r="D764">
        <v>14</v>
      </c>
      <c r="E764">
        <v>15.8</v>
      </c>
      <c r="F764">
        <v>2010</v>
      </c>
      <c r="G764" t="s">
        <v>9</v>
      </c>
    </row>
    <row r="765" spans="1:7" x14ac:dyDescent="0.25">
      <c r="A765" t="s">
        <v>16</v>
      </c>
      <c r="B765">
        <v>491524</v>
      </c>
      <c r="C765">
        <v>7.9</v>
      </c>
      <c r="D765">
        <v>7.7</v>
      </c>
      <c r="E765">
        <v>8.1</v>
      </c>
      <c r="F765">
        <v>2010</v>
      </c>
      <c r="G765" t="s">
        <v>9</v>
      </c>
    </row>
    <row r="766" spans="1:7" x14ac:dyDescent="0.25">
      <c r="A766" t="s">
        <v>62</v>
      </c>
      <c r="B766">
        <v>268311</v>
      </c>
      <c r="C766">
        <v>4.5999999999999996</v>
      </c>
      <c r="D766">
        <v>4.4000000000000004</v>
      </c>
      <c r="E766">
        <v>4.9000000000000004</v>
      </c>
      <c r="F766">
        <v>2010</v>
      </c>
      <c r="G766" t="s">
        <v>9</v>
      </c>
    </row>
    <row r="767" spans="1:7" x14ac:dyDescent="0.25">
      <c r="A767" t="s">
        <v>38</v>
      </c>
      <c r="B767">
        <v>1376511</v>
      </c>
      <c r="C767">
        <v>5</v>
      </c>
      <c r="D767">
        <v>4.9000000000000004</v>
      </c>
      <c r="E767">
        <v>5.0999999999999996</v>
      </c>
      <c r="F767">
        <v>2010</v>
      </c>
      <c r="G767" t="s">
        <v>9</v>
      </c>
    </row>
    <row r="768" spans="1:7" x14ac:dyDescent="0.25">
      <c r="A768" t="s">
        <v>23</v>
      </c>
      <c r="B768">
        <v>744006</v>
      </c>
      <c r="C768">
        <v>8.6</v>
      </c>
      <c r="D768">
        <v>8.4</v>
      </c>
      <c r="E768">
        <v>8.9</v>
      </c>
      <c r="F768">
        <v>2010</v>
      </c>
      <c r="G768" t="s">
        <v>9</v>
      </c>
    </row>
    <row r="769" spans="1:7" x14ac:dyDescent="0.25">
      <c r="A769" t="s">
        <v>59</v>
      </c>
      <c r="B769">
        <v>30934</v>
      </c>
      <c r="C769">
        <v>10.6</v>
      </c>
      <c r="D769">
        <v>9.6</v>
      </c>
      <c r="E769">
        <v>11.8</v>
      </c>
      <c r="F769">
        <v>2010</v>
      </c>
      <c r="G769" t="s">
        <v>9</v>
      </c>
    </row>
    <row r="770" spans="1:7" x14ac:dyDescent="0.25">
      <c r="A770" t="s">
        <v>54</v>
      </c>
      <c r="B770">
        <v>958848</v>
      </c>
      <c r="C770">
        <v>6.4</v>
      </c>
      <c r="D770">
        <v>6.2</v>
      </c>
      <c r="E770">
        <v>6.5</v>
      </c>
      <c r="F770">
        <v>2010</v>
      </c>
      <c r="G770" t="s">
        <v>9</v>
      </c>
    </row>
    <row r="771" spans="1:7" x14ac:dyDescent="0.25">
      <c r="A771" t="s">
        <v>39</v>
      </c>
      <c r="B771">
        <v>392456</v>
      </c>
      <c r="C771">
        <v>6.3</v>
      </c>
      <c r="D771">
        <v>6</v>
      </c>
      <c r="E771">
        <v>6.5</v>
      </c>
      <c r="F771">
        <v>2010</v>
      </c>
      <c r="G771" t="s">
        <v>9</v>
      </c>
    </row>
    <row r="772" spans="1:7" x14ac:dyDescent="0.25">
      <c r="A772" t="s">
        <v>32</v>
      </c>
      <c r="B772">
        <v>225437</v>
      </c>
      <c r="C772">
        <v>8.3000000000000007</v>
      </c>
      <c r="D772">
        <v>8</v>
      </c>
      <c r="E772">
        <v>8.6999999999999993</v>
      </c>
      <c r="F772">
        <v>2010</v>
      </c>
      <c r="G772" t="s">
        <v>9</v>
      </c>
    </row>
    <row r="773" spans="1:7" x14ac:dyDescent="0.25">
      <c r="A773" t="s">
        <v>24</v>
      </c>
      <c r="B773">
        <v>797425</v>
      </c>
      <c r="C773">
        <v>2.8</v>
      </c>
      <c r="D773">
        <v>2.7</v>
      </c>
      <c r="E773">
        <v>3</v>
      </c>
      <c r="F773">
        <v>2010</v>
      </c>
      <c r="G773" t="s">
        <v>9</v>
      </c>
    </row>
    <row r="774" spans="1:7" x14ac:dyDescent="0.25">
      <c r="A774" t="s">
        <v>40</v>
      </c>
      <c r="B774">
        <v>79463</v>
      </c>
      <c r="C774">
        <v>18.600000000000001</v>
      </c>
      <c r="D774">
        <v>17.600000000000001</v>
      </c>
      <c r="E774">
        <v>19.5</v>
      </c>
      <c r="F774">
        <v>2010</v>
      </c>
      <c r="G774" t="s">
        <v>9</v>
      </c>
    </row>
    <row r="775" spans="1:7" x14ac:dyDescent="0.25">
      <c r="A775" t="s">
        <v>17</v>
      </c>
      <c r="B775">
        <v>403235</v>
      </c>
      <c r="C775">
        <v>7.3</v>
      </c>
      <c r="D775">
        <v>7.1</v>
      </c>
      <c r="E775">
        <v>7.6</v>
      </c>
      <c r="F775">
        <v>2010</v>
      </c>
      <c r="G775" t="s">
        <v>9</v>
      </c>
    </row>
    <row r="776" spans="1:7" x14ac:dyDescent="0.25">
      <c r="A776" t="s">
        <v>55</v>
      </c>
      <c r="B776">
        <v>64732</v>
      </c>
      <c r="C776">
        <v>4.3</v>
      </c>
      <c r="D776">
        <v>3.9</v>
      </c>
      <c r="E776">
        <v>4.9000000000000004</v>
      </c>
      <c r="F776">
        <v>2010</v>
      </c>
      <c r="G776" t="s">
        <v>9</v>
      </c>
    </row>
    <row r="777" spans="1:7" x14ac:dyDescent="0.25">
      <c r="A777" t="s">
        <v>29</v>
      </c>
      <c r="B777">
        <v>562799</v>
      </c>
      <c r="C777">
        <v>4.8</v>
      </c>
      <c r="D777">
        <v>4.5999999999999996</v>
      </c>
      <c r="E777">
        <v>5</v>
      </c>
      <c r="F777">
        <v>2010</v>
      </c>
      <c r="G777" t="s">
        <v>9</v>
      </c>
    </row>
    <row r="778" spans="1:7" x14ac:dyDescent="0.25">
      <c r="A778" t="s">
        <v>63</v>
      </c>
      <c r="B778">
        <v>2253828</v>
      </c>
      <c r="C778">
        <v>4</v>
      </c>
      <c r="D778">
        <v>3.9</v>
      </c>
      <c r="E778">
        <v>4.0999999999999996</v>
      </c>
      <c r="F778">
        <v>2010</v>
      </c>
      <c r="G778" t="s">
        <v>9</v>
      </c>
    </row>
    <row r="779" spans="1:7" x14ac:dyDescent="0.25">
      <c r="A779" t="s">
        <v>25</v>
      </c>
      <c r="B779">
        <v>129805</v>
      </c>
      <c r="C779">
        <v>4.7</v>
      </c>
      <c r="D779">
        <v>4.3</v>
      </c>
      <c r="E779">
        <v>5.0999999999999996</v>
      </c>
      <c r="F779">
        <v>2010</v>
      </c>
      <c r="G779" t="s">
        <v>9</v>
      </c>
    </row>
    <row r="780" spans="1:7" x14ac:dyDescent="0.25">
      <c r="A780" t="s">
        <v>57</v>
      </c>
      <c r="B780">
        <v>52091</v>
      </c>
      <c r="C780">
        <v>20.6</v>
      </c>
      <c r="D780">
        <v>19.399999999999999</v>
      </c>
      <c r="E780">
        <v>21.8</v>
      </c>
      <c r="F780">
        <v>2010</v>
      </c>
      <c r="G780" t="s">
        <v>9</v>
      </c>
    </row>
    <row r="781" spans="1:7" x14ac:dyDescent="0.25">
      <c r="A781" t="s">
        <v>56</v>
      </c>
      <c r="B781">
        <v>451844</v>
      </c>
      <c r="C781">
        <v>8.6</v>
      </c>
      <c r="D781">
        <v>8.3000000000000007</v>
      </c>
      <c r="E781">
        <v>8.9</v>
      </c>
      <c r="F781">
        <v>2010</v>
      </c>
      <c r="G781" t="s">
        <v>9</v>
      </c>
    </row>
    <row r="782" spans="1:7" x14ac:dyDescent="0.25">
      <c r="A782" t="s">
        <v>41</v>
      </c>
      <c r="B782">
        <v>558303</v>
      </c>
      <c r="C782">
        <v>4.2</v>
      </c>
      <c r="D782">
        <v>4</v>
      </c>
      <c r="E782">
        <v>4.3</v>
      </c>
      <c r="F782">
        <v>2010</v>
      </c>
      <c r="G782" t="s">
        <v>9</v>
      </c>
    </row>
    <row r="783" spans="1:7" x14ac:dyDescent="0.25">
      <c r="A783" t="s">
        <v>18</v>
      </c>
      <c r="B783">
        <v>151551</v>
      </c>
      <c r="C783">
        <v>11.3</v>
      </c>
      <c r="D783">
        <v>10.8</v>
      </c>
      <c r="E783">
        <v>11.9</v>
      </c>
      <c r="F783">
        <v>2010</v>
      </c>
      <c r="G783" t="s">
        <v>9</v>
      </c>
    </row>
    <row r="784" spans="1:7" x14ac:dyDescent="0.25">
      <c r="A784" t="s">
        <v>26</v>
      </c>
      <c r="B784">
        <v>394238</v>
      </c>
      <c r="C784">
        <v>6.1</v>
      </c>
      <c r="D784">
        <v>5.8</v>
      </c>
      <c r="E784">
        <v>6.3</v>
      </c>
      <c r="F784">
        <v>2010</v>
      </c>
      <c r="G784" t="s">
        <v>9</v>
      </c>
    </row>
    <row r="785" spans="1:7" x14ac:dyDescent="0.25">
      <c r="A785" t="s">
        <v>42</v>
      </c>
      <c r="B785">
        <v>39334</v>
      </c>
      <c r="C785">
        <v>8</v>
      </c>
      <c r="D785">
        <v>7.1</v>
      </c>
      <c r="E785">
        <v>8.9</v>
      </c>
      <c r="F785">
        <v>2010</v>
      </c>
      <c r="G785" t="s">
        <v>9</v>
      </c>
    </row>
    <row r="786" spans="1:7" x14ac:dyDescent="0.25">
      <c r="A786" t="s">
        <v>19</v>
      </c>
      <c r="B786">
        <v>414969</v>
      </c>
      <c r="C786">
        <v>16.3</v>
      </c>
      <c r="D786">
        <v>15.9</v>
      </c>
      <c r="E786">
        <v>16.7</v>
      </c>
      <c r="F786">
        <v>2011</v>
      </c>
      <c r="G786" t="s">
        <v>9</v>
      </c>
    </row>
    <row r="787" spans="1:7" x14ac:dyDescent="0.25">
      <c r="A787" t="s">
        <v>43</v>
      </c>
      <c r="B787">
        <v>64970</v>
      </c>
      <c r="C787">
        <v>9.6999999999999993</v>
      </c>
      <c r="D787">
        <v>9</v>
      </c>
      <c r="E787">
        <v>10.5</v>
      </c>
      <c r="F787">
        <v>2011</v>
      </c>
      <c r="G787" t="s">
        <v>9</v>
      </c>
    </row>
    <row r="788" spans="1:7" x14ac:dyDescent="0.25">
      <c r="A788" t="s">
        <v>13</v>
      </c>
      <c r="B788">
        <v>580628</v>
      </c>
      <c r="C788">
        <v>11.9</v>
      </c>
      <c r="D788">
        <v>11.6</v>
      </c>
      <c r="E788">
        <v>12.2</v>
      </c>
      <c r="F788">
        <v>2011</v>
      </c>
      <c r="G788" t="s">
        <v>9</v>
      </c>
    </row>
    <row r="789" spans="1:7" x14ac:dyDescent="0.25">
      <c r="A789" t="s">
        <v>20</v>
      </c>
      <c r="B789">
        <v>350947</v>
      </c>
      <c r="C789">
        <v>7</v>
      </c>
      <c r="D789">
        <v>6.7</v>
      </c>
      <c r="E789">
        <v>7.3</v>
      </c>
      <c r="F789">
        <v>2011</v>
      </c>
      <c r="G789" t="s">
        <v>9</v>
      </c>
    </row>
    <row r="790" spans="1:7" x14ac:dyDescent="0.25">
      <c r="A790" t="s">
        <v>44</v>
      </c>
      <c r="B790">
        <v>3279839</v>
      </c>
      <c r="C790">
        <v>4.9000000000000004</v>
      </c>
      <c r="D790">
        <v>4.8</v>
      </c>
      <c r="E790">
        <v>4.9000000000000004</v>
      </c>
      <c r="F790">
        <v>2011</v>
      </c>
      <c r="G790" t="s">
        <v>9</v>
      </c>
    </row>
    <row r="791" spans="1:7" x14ac:dyDescent="0.25">
      <c r="A791" t="s">
        <v>21</v>
      </c>
      <c r="B791">
        <v>315401</v>
      </c>
      <c r="C791">
        <v>5.0999999999999996</v>
      </c>
      <c r="D791">
        <v>4.9000000000000004</v>
      </c>
      <c r="E791">
        <v>5.4</v>
      </c>
      <c r="F791">
        <v>2011</v>
      </c>
      <c r="G791" t="s">
        <v>9</v>
      </c>
    </row>
    <row r="792" spans="1:7" x14ac:dyDescent="0.25">
      <c r="A792" t="s">
        <v>33</v>
      </c>
      <c r="B792">
        <v>231880</v>
      </c>
      <c r="C792">
        <v>7.7</v>
      </c>
      <c r="D792">
        <v>7.4</v>
      </c>
      <c r="E792">
        <v>8.1</v>
      </c>
      <c r="F792">
        <v>2011</v>
      </c>
      <c r="G792" t="s">
        <v>9</v>
      </c>
    </row>
    <row r="793" spans="1:7" x14ac:dyDescent="0.25">
      <c r="A793" t="s">
        <v>45</v>
      </c>
      <c r="B793">
        <v>73977</v>
      </c>
      <c r="C793">
        <v>8.8000000000000007</v>
      </c>
      <c r="D793">
        <v>8.1999999999999993</v>
      </c>
      <c r="E793">
        <v>9.5</v>
      </c>
      <c r="F793">
        <v>2011</v>
      </c>
      <c r="G793" t="s">
        <v>9</v>
      </c>
    </row>
    <row r="794" spans="1:7" x14ac:dyDescent="0.25">
      <c r="A794" t="s">
        <v>60</v>
      </c>
      <c r="B794">
        <v>62845</v>
      </c>
      <c r="C794">
        <v>5.5</v>
      </c>
      <c r="D794">
        <v>4.9000000000000004</v>
      </c>
      <c r="E794">
        <v>6.1</v>
      </c>
      <c r="F794">
        <v>2011</v>
      </c>
      <c r="G794" t="s">
        <v>9</v>
      </c>
    </row>
    <row r="795" spans="1:7" x14ac:dyDescent="0.25">
      <c r="A795" t="s">
        <v>27</v>
      </c>
      <c r="B795">
        <v>1456639</v>
      </c>
      <c r="C795">
        <v>5.6</v>
      </c>
      <c r="D795">
        <v>5.5</v>
      </c>
      <c r="E795">
        <v>5.7</v>
      </c>
      <c r="F795">
        <v>2011</v>
      </c>
      <c r="G795" t="s">
        <v>9</v>
      </c>
    </row>
    <row r="796" spans="1:7" x14ac:dyDescent="0.25">
      <c r="A796" t="s">
        <v>14</v>
      </c>
      <c r="B796">
        <v>810505</v>
      </c>
      <c r="C796">
        <v>6.8</v>
      </c>
      <c r="D796">
        <v>6.7</v>
      </c>
      <c r="E796">
        <v>7</v>
      </c>
      <c r="F796">
        <v>2011</v>
      </c>
      <c r="G796" t="s">
        <v>9</v>
      </c>
    </row>
    <row r="797" spans="1:7" x14ac:dyDescent="0.25">
      <c r="A797" t="s">
        <v>58</v>
      </c>
      <c r="B797">
        <v>106656</v>
      </c>
      <c r="C797">
        <v>2.1</v>
      </c>
      <c r="D797">
        <v>1.8</v>
      </c>
      <c r="E797">
        <v>2.2999999999999998</v>
      </c>
      <c r="F797">
        <v>2011</v>
      </c>
      <c r="G797" t="s">
        <v>9</v>
      </c>
    </row>
    <row r="798" spans="1:7" x14ac:dyDescent="0.25">
      <c r="A798" t="s">
        <v>47</v>
      </c>
      <c r="B798">
        <v>1231833</v>
      </c>
      <c r="C798">
        <v>6.2</v>
      </c>
      <c r="D798">
        <v>6.1</v>
      </c>
      <c r="E798">
        <v>6.4</v>
      </c>
      <c r="F798">
        <v>2011</v>
      </c>
      <c r="G798" t="s">
        <v>9</v>
      </c>
    </row>
    <row r="799" spans="1:7" x14ac:dyDescent="0.25">
      <c r="A799" t="s">
        <v>35</v>
      </c>
      <c r="B799">
        <v>532109</v>
      </c>
      <c r="C799">
        <v>8.1999999999999993</v>
      </c>
      <c r="D799">
        <v>8</v>
      </c>
      <c r="E799">
        <v>8.5</v>
      </c>
      <c r="F799">
        <v>2011</v>
      </c>
      <c r="G799" t="s">
        <v>9</v>
      </c>
    </row>
    <row r="800" spans="1:7" x14ac:dyDescent="0.25">
      <c r="A800" t="s">
        <v>46</v>
      </c>
      <c r="B800">
        <v>213371</v>
      </c>
      <c r="C800">
        <v>9.3000000000000007</v>
      </c>
      <c r="D800">
        <v>8.9</v>
      </c>
      <c r="E800">
        <v>9.6999999999999993</v>
      </c>
      <c r="F800">
        <v>2011</v>
      </c>
      <c r="G800" t="s">
        <v>9</v>
      </c>
    </row>
    <row r="801" spans="1:7" x14ac:dyDescent="0.25">
      <c r="A801" t="s">
        <v>48</v>
      </c>
      <c r="B801">
        <v>172602</v>
      </c>
      <c r="C801">
        <v>10.5</v>
      </c>
      <c r="D801">
        <v>10</v>
      </c>
      <c r="E801">
        <v>11</v>
      </c>
      <c r="F801">
        <v>2011</v>
      </c>
      <c r="G801" t="s">
        <v>9</v>
      </c>
    </row>
    <row r="802" spans="1:7" x14ac:dyDescent="0.25">
      <c r="A802" t="s">
        <v>49</v>
      </c>
      <c r="B802">
        <v>383962</v>
      </c>
      <c r="C802">
        <v>10.1</v>
      </c>
      <c r="D802">
        <v>9.8000000000000007</v>
      </c>
      <c r="E802">
        <v>10.5</v>
      </c>
      <c r="F802">
        <v>2011</v>
      </c>
      <c r="G802" t="s">
        <v>9</v>
      </c>
    </row>
    <row r="803" spans="1:7" x14ac:dyDescent="0.25">
      <c r="A803" t="s">
        <v>50</v>
      </c>
      <c r="B803">
        <v>588822</v>
      </c>
      <c r="C803">
        <v>4.9000000000000004</v>
      </c>
      <c r="D803">
        <v>4.7</v>
      </c>
      <c r="E803">
        <v>5.0999999999999996</v>
      </c>
      <c r="F803">
        <v>2011</v>
      </c>
      <c r="G803" t="s">
        <v>9</v>
      </c>
    </row>
    <row r="804" spans="1:7" x14ac:dyDescent="0.25">
      <c r="A804" t="s">
        <v>36</v>
      </c>
      <c r="B804">
        <v>101634</v>
      </c>
      <c r="C804">
        <v>28.1</v>
      </c>
      <c r="D804">
        <v>27.1</v>
      </c>
      <c r="E804">
        <v>29.1</v>
      </c>
      <c r="F804">
        <v>2011</v>
      </c>
      <c r="G804" t="s">
        <v>9</v>
      </c>
    </row>
    <row r="805" spans="1:7" x14ac:dyDescent="0.25">
      <c r="A805" t="s">
        <v>15</v>
      </c>
      <c r="B805">
        <v>430293</v>
      </c>
      <c r="C805">
        <v>5.2</v>
      </c>
      <c r="D805">
        <v>5</v>
      </c>
      <c r="E805">
        <v>5.4</v>
      </c>
      <c r="F805">
        <v>2011</v>
      </c>
      <c r="G805" t="s">
        <v>9</v>
      </c>
    </row>
    <row r="806" spans="1:7" x14ac:dyDescent="0.25">
      <c r="A806" t="s">
        <v>30</v>
      </c>
      <c r="B806">
        <v>397423</v>
      </c>
      <c r="C806">
        <v>11.2</v>
      </c>
      <c r="D806">
        <v>10.9</v>
      </c>
      <c r="E806">
        <v>11.6</v>
      </c>
      <c r="F806">
        <v>2011</v>
      </c>
      <c r="G806" t="s">
        <v>9</v>
      </c>
    </row>
    <row r="807" spans="1:7" x14ac:dyDescent="0.25">
      <c r="A807" t="s">
        <v>51</v>
      </c>
      <c r="B807">
        <v>856842</v>
      </c>
      <c r="C807">
        <v>9.3000000000000007</v>
      </c>
      <c r="D807">
        <v>9.1</v>
      </c>
      <c r="E807">
        <v>9.5</v>
      </c>
      <c r="F807">
        <v>2011</v>
      </c>
      <c r="G807" t="s">
        <v>9</v>
      </c>
    </row>
    <row r="808" spans="1:7" x14ac:dyDescent="0.25">
      <c r="A808" t="s">
        <v>28</v>
      </c>
      <c r="B808">
        <v>321655</v>
      </c>
      <c r="C808">
        <v>18.899999999999999</v>
      </c>
      <c r="D808">
        <v>18.399999999999999</v>
      </c>
      <c r="E808">
        <v>19.3</v>
      </c>
      <c r="F808">
        <v>2011</v>
      </c>
      <c r="G808" t="s">
        <v>9</v>
      </c>
    </row>
    <row r="809" spans="1:7" x14ac:dyDescent="0.25">
      <c r="A809" t="s">
        <v>61</v>
      </c>
      <c r="B809">
        <v>306190</v>
      </c>
      <c r="C809">
        <v>5.2</v>
      </c>
      <c r="D809">
        <v>5</v>
      </c>
      <c r="E809">
        <v>5.5</v>
      </c>
      <c r="F809">
        <v>2011</v>
      </c>
      <c r="G809" t="s">
        <v>9</v>
      </c>
    </row>
    <row r="810" spans="1:7" x14ac:dyDescent="0.25">
      <c r="A810" t="s">
        <v>22</v>
      </c>
      <c r="B810">
        <v>457339</v>
      </c>
      <c r="C810">
        <v>9.6999999999999993</v>
      </c>
      <c r="D810">
        <v>9.4</v>
      </c>
      <c r="E810">
        <v>10</v>
      </c>
      <c r="F810">
        <v>2011</v>
      </c>
      <c r="G810" t="s">
        <v>9</v>
      </c>
    </row>
    <row r="811" spans="1:7" x14ac:dyDescent="0.25">
      <c r="A811" t="s">
        <v>52</v>
      </c>
      <c r="B811">
        <v>59924</v>
      </c>
      <c r="C811">
        <v>14.3</v>
      </c>
      <c r="D811">
        <v>13.4</v>
      </c>
      <c r="E811">
        <v>15.3</v>
      </c>
      <c r="F811">
        <v>2011</v>
      </c>
      <c r="G811" t="s">
        <v>9</v>
      </c>
    </row>
    <row r="812" spans="1:7" x14ac:dyDescent="0.25">
      <c r="A812" t="s">
        <v>53</v>
      </c>
      <c r="B812">
        <v>136481</v>
      </c>
      <c r="C812">
        <v>2.9</v>
      </c>
      <c r="D812">
        <v>2.6</v>
      </c>
      <c r="E812">
        <v>3.2</v>
      </c>
      <c r="F812">
        <v>2011</v>
      </c>
      <c r="G812" t="s">
        <v>9</v>
      </c>
    </row>
    <row r="813" spans="1:7" x14ac:dyDescent="0.25">
      <c r="A813" t="s">
        <v>31</v>
      </c>
      <c r="B813">
        <v>163821</v>
      </c>
      <c r="C813">
        <v>4.0999999999999996</v>
      </c>
      <c r="D813">
        <v>3.8</v>
      </c>
      <c r="E813">
        <v>4.5</v>
      </c>
      <c r="F813">
        <v>2011</v>
      </c>
      <c r="G813" t="s">
        <v>9</v>
      </c>
    </row>
    <row r="814" spans="1:7" x14ac:dyDescent="0.25">
      <c r="A814" t="s">
        <v>37</v>
      </c>
      <c r="B814">
        <v>69984</v>
      </c>
      <c r="C814">
        <v>16.7</v>
      </c>
      <c r="D814">
        <v>15.8</v>
      </c>
      <c r="E814">
        <v>17.7</v>
      </c>
      <c r="F814">
        <v>2011</v>
      </c>
      <c r="G814" t="s">
        <v>9</v>
      </c>
    </row>
    <row r="815" spans="1:7" x14ac:dyDescent="0.25">
      <c r="A815" t="s">
        <v>16</v>
      </c>
      <c r="B815">
        <v>511196</v>
      </c>
      <c r="C815">
        <v>8.8000000000000007</v>
      </c>
      <c r="D815">
        <v>8.5</v>
      </c>
      <c r="E815">
        <v>9.1</v>
      </c>
      <c r="F815">
        <v>2011</v>
      </c>
      <c r="G815" t="s">
        <v>9</v>
      </c>
    </row>
    <row r="816" spans="1:7" x14ac:dyDescent="0.25">
      <c r="A816" t="s">
        <v>62</v>
      </c>
      <c r="B816">
        <v>276347</v>
      </c>
      <c r="C816">
        <v>5.2</v>
      </c>
      <c r="D816">
        <v>5</v>
      </c>
      <c r="E816">
        <v>5.5</v>
      </c>
      <c r="F816">
        <v>2011</v>
      </c>
      <c r="G816" t="s">
        <v>9</v>
      </c>
    </row>
    <row r="817" spans="1:7" x14ac:dyDescent="0.25">
      <c r="A817" t="s">
        <v>38</v>
      </c>
      <c r="B817">
        <v>1411900</v>
      </c>
      <c r="C817">
        <v>6.6</v>
      </c>
      <c r="D817">
        <v>6.5</v>
      </c>
      <c r="E817">
        <v>6.7</v>
      </c>
      <c r="F817">
        <v>2011</v>
      </c>
      <c r="G817" t="s">
        <v>9</v>
      </c>
    </row>
    <row r="818" spans="1:7" x14ac:dyDescent="0.25">
      <c r="A818" t="s">
        <v>23</v>
      </c>
      <c r="B818">
        <v>767362</v>
      </c>
      <c r="C818">
        <v>8.9</v>
      </c>
      <c r="D818">
        <v>8.6999999999999993</v>
      </c>
      <c r="E818">
        <v>9.1999999999999993</v>
      </c>
      <c r="F818">
        <v>2011</v>
      </c>
      <c r="G818" t="s">
        <v>9</v>
      </c>
    </row>
    <row r="819" spans="1:7" x14ac:dyDescent="0.25">
      <c r="A819" t="s">
        <v>59</v>
      </c>
      <c r="B819">
        <v>32032</v>
      </c>
      <c r="C819">
        <v>11.3</v>
      </c>
      <c r="D819">
        <v>10.199999999999999</v>
      </c>
      <c r="E819">
        <v>12.6</v>
      </c>
      <c r="F819">
        <v>2011</v>
      </c>
      <c r="G819" t="s">
        <v>9</v>
      </c>
    </row>
    <row r="820" spans="1:7" x14ac:dyDescent="0.25">
      <c r="A820" t="s">
        <v>54</v>
      </c>
      <c r="B820">
        <v>982164</v>
      </c>
      <c r="C820">
        <v>7.6</v>
      </c>
      <c r="D820">
        <v>7.4</v>
      </c>
      <c r="E820">
        <v>7.8</v>
      </c>
      <c r="F820">
        <v>2011</v>
      </c>
      <c r="G820" t="s">
        <v>9</v>
      </c>
    </row>
    <row r="821" spans="1:7" x14ac:dyDescent="0.25">
      <c r="A821" t="s">
        <v>39</v>
      </c>
      <c r="B821">
        <v>404595</v>
      </c>
      <c r="C821">
        <v>7.1</v>
      </c>
      <c r="D821">
        <v>6.9</v>
      </c>
      <c r="E821">
        <v>7.4</v>
      </c>
      <c r="F821">
        <v>2011</v>
      </c>
      <c r="G821" t="s">
        <v>9</v>
      </c>
    </row>
    <row r="822" spans="1:7" x14ac:dyDescent="0.25">
      <c r="A822" t="s">
        <v>32</v>
      </c>
      <c r="B822">
        <v>248952</v>
      </c>
      <c r="C822">
        <v>8.5</v>
      </c>
      <c r="D822">
        <v>8.1</v>
      </c>
      <c r="E822">
        <v>8.8000000000000007</v>
      </c>
      <c r="F822">
        <v>2011</v>
      </c>
      <c r="G822" t="s">
        <v>9</v>
      </c>
    </row>
    <row r="823" spans="1:7" x14ac:dyDescent="0.25">
      <c r="A823" t="s">
        <v>24</v>
      </c>
      <c r="B823">
        <v>830613</v>
      </c>
      <c r="C823">
        <v>2.9</v>
      </c>
      <c r="D823">
        <v>2.8</v>
      </c>
      <c r="E823">
        <v>3</v>
      </c>
      <c r="F823">
        <v>2011</v>
      </c>
      <c r="G823" t="s">
        <v>9</v>
      </c>
    </row>
    <row r="824" spans="1:7" x14ac:dyDescent="0.25">
      <c r="A824" t="s">
        <v>40</v>
      </c>
      <c r="B824">
        <v>79721</v>
      </c>
      <c r="C824">
        <v>19.2</v>
      </c>
      <c r="D824">
        <v>18.3</v>
      </c>
      <c r="E824">
        <v>20.2</v>
      </c>
      <c r="F824">
        <v>2011</v>
      </c>
      <c r="G824" t="s">
        <v>9</v>
      </c>
    </row>
    <row r="825" spans="1:7" x14ac:dyDescent="0.25">
      <c r="A825" t="s">
        <v>17</v>
      </c>
      <c r="B825">
        <v>423686</v>
      </c>
      <c r="C825">
        <v>8.3000000000000007</v>
      </c>
      <c r="D825">
        <v>8.1</v>
      </c>
      <c r="E825">
        <v>8.6</v>
      </c>
      <c r="F825">
        <v>2011</v>
      </c>
      <c r="G825" t="s">
        <v>9</v>
      </c>
    </row>
    <row r="826" spans="1:7" x14ac:dyDescent="0.25">
      <c r="A826" t="s">
        <v>55</v>
      </c>
      <c r="B826">
        <v>65975</v>
      </c>
      <c r="C826">
        <v>4.5999999999999996</v>
      </c>
      <c r="D826">
        <v>4.0999999999999996</v>
      </c>
      <c r="E826">
        <v>5.2</v>
      </c>
      <c r="F826">
        <v>2011</v>
      </c>
      <c r="G826" t="s">
        <v>9</v>
      </c>
    </row>
    <row r="827" spans="1:7" x14ac:dyDescent="0.25">
      <c r="A827" t="s">
        <v>29</v>
      </c>
      <c r="B827">
        <v>575393</v>
      </c>
      <c r="C827">
        <v>5.4</v>
      </c>
      <c r="D827">
        <v>5.2</v>
      </c>
      <c r="E827">
        <v>5.5</v>
      </c>
      <c r="F827">
        <v>2011</v>
      </c>
      <c r="G827" t="s">
        <v>9</v>
      </c>
    </row>
    <row r="828" spans="1:7" x14ac:dyDescent="0.25">
      <c r="A828" t="s">
        <v>63</v>
      </c>
      <c r="B828">
        <v>2396762</v>
      </c>
      <c r="C828">
        <v>4.5</v>
      </c>
      <c r="D828">
        <v>4.4000000000000004</v>
      </c>
      <c r="E828">
        <v>4.5999999999999996</v>
      </c>
      <c r="F828">
        <v>2011</v>
      </c>
      <c r="G828" t="s">
        <v>9</v>
      </c>
    </row>
    <row r="829" spans="1:7" x14ac:dyDescent="0.25">
      <c r="A829" t="s">
        <v>25</v>
      </c>
      <c r="B829">
        <v>144791</v>
      </c>
      <c r="C829">
        <v>9.1</v>
      </c>
      <c r="D829">
        <v>8.6</v>
      </c>
      <c r="E829">
        <v>9.6</v>
      </c>
      <c r="F829">
        <v>2011</v>
      </c>
      <c r="G829" t="s">
        <v>9</v>
      </c>
    </row>
    <row r="830" spans="1:7" x14ac:dyDescent="0.25">
      <c r="A830" t="s">
        <v>57</v>
      </c>
      <c r="B830">
        <v>52293</v>
      </c>
      <c r="C830">
        <v>20.9</v>
      </c>
      <c r="D830">
        <v>19.7</v>
      </c>
      <c r="E830">
        <v>22.2</v>
      </c>
      <c r="F830">
        <v>2011</v>
      </c>
      <c r="G830" t="s">
        <v>9</v>
      </c>
    </row>
    <row r="831" spans="1:7" x14ac:dyDescent="0.25">
      <c r="A831" t="s">
        <v>56</v>
      </c>
      <c r="B831">
        <v>469296</v>
      </c>
      <c r="C831">
        <v>10</v>
      </c>
      <c r="D831">
        <v>9.8000000000000007</v>
      </c>
      <c r="E831">
        <v>10.3</v>
      </c>
      <c r="F831">
        <v>2011</v>
      </c>
      <c r="G831" t="s">
        <v>9</v>
      </c>
    </row>
    <row r="832" spans="1:7" x14ac:dyDescent="0.25">
      <c r="A832" t="s">
        <v>41</v>
      </c>
      <c r="B832">
        <v>583289</v>
      </c>
      <c r="C832">
        <v>4.7</v>
      </c>
      <c r="D832">
        <v>4.5</v>
      </c>
      <c r="E832">
        <v>4.9000000000000004</v>
      </c>
      <c r="F832">
        <v>2011</v>
      </c>
      <c r="G832" t="s">
        <v>9</v>
      </c>
    </row>
    <row r="833" spans="1:7" x14ac:dyDescent="0.25">
      <c r="A833" t="s">
        <v>18</v>
      </c>
      <c r="B833">
        <v>153082</v>
      </c>
      <c r="C833">
        <v>11.8</v>
      </c>
      <c r="D833">
        <v>11.3</v>
      </c>
      <c r="E833">
        <v>12.3</v>
      </c>
      <c r="F833">
        <v>2011</v>
      </c>
      <c r="G833" t="s">
        <v>9</v>
      </c>
    </row>
    <row r="834" spans="1:7" x14ac:dyDescent="0.25">
      <c r="A834" t="s">
        <v>26</v>
      </c>
      <c r="B834">
        <v>408449</v>
      </c>
      <c r="C834">
        <v>6.5</v>
      </c>
      <c r="D834">
        <v>6.3</v>
      </c>
      <c r="E834">
        <v>6.8</v>
      </c>
      <c r="F834">
        <v>2011</v>
      </c>
      <c r="G834" t="s">
        <v>9</v>
      </c>
    </row>
    <row r="835" spans="1:7" x14ac:dyDescent="0.25">
      <c r="A835" t="s">
        <v>42</v>
      </c>
      <c r="B835">
        <v>40181</v>
      </c>
      <c r="C835">
        <v>8.6999999999999993</v>
      </c>
      <c r="D835">
        <v>7.8</v>
      </c>
      <c r="E835">
        <v>9.6</v>
      </c>
      <c r="F835">
        <v>2011</v>
      </c>
      <c r="G835" t="s">
        <v>9</v>
      </c>
    </row>
    <row r="836" spans="1:7" x14ac:dyDescent="0.25">
      <c r="A836" t="s">
        <v>19</v>
      </c>
      <c r="B836">
        <v>429550</v>
      </c>
      <c r="C836">
        <v>15.5</v>
      </c>
      <c r="D836">
        <v>15.1</v>
      </c>
      <c r="E836">
        <v>15.8</v>
      </c>
      <c r="F836">
        <v>2012</v>
      </c>
      <c r="G836" t="s">
        <v>9</v>
      </c>
    </row>
    <row r="837" spans="1:7" x14ac:dyDescent="0.25">
      <c r="A837" t="s">
        <v>43</v>
      </c>
      <c r="B837">
        <v>66294</v>
      </c>
      <c r="C837">
        <v>11.4</v>
      </c>
      <c r="D837">
        <v>10.6</v>
      </c>
      <c r="E837">
        <v>12.2</v>
      </c>
      <c r="F837">
        <v>2012</v>
      </c>
      <c r="G837" t="s">
        <v>9</v>
      </c>
    </row>
    <row r="838" spans="1:7" x14ac:dyDescent="0.25">
      <c r="A838" t="s">
        <v>13</v>
      </c>
      <c r="B838">
        <v>616380</v>
      </c>
      <c r="C838">
        <v>12.5</v>
      </c>
      <c r="D838">
        <v>12.3</v>
      </c>
      <c r="E838">
        <v>12.8</v>
      </c>
      <c r="F838">
        <v>2012</v>
      </c>
      <c r="G838" t="s">
        <v>9</v>
      </c>
    </row>
    <row r="839" spans="1:7" x14ac:dyDescent="0.25">
      <c r="A839" t="s">
        <v>20</v>
      </c>
      <c r="B839">
        <v>355606</v>
      </c>
      <c r="C839">
        <v>7.4</v>
      </c>
      <c r="D839">
        <v>7.1</v>
      </c>
      <c r="E839">
        <v>7.7</v>
      </c>
      <c r="F839">
        <v>2012</v>
      </c>
      <c r="G839" t="s">
        <v>9</v>
      </c>
    </row>
    <row r="840" spans="1:7" x14ac:dyDescent="0.25">
      <c r="A840" t="s">
        <v>44</v>
      </c>
      <c r="B840">
        <v>3358697</v>
      </c>
      <c r="C840">
        <v>6.8</v>
      </c>
      <c r="D840">
        <v>6.7</v>
      </c>
      <c r="E840">
        <v>6.9</v>
      </c>
      <c r="F840">
        <v>2012</v>
      </c>
      <c r="G840" t="s">
        <v>9</v>
      </c>
    </row>
    <row r="841" spans="1:7" x14ac:dyDescent="0.25">
      <c r="A841" t="s">
        <v>21</v>
      </c>
      <c r="B841">
        <v>337541</v>
      </c>
      <c r="C841">
        <v>4.4000000000000004</v>
      </c>
      <c r="D841">
        <v>4.2</v>
      </c>
      <c r="E841">
        <v>4.5999999999999996</v>
      </c>
      <c r="F841">
        <v>2012</v>
      </c>
      <c r="G841" t="s">
        <v>9</v>
      </c>
    </row>
    <row r="842" spans="1:7" x14ac:dyDescent="0.25">
      <c r="A842" t="s">
        <v>33</v>
      </c>
      <c r="B842">
        <v>239389</v>
      </c>
      <c r="C842">
        <v>8.9</v>
      </c>
      <c r="D842">
        <v>8.6</v>
      </c>
      <c r="E842">
        <v>9.3000000000000007</v>
      </c>
      <c r="F842">
        <v>2012</v>
      </c>
      <c r="G842" t="s">
        <v>9</v>
      </c>
    </row>
    <row r="843" spans="1:7" x14ac:dyDescent="0.25">
      <c r="A843" t="s">
        <v>45</v>
      </c>
      <c r="B843">
        <v>76828</v>
      </c>
      <c r="C843">
        <v>10</v>
      </c>
      <c r="D843">
        <v>9.4</v>
      </c>
      <c r="E843">
        <v>10.8</v>
      </c>
      <c r="F843">
        <v>2012</v>
      </c>
      <c r="G843" t="s">
        <v>9</v>
      </c>
    </row>
    <row r="844" spans="1:7" x14ac:dyDescent="0.25">
      <c r="A844" t="s">
        <v>60</v>
      </c>
      <c r="B844">
        <v>63895</v>
      </c>
      <c r="C844">
        <v>6.5</v>
      </c>
      <c r="D844">
        <v>5.9</v>
      </c>
      <c r="E844">
        <v>7.1</v>
      </c>
      <c r="F844">
        <v>2012</v>
      </c>
      <c r="G844" t="s">
        <v>9</v>
      </c>
    </row>
    <row r="845" spans="1:7" x14ac:dyDescent="0.25">
      <c r="A845" t="s">
        <v>27</v>
      </c>
      <c r="B845">
        <v>1522818</v>
      </c>
      <c r="C845">
        <v>6.7</v>
      </c>
      <c r="D845">
        <v>6.5</v>
      </c>
      <c r="E845">
        <v>6.8</v>
      </c>
      <c r="F845">
        <v>2012</v>
      </c>
      <c r="G845" t="s">
        <v>9</v>
      </c>
    </row>
    <row r="846" spans="1:7" x14ac:dyDescent="0.25">
      <c r="A846" t="s">
        <v>14</v>
      </c>
      <c r="B846">
        <v>834418</v>
      </c>
      <c r="C846">
        <v>7.4</v>
      </c>
      <c r="D846">
        <v>7.2</v>
      </c>
      <c r="E846">
        <v>7.6</v>
      </c>
      <c r="F846">
        <v>2012</v>
      </c>
      <c r="G846" t="s">
        <v>9</v>
      </c>
    </row>
    <row r="847" spans="1:7" x14ac:dyDescent="0.25">
      <c r="A847" t="s">
        <v>58</v>
      </c>
      <c r="B847">
        <v>111935</v>
      </c>
      <c r="C847">
        <v>1.9</v>
      </c>
      <c r="D847">
        <v>1.7</v>
      </c>
      <c r="E847">
        <v>2.2000000000000002</v>
      </c>
      <c r="F847">
        <v>2012</v>
      </c>
      <c r="G847" t="s">
        <v>9</v>
      </c>
    </row>
    <row r="848" spans="1:7" x14ac:dyDescent="0.25">
      <c r="A848" t="s">
        <v>34</v>
      </c>
      <c r="B848">
        <v>139039</v>
      </c>
      <c r="C848">
        <v>18.600000000000001</v>
      </c>
      <c r="D848">
        <v>17.899999999999999</v>
      </c>
      <c r="E848">
        <v>19.3</v>
      </c>
      <c r="F848">
        <v>2012</v>
      </c>
      <c r="G848" t="s">
        <v>9</v>
      </c>
    </row>
    <row r="849" spans="1:7" x14ac:dyDescent="0.25">
      <c r="A849" t="s">
        <v>47</v>
      </c>
      <c r="B849">
        <v>1320887</v>
      </c>
      <c r="C849">
        <v>6.6</v>
      </c>
      <c r="D849">
        <v>6.5</v>
      </c>
      <c r="E849">
        <v>6.8</v>
      </c>
      <c r="F849">
        <v>2012</v>
      </c>
      <c r="G849" t="s">
        <v>9</v>
      </c>
    </row>
    <row r="850" spans="1:7" x14ac:dyDescent="0.25">
      <c r="A850" t="s">
        <v>35</v>
      </c>
      <c r="B850">
        <v>539224</v>
      </c>
      <c r="C850">
        <v>8.9</v>
      </c>
      <c r="D850">
        <v>8.6</v>
      </c>
      <c r="E850">
        <v>9.1</v>
      </c>
      <c r="F850">
        <v>2012</v>
      </c>
      <c r="G850" t="s">
        <v>9</v>
      </c>
    </row>
    <row r="851" spans="1:7" x14ac:dyDescent="0.25">
      <c r="A851" t="s">
        <v>46</v>
      </c>
      <c r="B851">
        <v>221056</v>
      </c>
      <c r="C851">
        <v>10.5</v>
      </c>
      <c r="D851">
        <v>10.1</v>
      </c>
      <c r="E851">
        <v>10.9</v>
      </c>
      <c r="F851">
        <v>2012</v>
      </c>
      <c r="G851" t="s">
        <v>9</v>
      </c>
    </row>
    <row r="852" spans="1:7" x14ac:dyDescent="0.25">
      <c r="A852" t="s">
        <v>48</v>
      </c>
      <c r="B852">
        <v>186650</v>
      </c>
      <c r="C852">
        <v>9.8000000000000007</v>
      </c>
      <c r="D852">
        <v>9.4</v>
      </c>
      <c r="E852">
        <v>10.199999999999999</v>
      </c>
      <c r="F852">
        <v>2012</v>
      </c>
      <c r="G852" t="s">
        <v>9</v>
      </c>
    </row>
    <row r="853" spans="1:7" x14ac:dyDescent="0.25">
      <c r="A853" t="s">
        <v>49</v>
      </c>
      <c r="B853">
        <v>393564</v>
      </c>
      <c r="C853">
        <v>11.6</v>
      </c>
      <c r="D853">
        <v>11.3</v>
      </c>
      <c r="E853">
        <v>12</v>
      </c>
      <c r="F853">
        <v>2012</v>
      </c>
      <c r="G853" t="s">
        <v>9</v>
      </c>
    </row>
    <row r="854" spans="1:7" x14ac:dyDescent="0.25">
      <c r="A854" t="s">
        <v>50</v>
      </c>
      <c r="B854">
        <v>595123</v>
      </c>
      <c r="C854">
        <v>5.2</v>
      </c>
      <c r="D854">
        <v>5</v>
      </c>
      <c r="E854">
        <v>5.4</v>
      </c>
      <c r="F854">
        <v>2012</v>
      </c>
      <c r="G854" t="s">
        <v>9</v>
      </c>
    </row>
    <row r="855" spans="1:7" x14ac:dyDescent="0.25">
      <c r="A855" t="s">
        <v>36</v>
      </c>
      <c r="B855">
        <v>100934</v>
      </c>
      <c r="C855">
        <v>30.9</v>
      </c>
      <c r="D855">
        <v>29.9</v>
      </c>
      <c r="E855">
        <v>32</v>
      </c>
      <c r="F855">
        <v>2012</v>
      </c>
      <c r="G855" t="s">
        <v>9</v>
      </c>
    </row>
    <row r="856" spans="1:7" x14ac:dyDescent="0.25">
      <c r="A856" t="s">
        <v>15</v>
      </c>
      <c r="B856">
        <v>451143</v>
      </c>
      <c r="C856">
        <v>5.3</v>
      </c>
      <c r="D856">
        <v>5.0999999999999996</v>
      </c>
      <c r="E856">
        <v>5.5</v>
      </c>
      <c r="F856">
        <v>2012</v>
      </c>
      <c r="G856" t="s">
        <v>9</v>
      </c>
    </row>
    <row r="857" spans="1:7" x14ac:dyDescent="0.25">
      <c r="A857" t="s">
        <v>30</v>
      </c>
      <c r="B857">
        <v>422371</v>
      </c>
      <c r="C857">
        <v>15</v>
      </c>
      <c r="D857">
        <v>14.6</v>
      </c>
      <c r="E857">
        <v>15.3</v>
      </c>
      <c r="F857">
        <v>2012</v>
      </c>
      <c r="G857" t="s">
        <v>9</v>
      </c>
    </row>
    <row r="858" spans="1:7" x14ac:dyDescent="0.25">
      <c r="A858" t="s">
        <v>51</v>
      </c>
      <c r="B858">
        <v>851685</v>
      </c>
      <c r="C858">
        <v>10.3</v>
      </c>
      <c r="D858">
        <v>10.1</v>
      </c>
      <c r="E858">
        <v>10.5</v>
      </c>
      <c r="F858">
        <v>2012</v>
      </c>
      <c r="G858" t="s">
        <v>9</v>
      </c>
    </row>
    <row r="859" spans="1:7" x14ac:dyDescent="0.25">
      <c r="A859" t="s">
        <v>28</v>
      </c>
      <c r="B859">
        <v>327751</v>
      </c>
      <c r="C859">
        <v>19.7</v>
      </c>
      <c r="D859">
        <v>19.3</v>
      </c>
      <c r="E859">
        <v>20.2</v>
      </c>
      <c r="F859">
        <v>2012</v>
      </c>
      <c r="G859" t="s">
        <v>9</v>
      </c>
    </row>
    <row r="860" spans="1:7" x14ac:dyDescent="0.25">
      <c r="A860" t="s">
        <v>61</v>
      </c>
      <c r="B860">
        <v>308576</v>
      </c>
      <c r="C860">
        <v>5.7</v>
      </c>
      <c r="D860">
        <v>5.5</v>
      </c>
      <c r="E860">
        <v>6</v>
      </c>
      <c r="F860">
        <v>2012</v>
      </c>
      <c r="G860" t="s">
        <v>9</v>
      </c>
    </row>
    <row r="861" spans="1:7" x14ac:dyDescent="0.25">
      <c r="A861" t="s">
        <v>22</v>
      </c>
      <c r="B861">
        <v>458233</v>
      </c>
      <c r="C861">
        <v>10.5</v>
      </c>
      <c r="D861">
        <v>10.199999999999999</v>
      </c>
      <c r="E861">
        <v>10.8</v>
      </c>
      <c r="F861">
        <v>2012</v>
      </c>
      <c r="G861" t="s">
        <v>9</v>
      </c>
    </row>
    <row r="862" spans="1:7" x14ac:dyDescent="0.25">
      <c r="A862" t="s">
        <v>52</v>
      </c>
      <c r="B862">
        <v>61412</v>
      </c>
      <c r="C862">
        <v>16.7</v>
      </c>
      <c r="D862">
        <v>15.7</v>
      </c>
      <c r="E862">
        <v>17.8</v>
      </c>
      <c r="F862">
        <v>2012</v>
      </c>
      <c r="G862" t="s">
        <v>9</v>
      </c>
    </row>
    <row r="863" spans="1:7" x14ac:dyDescent="0.25">
      <c r="A863" t="s">
        <v>53</v>
      </c>
      <c r="B863">
        <v>138070</v>
      </c>
      <c r="C863">
        <v>3.5</v>
      </c>
      <c r="D863">
        <v>3.2</v>
      </c>
      <c r="E863">
        <v>3.8</v>
      </c>
      <c r="F863">
        <v>2012</v>
      </c>
      <c r="G863" t="s">
        <v>9</v>
      </c>
    </row>
    <row r="864" spans="1:7" x14ac:dyDescent="0.25">
      <c r="A864" t="s">
        <v>31</v>
      </c>
      <c r="B864">
        <v>173215</v>
      </c>
      <c r="C864">
        <v>4.9000000000000004</v>
      </c>
      <c r="D864">
        <v>4.5</v>
      </c>
      <c r="E864">
        <v>5.2</v>
      </c>
      <c r="F864">
        <v>2012</v>
      </c>
      <c r="G864" t="s">
        <v>9</v>
      </c>
    </row>
    <row r="865" spans="1:7" x14ac:dyDescent="0.25">
      <c r="A865" t="s">
        <v>37</v>
      </c>
      <c r="B865">
        <v>77131</v>
      </c>
      <c r="C865">
        <v>17.399999999999999</v>
      </c>
      <c r="D865">
        <v>16.5</v>
      </c>
      <c r="E865">
        <v>18.3</v>
      </c>
      <c r="F865">
        <v>2012</v>
      </c>
      <c r="G865" t="s">
        <v>9</v>
      </c>
    </row>
    <row r="866" spans="1:7" x14ac:dyDescent="0.25">
      <c r="A866" t="s">
        <v>16</v>
      </c>
      <c r="B866">
        <v>533348</v>
      </c>
      <c r="C866">
        <v>9.6999999999999993</v>
      </c>
      <c r="D866">
        <v>9.5</v>
      </c>
      <c r="E866">
        <v>10</v>
      </c>
      <c r="F866">
        <v>2012</v>
      </c>
      <c r="G866" t="s">
        <v>9</v>
      </c>
    </row>
    <row r="867" spans="1:7" x14ac:dyDescent="0.25">
      <c r="A867" t="s">
        <v>62</v>
      </c>
      <c r="B867">
        <v>278009</v>
      </c>
      <c r="C867">
        <v>5.8</v>
      </c>
      <c r="D867">
        <v>5.6</v>
      </c>
      <c r="E867">
        <v>6.1</v>
      </c>
      <c r="F867">
        <v>2012</v>
      </c>
      <c r="G867" t="s">
        <v>9</v>
      </c>
    </row>
    <row r="868" spans="1:7" x14ac:dyDescent="0.25">
      <c r="A868" t="s">
        <v>38</v>
      </c>
      <c r="B868">
        <v>1508552</v>
      </c>
      <c r="C868">
        <v>8.4</v>
      </c>
      <c r="D868">
        <v>8.1999999999999993</v>
      </c>
      <c r="E868">
        <v>8.5</v>
      </c>
      <c r="F868">
        <v>2012</v>
      </c>
      <c r="G868" t="s">
        <v>9</v>
      </c>
    </row>
    <row r="869" spans="1:7" x14ac:dyDescent="0.25">
      <c r="A869" t="s">
        <v>23</v>
      </c>
      <c r="B869">
        <v>802643</v>
      </c>
      <c r="C869">
        <v>8.3000000000000007</v>
      </c>
      <c r="D869">
        <v>8.1</v>
      </c>
      <c r="E869">
        <v>8.5</v>
      </c>
      <c r="F869">
        <v>2012</v>
      </c>
      <c r="G869" t="s">
        <v>9</v>
      </c>
    </row>
    <row r="870" spans="1:7" x14ac:dyDescent="0.25">
      <c r="A870" t="s">
        <v>59</v>
      </c>
      <c r="B870">
        <v>32620</v>
      </c>
      <c r="C870">
        <v>11.9</v>
      </c>
      <c r="D870">
        <v>10.8</v>
      </c>
      <c r="E870">
        <v>13.1</v>
      </c>
      <c r="F870">
        <v>2012</v>
      </c>
      <c r="G870" t="s">
        <v>9</v>
      </c>
    </row>
    <row r="871" spans="1:7" x14ac:dyDescent="0.25">
      <c r="A871" t="s">
        <v>54</v>
      </c>
      <c r="B871">
        <v>996369</v>
      </c>
      <c r="C871">
        <v>8</v>
      </c>
      <c r="D871">
        <v>7.9</v>
      </c>
      <c r="E871">
        <v>8.1999999999999993</v>
      </c>
      <c r="F871">
        <v>2012</v>
      </c>
      <c r="G871" t="s">
        <v>9</v>
      </c>
    </row>
    <row r="872" spans="1:7" x14ac:dyDescent="0.25">
      <c r="A872" t="s">
        <v>39</v>
      </c>
      <c r="B872">
        <v>418163</v>
      </c>
      <c r="C872">
        <v>8.1999999999999993</v>
      </c>
      <c r="D872">
        <v>8</v>
      </c>
      <c r="E872">
        <v>8.5</v>
      </c>
      <c r="F872">
        <v>2012</v>
      </c>
      <c r="G872" t="s">
        <v>9</v>
      </c>
    </row>
    <row r="873" spans="1:7" x14ac:dyDescent="0.25">
      <c r="A873" t="s">
        <v>32</v>
      </c>
      <c r="B873">
        <v>260054</v>
      </c>
      <c r="C873">
        <v>8.6</v>
      </c>
      <c r="D873">
        <v>8.3000000000000007</v>
      </c>
      <c r="E873">
        <v>9</v>
      </c>
      <c r="F873">
        <v>2012</v>
      </c>
      <c r="G873" t="s">
        <v>9</v>
      </c>
    </row>
    <row r="874" spans="1:7" x14ac:dyDescent="0.25">
      <c r="A874" t="s">
        <v>24</v>
      </c>
      <c r="B874">
        <v>834046</v>
      </c>
      <c r="C874">
        <v>11</v>
      </c>
      <c r="D874">
        <v>10.7</v>
      </c>
      <c r="E874">
        <v>11.2</v>
      </c>
      <c r="F874">
        <v>2012</v>
      </c>
      <c r="G874" t="s">
        <v>9</v>
      </c>
    </row>
    <row r="875" spans="1:7" x14ac:dyDescent="0.25">
      <c r="A875" t="s">
        <v>40</v>
      </c>
      <c r="B875">
        <v>81835</v>
      </c>
      <c r="C875">
        <v>20.100000000000001</v>
      </c>
      <c r="D875">
        <v>19.2</v>
      </c>
      <c r="E875">
        <v>21.1</v>
      </c>
      <c r="F875">
        <v>2012</v>
      </c>
      <c r="G875" t="s">
        <v>9</v>
      </c>
    </row>
    <row r="876" spans="1:7" x14ac:dyDescent="0.25">
      <c r="A876" t="s">
        <v>17</v>
      </c>
      <c r="B876">
        <v>469419</v>
      </c>
      <c r="C876">
        <v>8.3000000000000007</v>
      </c>
      <c r="D876">
        <v>8</v>
      </c>
      <c r="E876">
        <v>8.5</v>
      </c>
      <c r="F876">
        <v>2012</v>
      </c>
      <c r="G876" t="s">
        <v>9</v>
      </c>
    </row>
    <row r="877" spans="1:7" x14ac:dyDescent="0.25">
      <c r="A877" t="s">
        <v>55</v>
      </c>
      <c r="B877">
        <v>66939</v>
      </c>
      <c r="C877">
        <v>5.0999999999999996</v>
      </c>
      <c r="D877">
        <v>4.5999999999999996</v>
      </c>
      <c r="E877">
        <v>5.7</v>
      </c>
      <c r="F877">
        <v>2012</v>
      </c>
      <c r="G877" t="s">
        <v>9</v>
      </c>
    </row>
    <row r="878" spans="1:7" x14ac:dyDescent="0.25">
      <c r="A878" t="s">
        <v>29</v>
      </c>
      <c r="B878">
        <v>573290</v>
      </c>
      <c r="C878">
        <v>6.2</v>
      </c>
      <c r="D878">
        <v>6</v>
      </c>
      <c r="E878">
        <v>6.4</v>
      </c>
      <c r="F878">
        <v>2012</v>
      </c>
      <c r="G878" t="s">
        <v>9</v>
      </c>
    </row>
    <row r="879" spans="1:7" x14ac:dyDescent="0.25">
      <c r="A879" t="s">
        <v>63</v>
      </c>
      <c r="B879">
        <v>2431612</v>
      </c>
      <c r="C879">
        <v>4.5999999999999996</v>
      </c>
      <c r="D879">
        <v>4.5</v>
      </c>
      <c r="E879">
        <v>4.7</v>
      </c>
      <c r="F879">
        <v>2012</v>
      </c>
      <c r="G879" t="s">
        <v>9</v>
      </c>
    </row>
    <row r="880" spans="1:7" x14ac:dyDescent="0.25">
      <c r="A880" t="s">
        <v>25</v>
      </c>
      <c r="B880">
        <v>149972</v>
      </c>
      <c r="C880">
        <v>9.1</v>
      </c>
      <c r="D880">
        <v>8.6</v>
      </c>
      <c r="E880">
        <v>9.6</v>
      </c>
      <c r="F880">
        <v>2012</v>
      </c>
      <c r="G880" t="s">
        <v>9</v>
      </c>
    </row>
    <row r="881" spans="1:7" x14ac:dyDescent="0.25">
      <c r="A881" t="s">
        <v>57</v>
      </c>
      <c r="B881">
        <v>52507</v>
      </c>
      <c r="C881">
        <v>21.7</v>
      </c>
      <c r="D881">
        <v>20.399999999999999</v>
      </c>
      <c r="E881">
        <v>22.9</v>
      </c>
      <c r="F881">
        <v>2012</v>
      </c>
      <c r="G881" t="s">
        <v>9</v>
      </c>
    </row>
    <row r="882" spans="1:7" x14ac:dyDescent="0.25">
      <c r="A882" t="s">
        <v>56</v>
      </c>
      <c r="B882">
        <v>484834</v>
      </c>
      <c r="C882">
        <v>12.4</v>
      </c>
      <c r="D882">
        <v>12.1</v>
      </c>
      <c r="E882">
        <v>12.7</v>
      </c>
      <c r="F882">
        <v>2012</v>
      </c>
      <c r="G882" t="s">
        <v>9</v>
      </c>
    </row>
    <row r="883" spans="1:7" x14ac:dyDescent="0.25">
      <c r="A883" t="s">
        <v>41</v>
      </c>
      <c r="B883">
        <v>594622</v>
      </c>
      <c r="C883">
        <v>5</v>
      </c>
      <c r="D883">
        <v>4.8</v>
      </c>
      <c r="E883">
        <v>5.0999999999999996</v>
      </c>
      <c r="F883">
        <v>2012</v>
      </c>
      <c r="G883" t="s">
        <v>9</v>
      </c>
    </row>
    <row r="884" spans="1:7" x14ac:dyDescent="0.25">
      <c r="A884" t="s">
        <v>18</v>
      </c>
      <c r="B884">
        <v>152760</v>
      </c>
      <c r="C884">
        <v>13.3</v>
      </c>
      <c r="D884">
        <v>12.7</v>
      </c>
      <c r="E884">
        <v>13.9</v>
      </c>
      <c r="F884">
        <v>2012</v>
      </c>
      <c r="G884" t="s">
        <v>9</v>
      </c>
    </row>
    <row r="885" spans="1:7" x14ac:dyDescent="0.25">
      <c r="A885" t="s">
        <v>26</v>
      </c>
      <c r="B885">
        <v>411420</v>
      </c>
      <c r="C885">
        <v>7.1</v>
      </c>
      <c r="D885">
        <v>6.8</v>
      </c>
      <c r="E885">
        <v>7.3</v>
      </c>
      <c r="F885">
        <v>2012</v>
      </c>
      <c r="G885" t="s">
        <v>9</v>
      </c>
    </row>
    <row r="886" spans="1:7" x14ac:dyDescent="0.25">
      <c r="A886" t="s">
        <v>42</v>
      </c>
      <c r="B886">
        <v>40380</v>
      </c>
      <c r="C886">
        <v>9.5</v>
      </c>
      <c r="D886">
        <v>8.6</v>
      </c>
      <c r="E886">
        <v>10.5</v>
      </c>
      <c r="F886">
        <v>2012</v>
      </c>
      <c r="G886" t="s">
        <v>9</v>
      </c>
    </row>
    <row r="887" spans="1:7" x14ac:dyDescent="0.25">
      <c r="A887" t="s">
        <v>19</v>
      </c>
      <c r="B887">
        <v>674044</v>
      </c>
      <c r="C887">
        <v>1.1000000000000001</v>
      </c>
      <c r="D887">
        <v>1</v>
      </c>
      <c r="E887">
        <v>1.2</v>
      </c>
      <c r="F887">
        <v>2000</v>
      </c>
      <c r="G887" t="s">
        <v>8</v>
      </c>
    </row>
    <row r="888" spans="1:7" x14ac:dyDescent="0.25">
      <c r="A888" t="s">
        <v>43</v>
      </c>
      <c r="B888">
        <v>122469</v>
      </c>
      <c r="C888">
        <v>1.6</v>
      </c>
      <c r="D888">
        <v>1.4</v>
      </c>
      <c r="E888">
        <v>1.8</v>
      </c>
      <c r="F888">
        <v>2000</v>
      </c>
      <c r="G888" t="s">
        <v>8</v>
      </c>
    </row>
    <row r="889" spans="1:7" x14ac:dyDescent="0.25">
      <c r="A889" t="s">
        <v>13</v>
      </c>
      <c r="B889">
        <v>804559</v>
      </c>
      <c r="C889">
        <v>1.3</v>
      </c>
      <c r="D889">
        <v>1.2</v>
      </c>
      <c r="E889">
        <v>1.4</v>
      </c>
      <c r="F889">
        <v>2000</v>
      </c>
      <c r="G889" t="s">
        <v>8</v>
      </c>
    </row>
    <row r="890" spans="1:7" x14ac:dyDescent="0.25">
      <c r="A890" t="s">
        <v>20</v>
      </c>
      <c r="B890">
        <v>412602</v>
      </c>
      <c r="C890">
        <v>1.6</v>
      </c>
      <c r="D890">
        <v>1.5</v>
      </c>
      <c r="E890">
        <v>1.7</v>
      </c>
      <c r="F890">
        <v>2000</v>
      </c>
      <c r="G890" t="s">
        <v>8</v>
      </c>
    </row>
    <row r="891" spans="1:7" x14ac:dyDescent="0.25">
      <c r="A891" t="s">
        <v>44</v>
      </c>
      <c r="B891">
        <v>5512592</v>
      </c>
      <c r="C891">
        <v>1.8</v>
      </c>
      <c r="D891">
        <v>1.8</v>
      </c>
      <c r="E891">
        <v>1.8</v>
      </c>
      <c r="F891">
        <v>2000</v>
      </c>
      <c r="G891" t="s">
        <v>8</v>
      </c>
    </row>
    <row r="892" spans="1:7" x14ac:dyDescent="0.25">
      <c r="A892" t="s">
        <v>21</v>
      </c>
      <c r="B892">
        <v>658092</v>
      </c>
      <c r="C892">
        <v>0.7</v>
      </c>
      <c r="D892">
        <v>0.6</v>
      </c>
      <c r="E892">
        <v>0.7</v>
      </c>
      <c r="F892">
        <v>2000</v>
      </c>
      <c r="G892" t="s">
        <v>8</v>
      </c>
    </row>
    <row r="893" spans="1:7" x14ac:dyDescent="0.25">
      <c r="A893" t="s">
        <v>33</v>
      </c>
      <c r="B893">
        <v>510125</v>
      </c>
      <c r="C893">
        <v>2.2999999999999998</v>
      </c>
      <c r="D893">
        <v>2.2000000000000002</v>
      </c>
      <c r="E893">
        <v>2.4</v>
      </c>
      <c r="F893">
        <v>2000</v>
      </c>
      <c r="G893" t="s">
        <v>8</v>
      </c>
    </row>
    <row r="894" spans="1:7" x14ac:dyDescent="0.25">
      <c r="A894" t="s">
        <v>45</v>
      </c>
      <c r="B894">
        <v>106279</v>
      </c>
      <c r="C894">
        <v>2.2999999999999998</v>
      </c>
      <c r="D894">
        <v>2</v>
      </c>
      <c r="E894">
        <v>2.6</v>
      </c>
      <c r="F894">
        <v>2000</v>
      </c>
      <c r="G894" t="s">
        <v>8</v>
      </c>
    </row>
    <row r="895" spans="1:7" x14ac:dyDescent="0.25">
      <c r="A895" t="s">
        <v>60</v>
      </c>
      <c r="B895">
        <v>55111</v>
      </c>
      <c r="C895">
        <v>1.8</v>
      </c>
      <c r="D895">
        <v>1.5</v>
      </c>
      <c r="E895">
        <v>2.2000000000000002</v>
      </c>
      <c r="F895">
        <v>2000</v>
      </c>
      <c r="G895" t="s">
        <v>8</v>
      </c>
    </row>
    <row r="896" spans="1:7" x14ac:dyDescent="0.25">
      <c r="A896" t="s">
        <v>27</v>
      </c>
      <c r="B896">
        <v>2203889</v>
      </c>
      <c r="C896">
        <v>1.5</v>
      </c>
      <c r="D896">
        <v>1.5</v>
      </c>
      <c r="E896">
        <v>1.6</v>
      </c>
      <c r="F896">
        <v>2000</v>
      </c>
      <c r="G896" t="s">
        <v>8</v>
      </c>
    </row>
    <row r="897" spans="1:7" x14ac:dyDescent="0.25">
      <c r="A897" t="s">
        <v>14</v>
      </c>
      <c r="B897">
        <v>1301729</v>
      </c>
      <c r="C897">
        <v>1.4</v>
      </c>
      <c r="D897">
        <v>1.4</v>
      </c>
      <c r="E897">
        <v>1.5</v>
      </c>
      <c r="F897">
        <v>2000</v>
      </c>
      <c r="G897" t="s">
        <v>8</v>
      </c>
    </row>
    <row r="898" spans="1:7" x14ac:dyDescent="0.25">
      <c r="A898" t="s">
        <v>58</v>
      </c>
      <c r="B898">
        <v>169370</v>
      </c>
      <c r="C898">
        <v>1.6</v>
      </c>
      <c r="D898">
        <v>1.4</v>
      </c>
      <c r="E898">
        <v>1.8</v>
      </c>
      <c r="F898">
        <v>2000</v>
      </c>
      <c r="G898" t="s">
        <v>8</v>
      </c>
    </row>
    <row r="899" spans="1:7" x14ac:dyDescent="0.25">
      <c r="A899" t="s">
        <v>34</v>
      </c>
      <c r="B899">
        <v>225835</v>
      </c>
      <c r="C899">
        <v>1.2</v>
      </c>
      <c r="D899">
        <v>1.1000000000000001</v>
      </c>
      <c r="E899">
        <v>1.4</v>
      </c>
      <c r="F899">
        <v>2000</v>
      </c>
      <c r="G899" t="s">
        <v>8</v>
      </c>
    </row>
    <row r="900" spans="1:7" x14ac:dyDescent="0.25">
      <c r="A900" t="s">
        <v>47</v>
      </c>
      <c r="B900">
        <v>1836275</v>
      </c>
      <c r="C900">
        <v>1.9</v>
      </c>
      <c r="D900">
        <v>1.8</v>
      </c>
      <c r="E900">
        <v>2</v>
      </c>
      <c r="F900">
        <v>2000</v>
      </c>
      <c r="G900" t="s">
        <v>8</v>
      </c>
    </row>
    <row r="901" spans="1:7" x14ac:dyDescent="0.25">
      <c r="A901" t="s">
        <v>35</v>
      </c>
      <c r="B901">
        <v>908247</v>
      </c>
      <c r="C901">
        <v>2.7</v>
      </c>
      <c r="D901">
        <v>2.6</v>
      </c>
      <c r="E901">
        <v>2.8</v>
      </c>
      <c r="F901">
        <v>2000</v>
      </c>
      <c r="G901" t="s">
        <v>8</v>
      </c>
    </row>
    <row r="902" spans="1:7" x14ac:dyDescent="0.25">
      <c r="A902" t="s">
        <v>46</v>
      </c>
      <c r="B902">
        <v>442950</v>
      </c>
      <c r="C902">
        <v>1.1000000000000001</v>
      </c>
      <c r="D902">
        <v>1</v>
      </c>
      <c r="E902">
        <v>1.2</v>
      </c>
      <c r="F902">
        <v>2000</v>
      </c>
      <c r="G902" t="s">
        <v>8</v>
      </c>
    </row>
    <row r="903" spans="1:7" x14ac:dyDescent="0.25">
      <c r="A903" t="s">
        <v>48</v>
      </c>
      <c r="B903">
        <v>425615</v>
      </c>
      <c r="C903">
        <v>1.4</v>
      </c>
      <c r="D903">
        <v>1.3</v>
      </c>
      <c r="E903">
        <v>1.5</v>
      </c>
      <c r="F903">
        <v>2000</v>
      </c>
      <c r="G903" t="s">
        <v>8</v>
      </c>
    </row>
    <row r="904" spans="1:7" x14ac:dyDescent="0.25">
      <c r="A904" t="s">
        <v>49</v>
      </c>
      <c r="B904">
        <v>593147</v>
      </c>
      <c r="C904">
        <v>1.4</v>
      </c>
      <c r="D904">
        <v>1.3</v>
      </c>
      <c r="E904">
        <v>1.5</v>
      </c>
      <c r="F904">
        <v>2000</v>
      </c>
      <c r="G904" t="s">
        <v>8</v>
      </c>
    </row>
    <row r="905" spans="1:7" x14ac:dyDescent="0.25">
      <c r="A905" t="s">
        <v>50</v>
      </c>
      <c r="B905">
        <v>664779</v>
      </c>
      <c r="C905">
        <v>1.5</v>
      </c>
      <c r="D905">
        <v>1.5</v>
      </c>
      <c r="E905">
        <v>1.6</v>
      </c>
      <c r="F905">
        <v>2000</v>
      </c>
      <c r="G905" t="s">
        <v>8</v>
      </c>
    </row>
    <row r="906" spans="1:7" x14ac:dyDescent="0.25">
      <c r="A906" t="s">
        <v>36</v>
      </c>
      <c r="B906">
        <v>190153</v>
      </c>
      <c r="C906">
        <v>2.2999999999999998</v>
      </c>
      <c r="D906">
        <v>2.1</v>
      </c>
      <c r="E906">
        <v>2.5</v>
      </c>
      <c r="F906">
        <v>2000</v>
      </c>
      <c r="G906" t="s">
        <v>8</v>
      </c>
    </row>
    <row r="907" spans="1:7" x14ac:dyDescent="0.25">
      <c r="A907" t="s">
        <v>15</v>
      </c>
      <c r="B907">
        <v>770940</v>
      </c>
      <c r="C907">
        <v>2.4</v>
      </c>
      <c r="D907">
        <v>2.2999999999999998</v>
      </c>
      <c r="E907">
        <v>2.5</v>
      </c>
      <c r="F907">
        <v>2000</v>
      </c>
      <c r="G907" t="s">
        <v>8</v>
      </c>
    </row>
    <row r="908" spans="1:7" x14ac:dyDescent="0.25">
      <c r="A908" t="s">
        <v>30</v>
      </c>
      <c r="B908">
        <v>884565</v>
      </c>
      <c r="C908">
        <v>0.5</v>
      </c>
      <c r="D908">
        <v>0.5</v>
      </c>
      <c r="E908">
        <v>0.6</v>
      </c>
      <c r="F908">
        <v>2000</v>
      </c>
      <c r="G908" t="s">
        <v>8</v>
      </c>
    </row>
    <row r="909" spans="1:7" x14ac:dyDescent="0.25">
      <c r="A909" t="s">
        <v>51</v>
      </c>
      <c r="B909">
        <v>1540035</v>
      </c>
      <c r="C909">
        <v>2.4</v>
      </c>
      <c r="D909">
        <v>2.4</v>
      </c>
      <c r="E909">
        <v>2.5</v>
      </c>
      <c r="F909">
        <v>2000</v>
      </c>
      <c r="G909" t="s">
        <v>8</v>
      </c>
    </row>
    <row r="910" spans="1:7" x14ac:dyDescent="0.25">
      <c r="A910" t="s">
        <v>28</v>
      </c>
      <c r="B910">
        <v>786077</v>
      </c>
      <c r="C910">
        <v>3</v>
      </c>
      <c r="D910">
        <v>2.9</v>
      </c>
      <c r="E910">
        <v>3.1</v>
      </c>
      <c r="F910">
        <v>2000</v>
      </c>
      <c r="G910" t="s">
        <v>8</v>
      </c>
    </row>
    <row r="911" spans="1:7" x14ac:dyDescent="0.25">
      <c r="A911" t="s">
        <v>61</v>
      </c>
      <c r="B911">
        <v>443941</v>
      </c>
      <c r="C911">
        <v>0.8</v>
      </c>
      <c r="D911">
        <v>0.7</v>
      </c>
      <c r="E911">
        <v>0.9</v>
      </c>
      <c r="F911">
        <v>2000</v>
      </c>
      <c r="G911" t="s">
        <v>8</v>
      </c>
    </row>
    <row r="912" spans="1:7" x14ac:dyDescent="0.25">
      <c r="A912" t="s">
        <v>22</v>
      </c>
      <c r="B912">
        <v>821734</v>
      </c>
      <c r="C912">
        <v>1.8</v>
      </c>
      <c r="D912">
        <v>1.7</v>
      </c>
      <c r="E912">
        <v>1.9</v>
      </c>
      <c r="F912">
        <v>2000</v>
      </c>
      <c r="G912" t="s">
        <v>8</v>
      </c>
    </row>
    <row r="913" spans="1:7" x14ac:dyDescent="0.25">
      <c r="A913" t="s">
        <v>52</v>
      </c>
      <c r="B913">
        <v>143919</v>
      </c>
      <c r="C913">
        <v>1.1000000000000001</v>
      </c>
      <c r="D913">
        <v>1</v>
      </c>
      <c r="E913">
        <v>1.3</v>
      </c>
      <c r="F913">
        <v>2000</v>
      </c>
      <c r="G913" t="s">
        <v>8</v>
      </c>
    </row>
    <row r="914" spans="1:7" x14ac:dyDescent="0.25">
      <c r="A914" t="s">
        <v>53</v>
      </c>
      <c r="B914">
        <v>261089</v>
      </c>
      <c r="C914">
        <v>1.1000000000000001</v>
      </c>
      <c r="D914">
        <v>1</v>
      </c>
      <c r="E914">
        <v>1.3</v>
      </c>
      <c r="F914">
        <v>2000</v>
      </c>
      <c r="G914" t="s">
        <v>8</v>
      </c>
    </row>
    <row r="915" spans="1:7" x14ac:dyDescent="0.25">
      <c r="A915" t="s">
        <v>31</v>
      </c>
      <c r="B915">
        <v>311652</v>
      </c>
      <c r="C915">
        <v>1.2</v>
      </c>
      <c r="D915">
        <v>1.1000000000000001</v>
      </c>
      <c r="E915">
        <v>1.4</v>
      </c>
      <c r="F915">
        <v>2000</v>
      </c>
      <c r="G915" t="s">
        <v>8</v>
      </c>
    </row>
    <row r="916" spans="1:7" x14ac:dyDescent="0.25">
      <c r="A916" t="s">
        <v>37</v>
      </c>
      <c r="B916">
        <v>196553</v>
      </c>
      <c r="C916">
        <v>1.6</v>
      </c>
      <c r="D916">
        <v>1.5</v>
      </c>
      <c r="E916">
        <v>1.8</v>
      </c>
      <c r="F916">
        <v>2000</v>
      </c>
      <c r="G916" t="s">
        <v>8</v>
      </c>
    </row>
    <row r="917" spans="1:7" x14ac:dyDescent="0.25">
      <c r="A917" t="s">
        <v>16</v>
      </c>
      <c r="B917">
        <v>1114581</v>
      </c>
      <c r="C917">
        <v>2.5</v>
      </c>
      <c r="D917">
        <v>2.4</v>
      </c>
      <c r="E917">
        <v>2.6</v>
      </c>
      <c r="F917">
        <v>2000</v>
      </c>
      <c r="G917" t="s">
        <v>8</v>
      </c>
    </row>
    <row r="918" spans="1:7" x14ac:dyDescent="0.25">
      <c r="A918" t="s">
        <v>62</v>
      </c>
      <c r="B918">
        <v>295151</v>
      </c>
      <c r="C918">
        <v>0.7</v>
      </c>
      <c r="D918">
        <v>0.6</v>
      </c>
      <c r="E918">
        <v>0.8</v>
      </c>
      <c r="F918">
        <v>2000</v>
      </c>
      <c r="G918" t="s">
        <v>8</v>
      </c>
    </row>
    <row r="919" spans="1:7" x14ac:dyDescent="0.25">
      <c r="A919" t="s">
        <v>38</v>
      </c>
      <c r="B919">
        <v>2500499</v>
      </c>
      <c r="C919">
        <v>2.2000000000000002</v>
      </c>
      <c r="D919">
        <v>2.2000000000000002</v>
      </c>
      <c r="E919">
        <v>2.2999999999999998</v>
      </c>
      <c r="F919">
        <v>2000</v>
      </c>
      <c r="G919" t="s">
        <v>8</v>
      </c>
    </row>
    <row r="920" spans="1:7" x14ac:dyDescent="0.25">
      <c r="A920" t="s">
        <v>23</v>
      </c>
      <c r="B920">
        <v>1183821</v>
      </c>
      <c r="C920">
        <v>1.9</v>
      </c>
      <c r="D920">
        <v>1.8</v>
      </c>
      <c r="E920">
        <v>2</v>
      </c>
      <c r="F920">
        <v>2000</v>
      </c>
      <c r="G920" t="s">
        <v>8</v>
      </c>
    </row>
    <row r="921" spans="1:7" x14ac:dyDescent="0.25">
      <c r="A921" t="s">
        <v>59</v>
      </c>
      <c r="B921">
        <v>101354</v>
      </c>
      <c r="C921">
        <v>1.1000000000000001</v>
      </c>
      <c r="D921">
        <v>0.9</v>
      </c>
      <c r="E921">
        <v>1.3</v>
      </c>
      <c r="F921">
        <v>2000</v>
      </c>
      <c r="G921" t="s">
        <v>8</v>
      </c>
    </row>
    <row r="922" spans="1:7" x14ac:dyDescent="0.25">
      <c r="A922" t="s">
        <v>54</v>
      </c>
      <c r="B922">
        <v>1675014</v>
      </c>
      <c r="C922">
        <v>1.3</v>
      </c>
      <c r="D922">
        <v>1.2</v>
      </c>
      <c r="E922">
        <v>1.3</v>
      </c>
      <c r="F922">
        <v>2000</v>
      </c>
      <c r="G922" t="s">
        <v>8</v>
      </c>
    </row>
    <row r="923" spans="1:7" x14ac:dyDescent="0.25">
      <c r="A923" t="s">
        <v>39</v>
      </c>
      <c r="B923">
        <v>553268</v>
      </c>
      <c r="C923">
        <v>1.1000000000000001</v>
      </c>
      <c r="D923">
        <v>1.1000000000000001</v>
      </c>
      <c r="E923">
        <v>1.2</v>
      </c>
      <c r="F923">
        <v>2000</v>
      </c>
      <c r="G923" t="s">
        <v>8</v>
      </c>
    </row>
    <row r="924" spans="1:7" x14ac:dyDescent="0.25">
      <c r="A924" t="s">
        <v>32</v>
      </c>
      <c r="B924">
        <v>505082</v>
      </c>
      <c r="C924">
        <v>4.7</v>
      </c>
      <c r="D924">
        <v>4.5</v>
      </c>
      <c r="E924">
        <v>4.9000000000000004</v>
      </c>
      <c r="F924">
        <v>2000</v>
      </c>
      <c r="G924" t="s">
        <v>8</v>
      </c>
    </row>
    <row r="925" spans="1:7" x14ac:dyDescent="0.25">
      <c r="A925" t="s">
        <v>24</v>
      </c>
      <c r="B925">
        <v>1680063</v>
      </c>
      <c r="C925">
        <v>1.9</v>
      </c>
      <c r="D925">
        <v>1.9</v>
      </c>
      <c r="E925">
        <v>2</v>
      </c>
      <c r="F925">
        <v>2000</v>
      </c>
      <c r="G925" t="s">
        <v>8</v>
      </c>
    </row>
    <row r="926" spans="1:7" x14ac:dyDescent="0.25">
      <c r="A926" t="s">
        <v>40</v>
      </c>
      <c r="B926">
        <v>142321</v>
      </c>
      <c r="C926">
        <v>2.1</v>
      </c>
      <c r="D926">
        <v>1.9</v>
      </c>
      <c r="E926">
        <v>2.4</v>
      </c>
      <c r="F926">
        <v>2000</v>
      </c>
      <c r="G926" t="s">
        <v>8</v>
      </c>
    </row>
    <row r="927" spans="1:7" x14ac:dyDescent="0.25">
      <c r="A927" t="s">
        <v>17</v>
      </c>
      <c r="B927">
        <v>612794</v>
      </c>
      <c r="C927">
        <v>1.3</v>
      </c>
      <c r="D927">
        <v>1.2</v>
      </c>
      <c r="E927">
        <v>1.4</v>
      </c>
      <c r="F927">
        <v>2000</v>
      </c>
      <c r="G927" t="s">
        <v>8</v>
      </c>
    </row>
    <row r="928" spans="1:7" x14ac:dyDescent="0.25">
      <c r="A928" t="s">
        <v>55</v>
      </c>
      <c r="B928">
        <v>118489</v>
      </c>
      <c r="C928">
        <v>1.7</v>
      </c>
      <c r="D928">
        <v>1.5</v>
      </c>
      <c r="E928">
        <v>2</v>
      </c>
      <c r="F928">
        <v>2000</v>
      </c>
      <c r="G928" t="s">
        <v>8</v>
      </c>
    </row>
    <row r="929" spans="1:7" x14ac:dyDescent="0.25">
      <c r="A929" t="s">
        <v>29</v>
      </c>
      <c r="B929">
        <v>811052</v>
      </c>
      <c r="C929">
        <v>1.1000000000000001</v>
      </c>
      <c r="D929">
        <v>1</v>
      </c>
      <c r="E929">
        <v>1.1000000000000001</v>
      </c>
      <c r="F929">
        <v>2000</v>
      </c>
      <c r="G929" t="s">
        <v>8</v>
      </c>
    </row>
    <row r="930" spans="1:7" x14ac:dyDescent="0.25">
      <c r="A930" t="s">
        <v>63</v>
      </c>
      <c r="B930">
        <v>3619631</v>
      </c>
      <c r="C930">
        <v>1.6</v>
      </c>
      <c r="D930">
        <v>1.5</v>
      </c>
      <c r="E930">
        <v>1.6</v>
      </c>
      <c r="F930">
        <v>2000</v>
      </c>
      <c r="G930" t="s">
        <v>8</v>
      </c>
    </row>
    <row r="931" spans="1:7" x14ac:dyDescent="0.25">
      <c r="A931" t="s">
        <v>25</v>
      </c>
      <c r="B931">
        <v>428316</v>
      </c>
      <c r="C931">
        <v>1.3</v>
      </c>
      <c r="D931">
        <v>1.2</v>
      </c>
      <c r="E931">
        <v>1.4</v>
      </c>
      <c r="F931">
        <v>2000</v>
      </c>
      <c r="G931" t="s">
        <v>8</v>
      </c>
    </row>
    <row r="932" spans="1:7" x14ac:dyDescent="0.25">
      <c r="A932" t="s">
        <v>57</v>
      </c>
      <c r="B932">
        <v>93062</v>
      </c>
      <c r="C932">
        <v>2.1</v>
      </c>
      <c r="D932">
        <v>1.8</v>
      </c>
      <c r="E932">
        <v>2.4</v>
      </c>
      <c r="F932">
        <v>2000</v>
      </c>
      <c r="G932" t="s">
        <v>8</v>
      </c>
    </row>
    <row r="933" spans="1:7" x14ac:dyDescent="0.25">
      <c r="A933" t="s">
        <v>56</v>
      </c>
      <c r="B933">
        <v>1050633</v>
      </c>
      <c r="C933">
        <v>1.8</v>
      </c>
      <c r="D933">
        <v>1.7</v>
      </c>
      <c r="E933">
        <v>1.9</v>
      </c>
      <c r="F933">
        <v>2000</v>
      </c>
      <c r="G933" t="s">
        <v>8</v>
      </c>
    </row>
    <row r="934" spans="1:7" x14ac:dyDescent="0.25">
      <c r="A934" t="s">
        <v>41</v>
      </c>
      <c r="B934">
        <v>928956</v>
      </c>
      <c r="C934">
        <v>1.7</v>
      </c>
      <c r="D934">
        <v>1.6</v>
      </c>
      <c r="E934">
        <v>1.8</v>
      </c>
      <c r="F934">
        <v>2000</v>
      </c>
      <c r="G934" t="s">
        <v>8</v>
      </c>
    </row>
    <row r="935" spans="1:7" x14ac:dyDescent="0.25">
      <c r="A935" t="s">
        <v>18</v>
      </c>
      <c r="B935">
        <v>258840</v>
      </c>
      <c r="C935">
        <v>1.1000000000000001</v>
      </c>
      <c r="D935">
        <v>1</v>
      </c>
      <c r="E935">
        <v>1.3</v>
      </c>
      <c r="F935">
        <v>2000</v>
      </c>
      <c r="G935" t="s">
        <v>8</v>
      </c>
    </row>
    <row r="936" spans="1:7" x14ac:dyDescent="0.25">
      <c r="A936" t="s">
        <v>26</v>
      </c>
      <c r="B936">
        <v>799218</v>
      </c>
      <c r="C936">
        <v>2.2000000000000002</v>
      </c>
      <c r="D936">
        <v>2.1</v>
      </c>
      <c r="E936">
        <v>2.2999999999999998</v>
      </c>
      <c r="F936">
        <v>2000</v>
      </c>
      <c r="G936" t="s">
        <v>8</v>
      </c>
    </row>
    <row r="937" spans="1:7" x14ac:dyDescent="0.25">
      <c r="A937" t="s">
        <v>42</v>
      </c>
      <c r="B937">
        <v>83927</v>
      </c>
      <c r="C937">
        <v>1</v>
      </c>
      <c r="D937">
        <v>0.9</v>
      </c>
      <c r="E937">
        <v>1.3</v>
      </c>
      <c r="F937">
        <v>2000</v>
      </c>
      <c r="G937" t="s">
        <v>8</v>
      </c>
    </row>
    <row r="938" spans="1:7" x14ac:dyDescent="0.25">
      <c r="A938" t="s">
        <v>19</v>
      </c>
      <c r="B938">
        <v>671201</v>
      </c>
      <c r="C938">
        <v>1.3</v>
      </c>
      <c r="D938">
        <v>1.2</v>
      </c>
      <c r="E938">
        <v>1.3</v>
      </c>
      <c r="F938">
        <v>2001</v>
      </c>
      <c r="G938" t="s">
        <v>8</v>
      </c>
    </row>
    <row r="939" spans="1:7" x14ac:dyDescent="0.25">
      <c r="A939" t="s">
        <v>43</v>
      </c>
      <c r="B939">
        <v>123001</v>
      </c>
      <c r="C939">
        <v>1.8</v>
      </c>
      <c r="D939">
        <v>1.6</v>
      </c>
      <c r="E939">
        <v>2</v>
      </c>
      <c r="F939">
        <v>2001</v>
      </c>
      <c r="G939" t="s">
        <v>8</v>
      </c>
    </row>
    <row r="940" spans="1:7" x14ac:dyDescent="0.25">
      <c r="A940" t="s">
        <v>13</v>
      </c>
      <c r="B940">
        <v>835126</v>
      </c>
      <c r="C940">
        <v>1.5</v>
      </c>
      <c r="D940">
        <v>1.4</v>
      </c>
      <c r="E940">
        <v>1.6</v>
      </c>
      <c r="F940">
        <v>2001</v>
      </c>
      <c r="G940" t="s">
        <v>8</v>
      </c>
    </row>
    <row r="941" spans="1:7" x14ac:dyDescent="0.25">
      <c r="A941" t="s">
        <v>20</v>
      </c>
      <c r="B941">
        <v>411655</v>
      </c>
      <c r="C941">
        <v>1.8</v>
      </c>
      <c r="D941">
        <v>1.7</v>
      </c>
      <c r="E941">
        <v>2</v>
      </c>
      <c r="F941">
        <v>2001</v>
      </c>
      <c r="G941" t="s">
        <v>8</v>
      </c>
    </row>
    <row r="942" spans="1:7" x14ac:dyDescent="0.25">
      <c r="A942" t="s">
        <v>44</v>
      </c>
      <c r="B942">
        <v>5617138</v>
      </c>
      <c r="C942">
        <v>2.2000000000000002</v>
      </c>
      <c r="D942">
        <v>2.2000000000000002</v>
      </c>
      <c r="E942">
        <v>2.2999999999999998</v>
      </c>
      <c r="F942">
        <v>2001</v>
      </c>
      <c r="G942" t="s">
        <v>8</v>
      </c>
    </row>
    <row r="943" spans="1:7" x14ac:dyDescent="0.25">
      <c r="A943" t="s">
        <v>21</v>
      </c>
      <c r="B943">
        <v>669550</v>
      </c>
      <c r="C943">
        <v>0.8</v>
      </c>
      <c r="D943">
        <v>0.7</v>
      </c>
      <c r="E943">
        <v>0.8</v>
      </c>
      <c r="F943">
        <v>2001</v>
      </c>
      <c r="G943" t="s">
        <v>8</v>
      </c>
    </row>
    <row r="944" spans="1:7" x14ac:dyDescent="0.25">
      <c r="A944" t="s">
        <v>33</v>
      </c>
      <c r="B944">
        <v>517272</v>
      </c>
      <c r="C944">
        <v>2.7</v>
      </c>
      <c r="D944">
        <v>2.5</v>
      </c>
      <c r="E944">
        <v>2.8</v>
      </c>
      <c r="F944">
        <v>2001</v>
      </c>
      <c r="G944" t="s">
        <v>8</v>
      </c>
    </row>
    <row r="945" spans="1:7" x14ac:dyDescent="0.25">
      <c r="A945" t="s">
        <v>45</v>
      </c>
      <c r="B945">
        <v>107316</v>
      </c>
      <c r="C945">
        <v>2.4</v>
      </c>
      <c r="D945">
        <v>2.1</v>
      </c>
      <c r="E945">
        <v>2.7</v>
      </c>
      <c r="F945">
        <v>2001</v>
      </c>
      <c r="G945" t="s">
        <v>8</v>
      </c>
    </row>
    <row r="946" spans="1:7" x14ac:dyDescent="0.25">
      <c r="A946" t="s">
        <v>60</v>
      </c>
      <c r="B946">
        <v>54822</v>
      </c>
      <c r="C946">
        <v>2.5</v>
      </c>
      <c r="D946">
        <v>2.1</v>
      </c>
      <c r="E946">
        <v>2.9</v>
      </c>
      <c r="F946">
        <v>2001</v>
      </c>
      <c r="G946" t="s">
        <v>8</v>
      </c>
    </row>
    <row r="947" spans="1:7" x14ac:dyDescent="0.25">
      <c r="A947" t="s">
        <v>27</v>
      </c>
      <c r="B947">
        <v>2266215</v>
      </c>
      <c r="C947">
        <v>1.8</v>
      </c>
      <c r="D947">
        <v>1.7</v>
      </c>
      <c r="E947">
        <v>1.8</v>
      </c>
      <c r="F947">
        <v>2001</v>
      </c>
      <c r="G947" t="s">
        <v>8</v>
      </c>
    </row>
    <row r="948" spans="1:7" x14ac:dyDescent="0.25">
      <c r="A948" t="s">
        <v>14</v>
      </c>
      <c r="B948">
        <v>1326151</v>
      </c>
      <c r="C948">
        <v>1.8</v>
      </c>
      <c r="D948">
        <v>1.7</v>
      </c>
      <c r="E948">
        <v>1.9</v>
      </c>
      <c r="F948">
        <v>2001</v>
      </c>
      <c r="G948" t="s">
        <v>8</v>
      </c>
    </row>
    <row r="949" spans="1:7" x14ac:dyDescent="0.25">
      <c r="A949" t="s">
        <v>58</v>
      </c>
      <c r="B949">
        <v>169693</v>
      </c>
      <c r="C949">
        <v>2.2000000000000002</v>
      </c>
      <c r="D949">
        <v>1.9</v>
      </c>
      <c r="E949">
        <v>2.4</v>
      </c>
      <c r="F949">
        <v>2001</v>
      </c>
      <c r="G949" t="s">
        <v>8</v>
      </c>
    </row>
    <row r="950" spans="1:7" x14ac:dyDescent="0.25">
      <c r="A950" t="s">
        <v>34</v>
      </c>
      <c r="B950">
        <v>226311</v>
      </c>
      <c r="C950">
        <v>1.5</v>
      </c>
      <c r="D950">
        <v>1.3</v>
      </c>
      <c r="E950">
        <v>1.6</v>
      </c>
      <c r="F950">
        <v>2001</v>
      </c>
      <c r="G950" t="s">
        <v>8</v>
      </c>
    </row>
    <row r="951" spans="1:7" x14ac:dyDescent="0.25">
      <c r="A951" t="s">
        <v>47</v>
      </c>
      <c r="B951">
        <v>1860877</v>
      </c>
      <c r="C951">
        <v>1.9</v>
      </c>
      <c r="D951">
        <v>1.9</v>
      </c>
      <c r="E951">
        <v>2</v>
      </c>
      <c r="F951">
        <v>2001</v>
      </c>
      <c r="G951" t="s">
        <v>8</v>
      </c>
    </row>
    <row r="952" spans="1:7" x14ac:dyDescent="0.25">
      <c r="A952" t="s">
        <v>35</v>
      </c>
      <c r="B952">
        <v>912934</v>
      </c>
      <c r="C952">
        <v>3.4</v>
      </c>
      <c r="D952">
        <v>3.3</v>
      </c>
      <c r="E952">
        <v>3.5</v>
      </c>
      <c r="F952">
        <v>2001</v>
      </c>
      <c r="G952" t="s">
        <v>8</v>
      </c>
    </row>
    <row r="953" spans="1:7" x14ac:dyDescent="0.25">
      <c r="A953" t="s">
        <v>46</v>
      </c>
      <c r="B953">
        <v>441160</v>
      </c>
      <c r="C953">
        <v>1.2</v>
      </c>
      <c r="D953">
        <v>1.1000000000000001</v>
      </c>
      <c r="E953">
        <v>1.3</v>
      </c>
      <c r="F953">
        <v>2001</v>
      </c>
      <c r="G953" t="s">
        <v>8</v>
      </c>
    </row>
    <row r="954" spans="1:7" x14ac:dyDescent="0.25">
      <c r="A954" t="s">
        <v>48</v>
      </c>
      <c r="B954">
        <v>423696</v>
      </c>
      <c r="C954">
        <v>1.7</v>
      </c>
      <c r="D954">
        <v>1.6</v>
      </c>
      <c r="E954">
        <v>1.8</v>
      </c>
      <c r="F954">
        <v>2001</v>
      </c>
      <c r="G954" t="s">
        <v>8</v>
      </c>
    </row>
    <row r="955" spans="1:7" x14ac:dyDescent="0.25">
      <c r="A955" t="s">
        <v>49</v>
      </c>
      <c r="B955">
        <v>570513</v>
      </c>
      <c r="C955">
        <v>1.7</v>
      </c>
      <c r="D955">
        <v>1.6</v>
      </c>
      <c r="E955">
        <v>1.8</v>
      </c>
      <c r="F955">
        <v>2001</v>
      </c>
      <c r="G955" t="s">
        <v>8</v>
      </c>
    </row>
    <row r="956" spans="1:7" x14ac:dyDescent="0.25">
      <c r="A956" t="s">
        <v>50</v>
      </c>
      <c r="B956">
        <v>657745</v>
      </c>
      <c r="C956">
        <v>1.8</v>
      </c>
      <c r="D956">
        <v>1.7</v>
      </c>
      <c r="E956">
        <v>1.9</v>
      </c>
      <c r="F956">
        <v>2001</v>
      </c>
      <c r="G956" t="s">
        <v>8</v>
      </c>
    </row>
    <row r="957" spans="1:7" x14ac:dyDescent="0.25">
      <c r="A957" t="s">
        <v>36</v>
      </c>
      <c r="B957">
        <v>188117</v>
      </c>
      <c r="C957">
        <v>2.8</v>
      </c>
      <c r="D957">
        <v>2.6</v>
      </c>
      <c r="E957">
        <v>3.1</v>
      </c>
      <c r="F957">
        <v>2001</v>
      </c>
      <c r="G957" t="s">
        <v>8</v>
      </c>
    </row>
    <row r="958" spans="1:7" x14ac:dyDescent="0.25">
      <c r="A958" t="s">
        <v>15</v>
      </c>
      <c r="B958">
        <v>778239</v>
      </c>
      <c r="C958">
        <v>2.9</v>
      </c>
      <c r="D958">
        <v>2.8</v>
      </c>
      <c r="E958">
        <v>3</v>
      </c>
      <c r="F958">
        <v>2001</v>
      </c>
      <c r="G958" t="s">
        <v>8</v>
      </c>
    </row>
    <row r="959" spans="1:7" x14ac:dyDescent="0.25">
      <c r="A959" t="s">
        <v>30</v>
      </c>
      <c r="B959">
        <v>883908</v>
      </c>
      <c r="C959">
        <v>2.8</v>
      </c>
      <c r="D959">
        <v>2.7</v>
      </c>
      <c r="E959">
        <v>2.9</v>
      </c>
      <c r="F959">
        <v>2001</v>
      </c>
      <c r="G959" t="s">
        <v>8</v>
      </c>
    </row>
    <row r="960" spans="1:7" x14ac:dyDescent="0.25">
      <c r="A960" t="s">
        <v>51</v>
      </c>
      <c r="B960">
        <v>1553056</v>
      </c>
      <c r="C960">
        <v>2.8</v>
      </c>
      <c r="D960">
        <v>2.7</v>
      </c>
      <c r="E960">
        <v>2.9</v>
      </c>
      <c r="F960">
        <v>2001</v>
      </c>
      <c r="G960" t="s">
        <v>8</v>
      </c>
    </row>
    <row r="961" spans="1:7" x14ac:dyDescent="0.25">
      <c r="A961" t="s">
        <v>28</v>
      </c>
      <c r="B961">
        <v>783356</v>
      </c>
      <c r="C961">
        <v>4</v>
      </c>
      <c r="D961">
        <v>3.8</v>
      </c>
      <c r="E961">
        <v>4.0999999999999996</v>
      </c>
      <c r="F961">
        <v>2001</v>
      </c>
      <c r="G961" t="s">
        <v>8</v>
      </c>
    </row>
    <row r="962" spans="1:7" x14ac:dyDescent="0.25">
      <c r="A962" t="s">
        <v>61</v>
      </c>
      <c r="B962">
        <v>440575</v>
      </c>
      <c r="C962">
        <v>1</v>
      </c>
      <c r="D962">
        <v>0.9</v>
      </c>
      <c r="E962">
        <v>1</v>
      </c>
      <c r="F962">
        <v>2001</v>
      </c>
      <c r="G962" t="s">
        <v>8</v>
      </c>
    </row>
    <row r="963" spans="1:7" x14ac:dyDescent="0.25">
      <c r="A963" t="s">
        <v>22</v>
      </c>
      <c r="B963">
        <v>821837</v>
      </c>
      <c r="C963">
        <v>2.2000000000000002</v>
      </c>
      <c r="D963">
        <v>2.1</v>
      </c>
      <c r="E963">
        <v>2.2999999999999998</v>
      </c>
      <c r="F963">
        <v>2001</v>
      </c>
      <c r="G963" t="s">
        <v>8</v>
      </c>
    </row>
    <row r="964" spans="1:7" x14ac:dyDescent="0.25">
      <c r="A964" t="s">
        <v>52</v>
      </c>
      <c r="B964">
        <v>141117</v>
      </c>
      <c r="C964">
        <v>1.3</v>
      </c>
      <c r="D964">
        <v>1.2</v>
      </c>
      <c r="E964">
        <v>1.6</v>
      </c>
      <c r="F964">
        <v>2001</v>
      </c>
      <c r="G964" t="s">
        <v>8</v>
      </c>
    </row>
    <row r="965" spans="1:7" x14ac:dyDescent="0.25">
      <c r="A965" t="s">
        <v>53</v>
      </c>
      <c r="B965">
        <v>259797</v>
      </c>
      <c r="C965">
        <v>1.4</v>
      </c>
      <c r="D965">
        <v>1.3</v>
      </c>
      <c r="E965">
        <v>1.6</v>
      </c>
      <c r="F965">
        <v>2001</v>
      </c>
      <c r="G965" t="s">
        <v>8</v>
      </c>
    </row>
    <row r="966" spans="1:7" x14ac:dyDescent="0.25">
      <c r="A966" t="s">
        <v>31</v>
      </c>
      <c r="B966">
        <v>327117</v>
      </c>
      <c r="C966">
        <v>1.5</v>
      </c>
      <c r="D966">
        <v>1.4</v>
      </c>
      <c r="E966">
        <v>1.7</v>
      </c>
      <c r="F966">
        <v>2001</v>
      </c>
      <c r="G966" t="s">
        <v>8</v>
      </c>
    </row>
    <row r="967" spans="1:7" x14ac:dyDescent="0.25">
      <c r="A967" t="s">
        <v>37</v>
      </c>
      <c r="B967">
        <v>194715</v>
      </c>
      <c r="C967">
        <v>2</v>
      </c>
      <c r="D967">
        <v>1.8</v>
      </c>
      <c r="E967">
        <v>2.2000000000000002</v>
      </c>
      <c r="F967">
        <v>2001</v>
      </c>
      <c r="G967" t="s">
        <v>8</v>
      </c>
    </row>
    <row r="968" spans="1:7" x14ac:dyDescent="0.25">
      <c r="A968" t="s">
        <v>16</v>
      </c>
      <c r="B968">
        <v>1153762</v>
      </c>
      <c r="C968">
        <v>2.9</v>
      </c>
      <c r="D968">
        <v>2.8</v>
      </c>
      <c r="E968">
        <v>3</v>
      </c>
      <c r="F968">
        <v>2001</v>
      </c>
      <c r="G968" t="s">
        <v>8</v>
      </c>
    </row>
    <row r="969" spans="1:7" x14ac:dyDescent="0.25">
      <c r="A969" t="s">
        <v>62</v>
      </c>
      <c r="B969">
        <v>294624</v>
      </c>
      <c r="C969">
        <v>0.8</v>
      </c>
      <c r="D969">
        <v>0.7</v>
      </c>
      <c r="E969">
        <v>0.9</v>
      </c>
      <c r="F969">
        <v>2001</v>
      </c>
      <c r="G969" t="s">
        <v>8</v>
      </c>
    </row>
    <row r="970" spans="1:7" x14ac:dyDescent="0.25">
      <c r="A970" t="s">
        <v>38</v>
      </c>
      <c r="B970">
        <v>2508236</v>
      </c>
      <c r="C970">
        <v>2.6</v>
      </c>
      <c r="D970">
        <v>2.6</v>
      </c>
      <c r="E970">
        <v>2.7</v>
      </c>
      <c r="F970">
        <v>2001</v>
      </c>
      <c r="G970" t="s">
        <v>8</v>
      </c>
    </row>
    <row r="971" spans="1:7" x14ac:dyDescent="0.25">
      <c r="A971" t="s">
        <v>23</v>
      </c>
      <c r="B971">
        <v>1203271</v>
      </c>
      <c r="C971">
        <v>2.4</v>
      </c>
      <c r="D971">
        <v>2.2999999999999998</v>
      </c>
      <c r="E971">
        <v>2.5</v>
      </c>
      <c r="F971">
        <v>2001</v>
      </c>
      <c r="G971" t="s">
        <v>8</v>
      </c>
    </row>
    <row r="972" spans="1:7" x14ac:dyDescent="0.25">
      <c r="A972" t="s">
        <v>59</v>
      </c>
      <c r="B972">
        <v>98267</v>
      </c>
      <c r="C972">
        <v>1.4</v>
      </c>
      <c r="D972">
        <v>1.2</v>
      </c>
      <c r="E972">
        <v>1.6</v>
      </c>
      <c r="F972">
        <v>2001</v>
      </c>
      <c r="G972" t="s">
        <v>8</v>
      </c>
    </row>
    <row r="973" spans="1:7" x14ac:dyDescent="0.25">
      <c r="A973" t="s">
        <v>54</v>
      </c>
      <c r="B973">
        <v>1673476</v>
      </c>
      <c r="C973">
        <v>1.7</v>
      </c>
      <c r="D973">
        <v>1.7</v>
      </c>
      <c r="E973">
        <v>1.8</v>
      </c>
      <c r="F973">
        <v>2001</v>
      </c>
      <c r="G973" t="s">
        <v>8</v>
      </c>
    </row>
    <row r="974" spans="1:7" x14ac:dyDescent="0.25">
      <c r="A974" t="s">
        <v>39</v>
      </c>
      <c r="B974">
        <v>549715</v>
      </c>
      <c r="C974">
        <v>1.4</v>
      </c>
      <c r="D974">
        <v>1.3</v>
      </c>
      <c r="E974">
        <v>1.5</v>
      </c>
      <c r="F974">
        <v>2001</v>
      </c>
      <c r="G974" t="s">
        <v>8</v>
      </c>
    </row>
    <row r="975" spans="1:7" x14ac:dyDescent="0.25">
      <c r="A975" t="s">
        <v>32</v>
      </c>
      <c r="B975">
        <v>510574</v>
      </c>
      <c r="C975">
        <v>5.2</v>
      </c>
      <c r="D975">
        <v>5.0999999999999996</v>
      </c>
      <c r="E975">
        <v>5.4</v>
      </c>
      <c r="F975">
        <v>2001</v>
      </c>
      <c r="G975" t="s">
        <v>8</v>
      </c>
    </row>
    <row r="976" spans="1:7" x14ac:dyDescent="0.25">
      <c r="A976" t="s">
        <v>24</v>
      </c>
      <c r="B976">
        <v>1694084</v>
      </c>
      <c r="C976">
        <v>2.2000000000000002</v>
      </c>
      <c r="D976">
        <v>2.2000000000000002</v>
      </c>
      <c r="E976">
        <v>2.2999999999999998</v>
      </c>
      <c r="F976">
        <v>2001</v>
      </c>
      <c r="G976" t="s">
        <v>8</v>
      </c>
    </row>
    <row r="977" spans="1:7" x14ac:dyDescent="0.25">
      <c r="A977" t="s">
        <v>40</v>
      </c>
      <c r="B977">
        <v>146113</v>
      </c>
      <c r="C977">
        <v>2.5</v>
      </c>
      <c r="D977">
        <v>2.2999999999999998</v>
      </c>
      <c r="E977">
        <v>2.8</v>
      </c>
      <c r="F977">
        <v>2001</v>
      </c>
      <c r="G977" t="s">
        <v>8</v>
      </c>
    </row>
    <row r="978" spans="1:7" x14ac:dyDescent="0.25">
      <c r="A978" t="s">
        <v>17</v>
      </c>
      <c r="B978">
        <v>611633</v>
      </c>
      <c r="C978">
        <v>1.5</v>
      </c>
      <c r="D978">
        <v>1.4</v>
      </c>
      <c r="E978">
        <v>1.6</v>
      </c>
      <c r="F978">
        <v>2001</v>
      </c>
      <c r="G978" t="s">
        <v>8</v>
      </c>
    </row>
    <row r="979" spans="1:7" x14ac:dyDescent="0.25">
      <c r="A979" t="s">
        <v>55</v>
      </c>
      <c r="B979">
        <v>117018</v>
      </c>
      <c r="C979">
        <v>2</v>
      </c>
      <c r="D979">
        <v>1.7</v>
      </c>
      <c r="E979">
        <v>2.2000000000000002</v>
      </c>
      <c r="F979">
        <v>2001</v>
      </c>
      <c r="G979" t="s">
        <v>8</v>
      </c>
    </row>
    <row r="980" spans="1:7" x14ac:dyDescent="0.25">
      <c r="A980" t="s">
        <v>29</v>
      </c>
      <c r="B980">
        <v>825081</v>
      </c>
      <c r="C980">
        <v>1.2</v>
      </c>
      <c r="D980">
        <v>1.1000000000000001</v>
      </c>
      <c r="E980">
        <v>1.3</v>
      </c>
      <c r="F980">
        <v>2001</v>
      </c>
      <c r="G980" t="s">
        <v>8</v>
      </c>
    </row>
    <row r="981" spans="1:7" x14ac:dyDescent="0.25">
      <c r="A981" t="s">
        <v>63</v>
      </c>
      <c r="B981">
        <v>3690487</v>
      </c>
      <c r="C981">
        <v>1.8</v>
      </c>
      <c r="D981">
        <v>1.8</v>
      </c>
      <c r="E981">
        <v>1.9</v>
      </c>
      <c r="F981">
        <v>2001</v>
      </c>
      <c r="G981" t="s">
        <v>8</v>
      </c>
    </row>
    <row r="982" spans="1:7" x14ac:dyDescent="0.25">
      <c r="A982" t="s">
        <v>25</v>
      </c>
      <c r="B982">
        <v>430133</v>
      </c>
      <c r="C982">
        <v>1.6</v>
      </c>
      <c r="D982">
        <v>1.5</v>
      </c>
      <c r="E982">
        <v>1.7</v>
      </c>
      <c r="F982">
        <v>2001</v>
      </c>
      <c r="G982" t="s">
        <v>8</v>
      </c>
    </row>
    <row r="983" spans="1:7" x14ac:dyDescent="0.25">
      <c r="A983" t="s">
        <v>57</v>
      </c>
      <c r="B983">
        <v>92230</v>
      </c>
      <c r="C983">
        <v>2.5</v>
      </c>
      <c r="D983">
        <v>2.2000000000000002</v>
      </c>
      <c r="E983">
        <v>2.8</v>
      </c>
      <c r="F983">
        <v>2001</v>
      </c>
      <c r="G983" t="s">
        <v>8</v>
      </c>
    </row>
    <row r="984" spans="1:7" x14ac:dyDescent="0.25">
      <c r="A984" t="s">
        <v>56</v>
      </c>
      <c r="B984">
        <v>1064202</v>
      </c>
      <c r="C984">
        <v>2.1</v>
      </c>
      <c r="D984">
        <v>2</v>
      </c>
      <c r="E984">
        <v>2.2000000000000002</v>
      </c>
      <c r="F984">
        <v>2001</v>
      </c>
      <c r="G984" t="s">
        <v>8</v>
      </c>
    </row>
    <row r="985" spans="1:7" x14ac:dyDescent="0.25">
      <c r="A985" t="s">
        <v>41</v>
      </c>
      <c r="B985">
        <v>932818</v>
      </c>
      <c r="C985">
        <v>2</v>
      </c>
      <c r="D985">
        <v>1.9</v>
      </c>
      <c r="E985">
        <v>2.1</v>
      </c>
      <c r="F985">
        <v>2001</v>
      </c>
      <c r="G985" t="s">
        <v>8</v>
      </c>
    </row>
    <row r="986" spans="1:7" x14ac:dyDescent="0.25">
      <c r="A986" t="s">
        <v>18</v>
      </c>
      <c r="B986">
        <v>255361</v>
      </c>
      <c r="C986">
        <v>1.4</v>
      </c>
      <c r="D986">
        <v>1.2</v>
      </c>
      <c r="E986">
        <v>1.5</v>
      </c>
      <c r="F986">
        <v>2001</v>
      </c>
      <c r="G986" t="s">
        <v>8</v>
      </c>
    </row>
    <row r="987" spans="1:7" x14ac:dyDescent="0.25">
      <c r="A987" t="s">
        <v>26</v>
      </c>
      <c r="B987">
        <v>797219</v>
      </c>
      <c r="C987">
        <v>2.7</v>
      </c>
      <c r="D987">
        <v>2.6</v>
      </c>
      <c r="E987">
        <v>2.8</v>
      </c>
      <c r="F987">
        <v>2001</v>
      </c>
      <c r="G987" t="s">
        <v>8</v>
      </c>
    </row>
    <row r="988" spans="1:7" x14ac:dyDescent="0.25">
      <c r="A988" t="s">
        <v>42</v>
      </c>
      <c r="B988">
        <v>82126</v>
      </c>
      <c r="C988">
        <v>1.2</v>
      </c>
      <c r="D988">
        <v>1</v>
      </c>
      <c r="E988">
        <v>1.5</v>
      </c>
      <c r="F988">
        <v>2001</v>
      </c>
      <c r="G988" t="s">
        <v>8</v>
      </c>
    </row>
    <row r="989" spans="1:7" x14ac:dyDescent="0.25">
      <c r="A989" t="s">
        <v>19</v>
      </c>
      <c r="B989">
        <v>674152</v>
      </c>
      <c r="C989">
        <v>1.5</v>
      </c>
      <c r="D989">
        <v>1.4</v>
      </c>
      <c r="E989">
        <v>1.6</v>
      </c>
      <c r="F989">
        <v>2002</v>
      </c>
      <c r="G989" t="s">
        <v>8</v>
      </c>
    </row>
    <row r="990" spans="1:7" x14ac:dyDescent="0.25">
      <c r="A990" t="s">
        <v>43</v>
      </c>
      <c r="B990">
        <v>122904</v>
      </c>
      <c r="C990">
        <v>2</v>
      </c>
      <c r="D990">
        <v>1.8</v>
      </c>
      <c r="E990">
        <v>2.2999999999999998</v>
      </c>
      <c r="F990">
        <v>2002</v>
      </c>
      <c r="G990" t="s">
        <v>8</v>
      </c>
    </row>
    <row r="991" spans="1:7" x14ac:dyDescent="0.25">
      <c r="A991" t="s">
        <v>13</v>
      </c>
      <c r="B991">
        <v>853801</v>
      </c>
      <c r="C991">
        <v>1.9</v>
      </c>
      <c r="D991">
        <v>1.8</v>
      </c>
      <c r="E991">
        <v>2</v>
      </c>
      <c r="F991">
        <v>2002</v>
      </c>
      <c r="G991" t="s">
        <v>8</v>
      </c>
    </row>
    <row r="992" spans="1:7" x14ac:dyDescent="0.25">
      <c r="A992" t="s">
        <v>20</v>
      </c>
      <c r="B992">
        <v>412287</v>
      </c>
      <c r="C992">
        <v>2.2000000000000002</v>
      </c>
      <c r="D992">
        <v>2</v>
      </c>
      <c r="E992">
        <v>2.2999999999999998</v>
      </c>
      <c r="F992">
        <v>2002</v>
      </c>
      <c r="G992" t="s">
        <v>8</v>
      </c>
    </row>
    <row r="993" spans="1:7" x14ac:dyDescent="0.25">
      <c r="A993" t="s">
        <v>44</v>
      </c>
      <c r="B993">
        <v>5724081</v>
      </c>
      <c r="C993">
        <v>2.7</v>
      </c>
      <c r="D993">
        <v>2.6</v>
      </c>
      <c r="E993">
        <v>2.7</v>
      </c>
      <c r="F993">
        <v>2002</v>
      </c>
      <c r="G993" t="s">
        <v>8</v>
      </c>
    </row>
    <row r="994" spans="1:7" x14ac:dyDescent="0.25">
      <c r="A994" t="s">
        <v>21</v>
      </c>
      <c r="B994">
        <v>677622</v>
      </c>
      <c r="C994">
        <v>1</v>
      </c>
      <c r="D994">
        <v>0.9</v>
      </c>
      <c r="E994">
        <v>1</v>
      </c>
      <c r="F994">
        <v>2002</v>
      </c>
      <c r="G994" t="s">
        <v>8</v>
      </c>
    </row>
    <row r="995" spans="1:7" x14ac:dyDescent="0.25">
      <c r="A995" t="s">
        <v>33</v>
      </c>
      <c r="B995">
        <v>517649</v>
      </c>
      <c r="C995">
        <v>3.2</v>
      </c>
      <c r="D995">
        <v>3.1</v>
      </c>
      <c r="E995">
        <v>3.4</v>
      </c>
      <c r="F995">
        <v>2002</v>
      </c>
      <c r="G995" t="s">
        <v>8</v>
      </c>
    </row>
    <row r="996" spans="1:7" x14ac:dyDescent="0.25">
      <c r="A996" t="s">
        <v>45</v>
      </c>
      <c r="B996">
        <v>107916</v>
      </c>
      <c r="C996">
        <v>2.8</v>
      </c>
      <c r="D996">
        <v>2.5</v>
      </c>
      <c r="E996">
        <v>3.1</v>
      </c>
      <c r="F996">
        <v>2002</v>
      </c>
      <c r="G996" t="s">
        <v>8</v>
      </c>
    </row>
    <row r="997" spans="1:7" x14ac:dyDescent="0.25">
      <c r="A997" t="s">
        <v>60</v>
      </c>
      <c r="B997">
        <v>60385</v>
      </c>
      <c r="C997">
        <v>2.6</v>
      </c>
      <c r="D997">
        <v>2.2999999999999998</v>
      </c>
      <c r="E997">
        <v>3.1</v>
      </c>
      <c r="F997">
        <v>2002</v>
      </c>
      <c r="G997" t="s">
        <v>8</v>
      </c>
    </row>
    <row r="998" spans="1:7" x14ac:dyDescent="0.25">
      <c r="A998" t="s">
        <v>27</v>
      </c>
      <c r="B998">
        <v>2305437</v>
      </c>
      <c r="C998">
        <v>2.1</v>
      </c>
      <c r="D998">
        <v>2</v>
      </c>
      <c r="E998">
        <v>2.1</v>
      </c>
      <c r="F998">
        <v>2002</v>
      </c>
      <c r="G998" t="s">
        <v>8</v>
      </c>
    </row>
    <row r="999" spans="1:7" x14ac:dyDescent="0.25">
      <c r="A999" t="s">
        <v>14</v>
      </c>
      <c r="B999">
        <v>1346495</v>
      </c>
      <c r="C999">
        <v>2.2000000000000002</v>
      </c>
      <c r="D999">
        <v>2.1</v>
      </c>
      <c r="E999">
        <v>2.2999999999999998</v>
      </c>
      <c r="F999">
        <v>2002</v>
      </c>
      <c r="G999" t="s">
        <v>8</v>
      </c>
    </row>
    <row r="1000" spans="1:7" x14ac:dyDescent="0.25">
      <c r="A1000" t="s">
        <v>58</v>
      </c>
      <c r="B1000">
        <v>169324</v>
      </c>
      <c r="C1000">
        <v>3</v>
      </c>
      <c r="D1000">
        <v>2.8</v>
      </c>
      <c r="E1000">
        <v>3.3</v>
      </c>
      <c r="F1000">
        <v>2002</v>
      </c>
      <c r="G1000" t="s">
        <v>8</v>
      </c>
    </row>
    <row r="1001" spans="1:7" x14ac:dyDescent="0.25">
      <c r="A1001" t="s">
        <v>34</v>
      </c>
      <c r="B1001">
        <v>228122</v>
      </c>
      <c r="C1001">
        <v>2</v>
      </c>
      <c r="D1001">
        <v>1.8</v>
      </c>
      <c r="E1001">
        <v>2.2000000000000002</v>
      </c>
      <c r="F1001">
        <v>2002</v>
      </c>
      <c r="G1001" t="s">
        <v>8</v>
      </c>
    </row>
    <row r="1002" spans="1:7" x14ac:dyDescent="0.25">
      <c r="A1002" t="s">
        <v>47</v>
      </c>
      <c r="B1002">
        <v>1872358</v>
      </c>
      <c r="C1002">
        <v>2.6</v>
      </c>
      <c r="D1002">
        <v>2.5</v>
      </c>
      <c r="E1002">
        <v>2.6</v>
      </c>
      <c r="F1002">
        <v>2002</v>
      </c>
      <c r="G1002" t="s">
        <v>8</v>
      </c>
    </row>
    <row r="1003" spans="1:7" x14ac:dyDescent="0.25">
      <c r="A1003" t="s">
        <v>35</v>
      </c>
      <c r="B1003">
        <v>924149</v>
      </c>
      <c r="C1003">
        <v>4.0999999999999996</v>
      </c>
      <c r="D1003">
        <v>4</v>
      </c>
      <c r="E1003">
        <v>4.2</v>
      </c>
      <c r="F1003">
        <v>2002</v>
      </c>
      <c r="G1003" t="s">
        <v>8</v>
      </c>
    </row>
    <row r="1004" spans="1:7" x14ac:dyDescent="0.25">
      <c r="A1004" t="s">
        <v>46</v>
      </c>
      <c r="B1004">
        <v>433833</v>
      </c>
      <c r="C1004">
        <v>2.5</v>
      </c>
      <c r="D1004">
        <v>2.2999999999999998</v>
      </c>
      <c r="E1004">
        <v>2.6</v>
      </c>
      <c r="F1004">
        <v>2002</v>
      </c>
      <c r="G1004" t="s">
        <v>8</v>
      </c>
    </row>
    <row r="1005" spans="1:7" x14ac:dyDescent="0.25">
      <c r="A1005" t="s">
        <v>48</v>
      </c>
      <c r="B1005">
        <v>422734</v>
      </c>
      <c r="C1005">
        <v>2</v>
      </c>
      <c r="D1005">
        <v>1.9</v>
      </c>
      <c r="E1005">
        <v>2.1</v>
      </c>
      <c r="F1005">
        <v>2002</v>
      </c>
      <c r="G1005" t="s">
        <v>8</v>
      </c>
    </row>
    <row r="1006" spans="1:7" x14ac:dyDescent="0.25">
      <c r="A1006" t="s">
        <v>49</v>
      </c>
      <c r="B1006">
        <v>576765</v>
      </c>
      <c r="C1006">
        <v>2</v>
      </c>
      <c r="D1006">
        <v>1.8</v>
      </c>
      <c r="E1006">
        <v>2.1</v>
      </c>
      <c r="F1006">
        <v>2002</v>
      </c>
      <c r="G1006" t="s">
        <v>8</v>
      </c>
    </row>
    <row r="1007" spans="1:7" x14ac:dyDescent="0.25">
      <c r="A1007" t="s">
        <v>50</v>
      </c>
      <c r="B1007">
        <v>651099</v>
      </c>
      <c r="C1007">
        <v>2.1</v>
      </c>
      <c r="D1007">
        <v>1.9</v>
      </c>
      <c r="E1007">
        <v>2.2000000000000002</v>
      </c>
      <c r="F1007">
        <v>2002</v>
      </c>
      <c r="G1007" t="s">
        <v>8</v>
      </c>
    </row>
    <row r="1008" spans="1:7" x14ac:dyDescent="0.25">
      <c r="A1008" t="s">
        <v>36</v>
      </c>
      <c r="B1008">
        <v>186615</v>
      </c>
      <c r="C1008">
        <v>3.5</v>
      </c>
      <c r="D1008">
        <v>3.2</v>
      </c>
      <c r="E1008">
        <v>3.7</v>
      </c>
      <c r="F1008">
        <v>2002</v>
      </c>
      <c r="G1008" t="s">
        <v>8</v>
      </c>
    </row>
    <row r="1009" spans="1:7" x14ac:dyDescent="0.25">
      <c r="A1009" t="s">
        <v>15</v>
      </c>
      <c r="B1009">
        <v>784109</v>
      </c>
      <c r="C1009">
        <v>3.5</v>
      </c>
      <c r="D1009">
        <v>3.4</v>
      </c>
      <c r="E1009">
        <v>3.7</v>
      </c>
      <c r="F1009">
        <v>2002</v>
      </c>
      <c r="G1009" t="s">
        <v>8</v>
      </c>
    </row>
    <row r="1010" spans="1:7" x14ac:dyDescent="0.25">
      <c r="A1010" t="s">
        <v>30</v>
      </c>
      <c r="B1010">
        <v>890862</v>
      </c>
      <c r="C1010">
        <v>3.4</v>
      </c>
      <c r="D1010">
        <v>3.2</v>
      </c>
      <c r="E1010">
        <v>3.5</v>
      </c>
      <c r="F1010">
        <v>2002</v>
      </c>
      <c r="G1010" t="s">
        <v>8</v>
      </c>
    </row>
    <row r="1011" spans="1:7" x14ac:dyDescent="0.25">
      <c r="A1011" t="s">
        <v>51</v>
      </c>
      <c r="B1011">
        <v>1582807</v>
      </c>
      <c r="C1011">
        <v>3.2</v>
      </c>
      <c r="D1011">
        <v>3.1</v>
      </c>
      <c r="E1011">
        <v>3.3</v>
      </c>
      <c r="F1011">
        <v>2002</v>
      </c>
      <c r="G1011" t="s">
        <v>8</v>
      </c>
    </row>
    <row r="1012" spans="1:7" x14ac:dyDescent="0.25">
      <c r="A1012" t="s">
        <v>28</v>
      </c>
      <c r="B1012">
        <v>778097</v>
      </c>
      <c r="C1012">
        <v>5</v>
      </c>
      <c r="D1012">
        <v>4.9000000000000004</v>
      </c>
      <c r="E1012">
        <v>5.2</v>
      </c>
      <c r="F1012">
        <v>2002</v>
      </c>
      <c r="G1012" t="s">
        <v>8</v>
      </c>
    </row>
    <row r="1013" spans="1:7" x14ac:dyDescent="0.25">
      <c r="A1013" t="s">
        <v>61</v>
      </c>
      <c r="B1013">
        <v>439882</v>
      </c>
      <c r="C1013">
        <v>1.1000000000000001</v>
      </c>
      <c r="D1013">
        <v>1</v>
      </c>
      <c r="E1013">
        <v>1.2</v>
      </c>
      <c r="F1013">
        <v>2002</v>
      </c>
      <c r="G1013" t="s">
        <v>8</v>
      </c>
    </row>
    <row r="1014" spans="1:7" x14ac:dyDescent="0.25">
      <c r="A1014" t="s">
        <v>22</v>
      </c>
      <c r="B1014">
        <v>829081</v>
      </c>
      <c r="C1014">
        <v>2.6</v>
      </c>
      <c r="D1014">
        <v>2.5</v>
      </c>
      <c r="E1014">
        <v>2.7</v>
      </c>
      <c r="F1014">
        <v>2002</v>
      </c>
      <c r="G1014" t="s">
        <v>8</v>
      </c>
    </row>
    <row r="1015" spans="1:7" x14ac:dyDescent="0.25">
      <c r="A1015" t="s">
        <v>52</v>
      </c>
      <c r="B1015">
        <v>139124</v>
      </c>
      <c r="C1015">
        <v>1.6</v>
      </c>
      <c r="D1015">
        <v>1.4</v>
      </c>
      <c r="E1015">
        <v>1.9</v>
      </c>
      <c r="F1015">
        <v>2002</v>
      </c>
      <c r="G1015" t="s">
        <v>8</v>
      </c>
    </row>
    <row r="1016" spans="1:7" x14ac:dyDescent="0.25">
      <c r="A1016" t="s">
        <v>53</v>
      </c>
      <c r="B1016">
        <v>259471</v>
      </c>
      <c r="C1016">
        <v>1.7</v>
      </c>
      <c r="D1016">
        <v>1.6</v>
      </c>
      <c r="E1016">
        <v>1.9</v>
      </c>
      <c r="F1016">
        <v>2002</v>
      </c>
      <c r="G1016" t="s">
        <v>8</v>
      </c>
    </row>
    <row r="1017" spans="1:7" x14ac:dyDescent="0.25">
      <c r="A1017" t="s">
        <v>31</v>
      </c>
      <c r="B1017">
        <v>339018</v>
      </c>
      <c r="C1017">
        <v>1.9</v>
      </c>
      <c r="D1017">
        <v>1.8</v>
      </c>
      <c r="E1017">
        <v>2.1</v>
      </c>
      <c r="F1017">
        <v>2002</v>
      </c>
      <c r="G1017" t="s">
        <v>8</v>
      </c>
    </row>
    <row r="1018" spans="1:7" x14ac:dyDescent="0.25">
      <c r="A1018" t="s">
        <v>37</v>
      </c>
      <c r="B1018">
        <v>195370</v>
      </c>
      <c r="C1018">
        <v>2.4</v>
      </c>
      <c r="D1018">
        <v>2.2000000000000002</v>
      </c>
      <c r="E1018">
        <v>2.6</v>
      </c>
      <c r="F1018">
        <v>2002</v>
      </c>
      <c r="G1018" t="s">
        <v>8</v>
      </c>
    </row>
    <row r="1019" spans="1:7" x14ac:dyDescent="0.25">
      <c r="A1019" t="s">
        <v>16</v>
      </c>
      <c r="B1019">
        <v>1181285</v>
      </c>
      <c r="C1019">
        <v>3.4</v>
      </c>
      <c r="D1019">
        <v>3.3</v>
      </c>
      <c r="E1019">
        <v>3.5</v>
      </c>
      <c r="F1019">
        <v>2002</v>
      </c>
      <c r="G1019" t="s">
        <v>8</v>
      </c>
    </row>
    <row r="1020" spans="1:7" x14ac:dyDescent="0.25">
      <c r="A1020" t="s">
        <v>62</v>
      </c>
      <c r="B1020">
        <v>294067</v>
      </c>
      <c r="C1020">
        <v>0.9</v>
      </c>
      <c r="D1020">
        <v>0.8</v>
      </c>
      <c r="E1020">
        <v>1</v>
      </c>
      <c r="F1020">
        <v>2002</v>
      </c>
      <c r="G1020" t="s">
        <v>8</v>
      </c>
    </row>
    <row r="1021" spans="1:7" x14ac:dyDescent="0.25">
      <c r="A1021" t="s">
        <v>38</v>
      </c>
      <c r="B1021">
        <v>2515084</v>
      </c>
      <c r="C1021">
        <v>3.1</v>
      </c>
      <c r="D1021">
        <v>3</v>
      </c>
      <c r="E1021">
        <v>3.2</v>
      </c>
      <c r="F1021">
        <v>2002</v>
      </c>
      <c r="G1021" t="s">
        <v>8</v>
      </c>
    </row>
    <row r="1022" spans="1:7" x14ac:dyDescent="0.25">
      <c r="A1022" t="s">
        <v>23</v>
      </c>
      <c r="B1022">
        <v>1220801</v>
      </c>
      <c r="C1022">
        <v>2.7</v>
      </c>
      <c r="D1022">
        <v>2.6</v>
      </c>
      <c r="E1022">
        <v>2.8</v>
      </c>
      <c r="F1022">
        <v>2002</v>
      </c>
      <c r="G1022" t="s">
        <v>8</v>
      </c>
    </row>
    <row r="1023" spans="1:7" x14ac:dyDescent="0.25">
      <c r="A1023" t="s">
        <v>59</v>
      </c>
      <c r="B1023">
        <v>96439</v>
      </c>
      <c r="C1023">
        <v>1.7</v>
      </c>
      <c r="D1023">
        <v>1.5</v>
      </c>
      <c r="E1023">
        <v>2</v>
      </c>
      <c r="F1023">
        <v>2002</v>
      </c>
      <c r="G1023" t="s">
        <v>8</v>
      </c>
    </row>
    <row r="1024" spans="1:7" x14ac:dyDescent="0.25">
      <c r="A1024" t="s">
        <v>54</v>
      </c>
      <c r="B1024">
        <v>1678807</v>
      </c>
      <c r="C1024">
        <v>2.2999999999999998</v>
      </c>
      <c r="D1024">
        <v>2.2000000000000002</v>
      </c>
      <c r="E1024">
        <v>2.4</v>
      </c>
      <c r="F1024">
        <v>2002</v>
      </c>
      <c r="G1024" t="s">
        <v>8</v>
      </c>
    </row>
    <row r="1025" spans="1:7" x14ac:dyDescent="0.25">
      <c r="A1025" t="s">
        <v>39</v>
      </c>
      <c r="B1025">
        <v>547381</v>
      </c>
      <c r="C1025">
        <v>1.4</v>
      </c>
      <c r="D1025">
        <v>1.3</v>
      </c>
      <c r="E1025">
        <v>1.5</v>
      </c>
      <c r="F1025">
        <v>2002</v>
      </c>
      <c r="G1025" t="s">
        <v>8</v>
      </c>
    </row>
    <row r="1026" spans="1:7" x14ac:dyDescent="0.25">
      <c r="A1026" t="s">
        <v>32</v>
      </c>
      <c r="B1026">
        <v>512972</v>
      </c>
      <c r="C1026">
        <v>6.2</v>
      </c>
      <c r="D1026">
        <v>5.9</v>
      </c>
      <c r="E1026">
        <v>6.4</v>
      </c>
      <c r="F1026">
        <v>2002</v>
      </c>
      <c r="G1026" t="s">
        <v>8</v>
      </c>
    </row>
    <row r="1027" spans="1:7" x14ac:dyDescent="0.25">
      <c r="A1027" t="s">
        <v>24</v>
      </c>
      <c r="B1027">
        <v>1691071</v>
      </c>
      <c r="C1027">
        <v>2.7</v>
      </c>
      <c r="D1027">
        <v>2.6</v>
      </c>
      <c r="E1027">
        <v>2.8</v>
      </c>
      <c r="F1027">
        <v>2002</v>
      </c>
      <c r="G1027" t="s">
        <v>8</v>
      </c>
    </row>
    <row r="1028" spans="1:7" x14ac:dyDescent="0.25">
      <c r="A1028" t="s">
        <v>40</v>
      </c>
      <c r="B1028">
        <v>147307</v>
      </c>
      <c r="C1028">
        <v>3.1</v>
      </c>
      <c r="D1028">
        <v>2.8</v>
      </c>
      <c r="E1028">
        <v>3.3</v>
      </c>
      <c r="F1028">
        <v>2002</v>
      </c>
      <c r="G1028" t="s">
        <v>8</v>
      </c>
    </row>
    <row r="1029" spans="1:7" x14ac:dyDescent="0.25">
      <c r="A1029" t="s">
        <v>17</v>
      </c>
      <c r="B1029">
        <v>625007</v>
      </c>
      <c r="C1029">
        <v>1.7</v>
      </c>
      <c r="D1029">
        <v>1.6</v>
      </c>
      <c r="E1029">
        <v>1.8</v>
      </c>
      <c r="F1029">
        <v>2002</v>
      </c>
      <c r="G1029" t="s">
        <v>8</v>
      </c>
    </row>
    <row r="1030" spans="1:7" x14ac:dyDescent="0.25">
      <c r="A1030" t="s">
        <v>55</v>
      </c>
      <c r="B1030">
        <v>116672</v>
      </c>
      <c r="C1030">
        <v>2.2000000000000002</v>
      </c>
      <c r="D1030">
        <v>2</v>
      </c>
      <c r="E1030">
        <v>2.5</v>
      </c>
      <c r="F1030">
        <v>2002</v>
      </c>
      <c r="G1030" t="s">
        <v>8</v>
      </c>
    </row>
    <row r="1031" spans="1:7" x14ac:dyDescent="0.25">
      <c r="A1031" t="s">
        <v>29</v>
      </c>
      <c r="B1031">
        <v>826056</v>
      </c>
      <c r="C1031">
        <v>1.5</v>
      </c>
      <c r="D1031">
        <v>1.4</v>
      </c>
      <c r="E1031">
        <v>1.6</v>
      </c>
      <c r="F1031">
        <v>2002</v>
      </c>
      <c r="G1031" t="s">
        <v>8</v>
      </c>
    </row>
    <row r="1032" spans="1:7" x14ac:dyDescent="0.25">
      <c r="A1032" t="s">
        <v>63</v>
      </c>
      <c r="B1032">
        <v>3760793</v>
      </c>
      <c r="C1032">
        <v>2.2000000000000002</v>
      </c>
      <c r="D1032">
        <v>2.1</v>
      </c>
      <c r="E1032">
        <v>2.2000000000000002</v>
      </c>
      <c r="F1032">
        <v>2002</v>
      </c>
      <c r="G1032" t="s">
        <v>8</v>
      </c>
    </row>
    <row r="1033" spans="1:7" x14ac:dyDescent="0.25">
      <c r="A1033" t="s">
        <v>25</v>
      </c>
      <c r="B1033">
        <v>431980</v>
      </c>
      <c r="C1033">
        <v>1.8</v>
      </c>
      <c r="D1033">
        <v>1.7</v>
      </c>
      <c r="E1033">
        <v>2</v>
      </c>
      <c r="F1033">
        <v>2002</v>
      </c>
      <c r="G1033" t="s">
        <v>8</v>
      </c>
    </row>
    <row r="1034" spans="1:7" x14ac:dyDescent="0.25">
      <c r="A1034" t="s">
        <v>57</v>
      </c>
      <c r="B1034">
        <v>90699</v>
      </c>
      <c r="C1034">
        <v>2.5</v>
      </c>
      <c r="D1034">
        <v>2.2000000000000002</v>
      </c>
      <c r="E1034">
        <v>2.8</v>
      </c>
      <c r="F1034">
        <v>2002</v>
      </c>
      <c r="G1034" t="s">
        <v>8</v>
      </c>
    </row>
    <row r="1035" spans="1:7" x14ac:dyDescent="0.25">
      <c r="A1035" t="s">
        <v>56</v>
      </c>
      <c r="B1035">
        <v>1078396</v>
      </c>
      <c r="C1035">
        <v>2.6</v>
      </c>
      <c r="D1035">
        <v>2.5</v>
      </c>
      <c r="E1035">
        <v>2.7</v>
      </c>
      <c r="F1035">
        <v>2002</v>
      </c>
      <c r="G1035" t="s">
        <v>8</v>
      </c>
    </row>
    <row r="1036" spans="1:7" x14ac:dyDescent="0.25">
      <c r="A1036" t="s">
        <v>41</v>
      </c>
      <c r="B1036">
        <v>935529</v>
      </c>
      <c r="C1036">
        <v>2.4</v>
      </c>
      <c r="D1036">
        <v>2.2999999999999998</v>
      </c>
      <c r="E1036">
        <v>2.5</v>
      </c>
      <c r="F1036">
        <v>2002</v>
      </c>
      <c r="G1036" t="s">
        <v>8</v>
      </c>
    </row>
    <row r="1037" spans="1:7" x14ac:dyDescent="0.25">
      <c r="A1037" t="s">
        <v>18</v>
      </c>
      <c r="B1037">
        <v>253894</v>
      </c>
      <c r="C1037">
        <v>1.6</v>
      </c>
      <c r="D1037">
        <v>1.4</v>
      </c>
      <c r="E1037">
        <v>1.7</v>
      </c>
      <c r="F1037">
        <v>2002</v>
      </c>
      <c r="G1037" t="s">
        <v>8</v>
      </c>
    </row>
    <row r="1038" spans="1:7" x14ac:dyDescent="0.25">
      <c r="A1038" t="s">
        <v>26</v>
      </c>
      <c r="B1038">
        <v>797469</v>
      </c>
      <c r="C1038">
        <v>3.2</v>
      </c>
      <c r="D1038">
        <v>3.1</v>
      </c>
      <c r="E1038">
        <v>3.4</v>
      </c>
      <c r="F1038">
        <v>2002</v>
      </c>
      <c r="G1038" t="s">
        <v>8</v>
      </c>
    </row>
    <row r="1039" spans="1:7" x14ac:dyDescent="0.25">
      <c r="A1039" t="s">
        <v>42</v>
      </c>
      <c r="B1039">
        <v>80295</v>
      </c>
      <c r="C1039">
        <v>1.5</v>
      </c>
      <c r="D1039">
        <v>1.3</v>
      </c>
      <c r="E1039">
        <v>1.8</v>
      </c>
      <c r="F1039">
        <v>2002</v>
      </c>
      <c r="G1039" t="s">
        <v>8</v>
      </c>
    </row>
    <row r="1040" spans="1:7" x14ac:dyDescent="0.25">
      <c r="A1040" t="s">
        <v>19</v>
      </c>
      <c r="B1040">
        <v>672827</v>
      </c>
      <c r="C1040">
        <v>1.8</v>
      </c>
      <c r="D1040">
        <v>1.7</v>
      </c>
      <c r="E1040">
        <v>2</v>
      </c>
      <c r="F1040">
        <v>2003</v>
      </c>
      <c r="G1040" t="s">
        <v>8</v>
      </c>
    </row>
    <row r="1041" spans="1:7" x14ac:dyDescent="0.25">
      <c r="A1041" t="s">
        <v>43</v>
      </c>
      <c r="B1041">
        <v>122575</v>
      </c>
      <c r="C1041">
        <v>2.2999999999999998</v>
      </c>
      <c r="D1041">
        <v>2</v>
      </c>
      <c r="E1041">
        <v>2.6</v>
      </c>
      <c r="F1041">
        <v>2003</v>
      </c>
      <c r="G1041" t="s">
        <v>8</v>
      </c>
    </row>
    <row r="1042" spans="1:7" x14ac:dyDescent="0.25">
      <c r="A1042" t="s">
        <v>13</v>
      </c>
      <c r="B1042">
        <v>920714</v>
      </c>
      <c r="C1042">
        <v>2.2000000000000002</v>
      </c>
      <c r="D1042">
        <v>2.1</v>
      </c>
      <c r="E1042">
        <v>2.2999999999999998</v>
      </c>
      <c r="F1042">
        <v>2003</v>
      </c>
      <c r="G1042" t="s">
        <v>8</v>
      </c>
    </row>
    <row r="1043" spans="1:7" x14ac:dyDescent="0.25">
      <c r="A1043" t="s">
        <v>20</v>
      </c>
      <c r="B1043">
        <v>414546</v>
      </c>
      <c r="C1043">
        <v>2.4</v>
      </c>
      <c r="D1043">
        <v>2.2999999999999998</v>
      </c>
      <c r="E1043">
        <v>2.6</v>
      </c>
      <c r="F1043">
        <v>2003</v>
      </c>
      <c r="G1043" t="s">
        <v>8</v>
      </c>
    </row>
    <row r="1044" spans="1:7" x14ac:dyDescent="0.25">
      <c r="A1044" t="s">
        <v>44</v>
      </c>
      <c r="B1044">
        <v>5784387</v>
      </c>
      <c r="C1044">
        <v>3.1</v>
      </c>
      <c r="D1044">
        <v>3.1</v>
      </c>
      <c r="E1044">
        <v>3.2</v>
      </c>
      <c r="F1044">
        <v>2003</v>
      </c>
      <c r="G1044" t="s">
        <v>8</v>
      </c>
    </row>
    <row r="1045" spans="1:7" x14ac:dyDescent="0.25">
      <c r="A1045" t="s">
        <v>21</v>
      </c>
      <c r="B1045">
        <v>681787</v>
      </c>
      <c r="C1045">
        <v>1.2</v>
      </c>
      <c r="D1045">
        <v>1.1000000000000001</v>
      </c>
      <c r="E1045">
        <v>1.3</v>
      </c>
      <c r="F1045">
        <v>2003</v>
      </c>
      <c r="G1045" t="s">
        <v>8</v>
      </c>
    </row>
    <row r="1046" spans="1:7" x14ac:dyDescent="0.25">
      <c r="A1046" t="s">
        <v>33</v>
      </c>
      <c r="B1046">
        <v>523070</v>
      </c>
      <c r="C1046">
        <v>3.7</v>
      </c>
      <c r="D1046">
        <v>3.5</v>
      </c>
      <c r="E1046">
        <v>3.8</v>
      </c>
      <c r="F1046">
        <v>2003</v>
      </c>
      <c r="G1046" t="s">
        <v>8</v>
      </c>
    </row>
    <row r="1047" spans="1:7" x14ac:dyDescent="0.25">
      <c r="A1047" t="s">
        <v>45</v>
      </c>
      <c r="B1047">
        <v>109122</v>
      </c>
      <c r="C1047">
        <v>3.1</v>
      </c>
      <c r="D1047">
        <v>2.8</v>
      </c>
      <c r="E1047">
        <v>3.5</v>
      </c>
      <c r="F1047">
        <v>2003</v>
      </c>
      <c r="G1047" t="s">
        <v>8</v>
      </c>
    </row>
    <row r="1048" spans="1:7" x14ac:dyDescent="0.25">
      <c r="A1048" t="s">
        <v>60</v>
      </c>
      <c r="B1048">
        <v>62534</v>
      </c>
      <c r="C1048">
        <v>3</v>
      </c>
      <c r="D1048">
        <v>2.6</v>
      </c>
      <c r="E1048">
        <v>3.4</v>
      </c>
      <c r="F1048">
        <v>2003</v>
      </c>
      <c r="G1048" t="s">
        <v>8</v>
      </c>
    </row>
    <row r="1049" spans="1:7" x14ac:dyDescent="0.25">
      <c r="A1049" t="s">
        <v>27</v>
      </c>
      <c r="B1049">
        <v>2346054</v>
      </c>
      <c r="C1049">
        <v>2.4</v>
      </c>
      <c r="D1049">
        <v>2.2999999999999998</v>
      </c>
      <c r="E1049">
        <v>2.4</v>
      </c>
      <c r="F1049">
        <v>2003</v>
      </c>
      <c r="G1049" t="s">
        <v>8</v>
      </c>
    </row>
    <row r="1050" spans="1:7" x14ac:dyDescent="0.25">
      <c r="A1050" t="s">
        <v>14</v>
      </c>
      <c r="B1050">
        <v>1367276</v>
      </c>
      <c r="C1050">
        <v>2.8</v>
      </c>
      <c r="D1050">
        <v>2.7</v>
      </c>
      <c r="E1050">
        <v>2.9</v>
      </c>
      <c r="F1050">
        <v>2003</v>
      </c>
      <c r="G1050" t="s">
        <v>8</v>
      </c>
    </row>
    <row r="1051" spans="1:7" x14ac:dyDescent="0.25">
      <c r="A1051" t="s">
        <v>58</v>
      </c>
      <c r="B1051">
        <v>168579</v>
      </c>
      <c r="C1051">
        <v>3.5</v>
      </c>
      <c r="D1051">
        <v>3.3</v>
      </c>
      <c r="E1051">
        <v>3.8</v>
      </c>
      <c r="F1051">
        <v>2003</v>
      </c>
      <c r="G1051" t="s">
        <v>8</v>
      </c>
    </row>
    <row r="1052" spans="1:7" x14ac:dyDescent="0.25">
      <c r="A1052" t="s">
        <v>34</v>
      </c>
      <c r="B1052">
        <v>230858</v>
      </c>
      <c r="C1052">
        <v>2.2999999999999998</v>
      </c>
      <c r="D1052">
        <v>2.1</v>
      </c>
      <c r="E1052">
        <v>2.5</v>
      </c>
      <c r="F1052">
        <v>2003</v>
      </c>
      <c r="G1052" t="s">
        <v>8</v>
      </c>
    </row>
    <row r="1053" spans="1:7" x14ac:dyDescent="0.25">
      <c r="A1053" t="s">
        <v>47</v>
      </c>
      <c r="B1053">
        <v>1883049</v>
      </c>
      <c r="C1053">
        <v>3</v>
      </c>
      <c r="D1053">
        <v>2.9</v>
      </c>
      <c r="E1053">
        <v>3.1</v>
      </c>
      <c r="F1053">
        <v>2003</v>
      </c>
      <c r="G1053" t="s">
        <v>8</v>
      </c>
    </row>
    <row r="1054" spans="1:7" x14ac:dyDescent="0.25">
      <c r="A1054" t="s">
        <v>35</v>
      </c>
      <c r="B1054">
        <v>931573</v>
      </c>
      <c r="C1054">
        <v>4.8</v>
      </c>
      <c r="D1054">
        <v>4.7</v>
      </c>
      <c r="E1054">
        <v>5</v>
      </c>
      <c r="F1054">
        <v>2003</v>
      </c>
      <c r="G1054" t="s">
        <v>8</v>
      </c>
    </row>
    <row r="1055" spans="1:7" x14ac:dyDescent="0.25">
      <c r="A1055" t="s">
        <v>46</v>
      </c>
      <c r="B1055">
        <v>435394</v>
      </c>
      <c r="C1055">
        <v>2.6</v>
      </c>
      <c r="D1055">
        <v>2.5</v>
      </c>
      <c r="E1055">
        <v>2.8</v>
      </c>
      <c r="F1055">
        <v>2003</v>
      </c>
      <c r="G1055" t="s">
        <v>8</v>
      </c>
    </row>
    <row r="1056" spans="1:7" x14ac:dyDescent="0.25">
      <c r="A1056" t="s">
        <v>48</v>
      </c>
      <c r="B1056">
        <v>419497</v>
      </c>
      <c r="C1056">
        <v>2.2999999999999998</v>
      </c>
      <c r="D1056">
        <v>2.1</v>
      </c>
      <c r="E1056">
        <v>2.4</v>
      </c>
      <c r="F1056">
        <v>2003</v>
      </c>
      <c r="G1056" t="s">
        <v>8</v>
      </c>
    </row>
    <row r="1057" spans="1:7" x14ac:dyDescent="0.25">
      <c r="A1057" t="s">
        <v>49</v>
      </c>
      <c r="B1057">
        <v>577827</v>
      </c>
      <c r="C1057">
        <v>2.2000000000000002</v>
      </c>
      <c r="D1057">
        <v>2.1</v>
      </c>
      <c r="E1057">
        <v>2.4</v>
      </c>
      <c r="F1057">
        <v>2003</v>
      </c>
      <c r="G1057" t="s">
        <v>8</v>
      </c>
    </row>
    <row r="1058" spans="1:7" x14ac:dyDescent="0.25">
      <c r="A1058" t="s">
        <v>50</v>
      </c>
      <c r="B1058">
        <v>647893</v>
      </c>
      <c r="C1058">
        <v>2.2999999999999998</v>
      </c>
      <c r="D1058">
        <v>2.2000000000000002</v>
      </c>
      <c r="E1058">
        <v>2.4</v>
      </c>
      <c r="F1058">
        <v>2003</v>
      </c>
      <c r="G1058" t="s">
        <v>8</v>
      </c>
    </row>
    <row r="1059" spans="1:7" x14ac:dyDescent="0.25">
      <c r="A1059" t="s">
        <v>36</v>
      </c>
      <c r="B1059">
        <v>186248</v>
      </c>
      <c r="C1059">
        <v>4.2</v>
      </c>
      <c r="D1059">
        <v>3.9</v>
      </c>
      <c r="E1059">
        <v>4.5</v>
      </c>
      <c r="F1059">
        <v>2003</v>
      </c>
      <c r="G1059" t="s">
        <v>8</v>
      </c>
    </row>
    <row r="1060" spans="1:7" x14ac:dyDescent="0.25">
      <c r="A1060" t="s">
        <v>15</v>
      </c>
      <c r="B1060">
        <v>787162</v>
      </c>
      <c r="C1060">
        <v>4.2</v>
      </c>
      <c r="D1060">
        <v>4.0999999999999996</v>
      </c>
      <c r="E1060">
        <v>4.4000000000000004</v>
      </c>
      <c r="F1060">
        <v>2003</v>
      </c>
      <c r="G1060" t="s">
        <v>8</v>
      </c>
    </row>
    <row r="1061" spans="1:7" x14ac:dyDescent="0.25">
      <c r="A1061" t="s">
        <v>30</v>
      </c>
      <c r="B1061">
        <v>888222</v>
      </c>
      <c r="C1061">
        <v>4.2</v>
      </c>
      <c r="D1061">
        <v>4.0999999999999996</v>
      </c>
      <c r="E1061">
        <v>4.4000000000000004</v>
      </c>
      <c r="F1061">
        <v>2003</v>
      </c>
      <c r="G1061" t="s">
        <v>8</v>
      </c>
    </row>
    <row r="1062" spans="1:7" x14ac:dyDescent="0.25">
      <c r="A1062" t="s">
        <v>51</v>
      </c>
      <c r="B1062">
        <v>1560463</v>
      </c>
      <c r="C1062">
        <v>3.7</v>
      </c>
      <c r="D1062">
        <v>3.6</v>
      </c>
      <c r="E1062">
        <v>3.8</v>
      </c>
      <c r="F1062">
        <v>2003</v>
      </c>
      <c r="G1062" t="s">
        <v>8</v>
      </c>
    </row>
    <row r="1063" spans="1:7" x14ac:dyDescent="0.25">
      <c r="A1063" t="s">
        <v>28</v>
      </c>
      <c r="B1063">
        <v>772648</v>
      </c>
      <c r="C1063">
        <v>6.2</v>
      </c>
      <c r="D1063">
        <v>6</v>
      </c>
      <c r="E1063">
        <v>6.4</v>
      </c>
      <c r="F1063">
        <v>2003</v>
      </c>
      <c r="G1063" t="s">
        <v>8</v>
      </c>
    </row>
    <row r="1064" spans="1:7" x14ac:dyDescent="0.25">
      <c r="A1064" t="s">
        <v>61</v>
      </c>
      <c r="B1064">
        <v>439395</v>
      </c>
      <c r="C1064">
        <v>1.3</v>
      </c>
      <c r="D1064">
        <v>1.2</v>
      </c>
      <c r="E1064">
        <v>1.4</v>
      </c>
      <c r="F1064">
        <v>2003</v>
      </c>
      <c r="G1064" t="s">
        <v>8</v>
      </c>
    </row>
    <row r="1065" spans="1:7" x14ac:dyDescent="0.25">
      <c r="A1065" t="s">
        <v>22</v>
      </c>
      <c r="B1065">
        <v>827353</v>
      </c>
      <c r="C1065">
        <v>3.1</v>
      </c>
      <c r="D1065">
        <v>2.9</v>
      </c>
      <c r="E1065">
        <v>3.2</v>
      </c>
      <c r="F1065">
        <v>2003</v>
      </c>
      <c r="G1065" t="s">
        <v>8</v>
      </c>
    </row>
    <row r="1066" spans="1:7" x14ac:dyDescent="0.25">
      <c r="A1066" t="s">
        <v>52</v>
      </c>
      <c r="B1066">
        <v>137195</v>
      </c>
      <c r="C1066">
        <v>1.7</v>
      </c>
      <c r="D1066">
        <v>1.5</v>
      </c>
      <c r="E1066">
        <v>2</v>
      </c>
      <c r="F1066">
        <v>2003</v>
      </c>
      <c r="G1066" t="s">
        <v>8</v>
      </c>
    </row>
    <row r="1067" spans="1:7" x14ac:dyDescent="0.25">
      <c r="A1067" t="s">
        <v>53</v>
      </c>
      <c r="B1067">
        <v>258903</v>
      </c>
      <c r="C1067">
        <v>2</v>
      </c>
      <c r="D1067">
        <v>1.9</v>
      </c>
      <c r="E1067">
        <v>2.2000000000000002</v>
      </c>
      <c r="F1067">
        <v>2003</v>
      </c>
      <c r="G1067" t="s">
        <v>8</v>
      </c>
    </row>
    <row r="1068" spans="1:7" x14ac:dyDescent="0.25">
      <c r="A1068" t="s">
        <v>31</v>
      </c>
      <c r="B1068">
        <v>353437</v>
      </c>
      <c r="C1068">
        <v>2.4</v>
      </c>
      <c r="D1068">
        <v>2.2999999999999998</v>
      </c>
      <c r="E1068">
        <v>2.6</v>
      </c>
      <c r="F1068">
        <v>2003</v>
      </c>
      <c r="G1068" t="s">
        <v>8</v>
      </c>
    </row>
    <row r="1069" spans="1:7" x14ac:dyDescent="0.25">
      <c r="A1069" t="s">
        <v>37</v>
      </c>
      <c r="B1069">
        <v>194656</v>
      </c>
      <c r="C1069">
        <v>2.9</v>
      </c>
      <c r="D1069">
        <v>2.6</v>
      </c>
      <c r="E1069">
        <v>3.1</v>
      </c>
      <c r="F1069">
        <v>2003</v>
      </c>
      <c r="G1069" t="s">
        <v>8</v>
      </c>
    </row>
    <row r="1070" spans="1:7" x14ac:dyDescent="0.25">
      <c r="A1070" t="s">
        <v>16</v>
      </c>
      <c r="B1070">
        <v>1194379</v>
      </c>
      <c r="C1070">
        <v>3.9</v>
      </c>
      <c r="D1070">
        <v>3.8</v>
      </c>
      <c r="E1070">
        <v>4</v>
      </c>
      <c r="F1070">
        <v>2003</v>
      </c>
      <c r="G1070" t="s">
        <v>8</v>
      </c>
    </row>
    <row r="1071" spans="1:7" x14ac:dyDescent="0.25">
      <c r="A1071" t="s">
        <v>62</v>
      </c>
      <c r="B1071">
        <v>295454</v>
      </c>
      <c r="C1071">
        <v>1.1000000000000001</v>
      </c>
      <c r="D1071">
        <v>1</v>
      </c>
      <c r="E1071">
        <v>1.2</v>
      </c>
      <c r="F1071">
        <v>2003</v>
      </c>
      <c r="G1071" t="s">
        <v>8</v>
      </c>
    </row>
    <row r="1072" spans="1:7" x14ac:dyDescent="0.25">
      <c r="A1072" t="s">
        <v>38</v>
      </c>
      <c r="B1072">
        <v>2502148</v>
      </c>
      <c r="C1072">
        <v>3.6</v>
      </c>
      <c r="D1072">
        <v>3.5</v>
      </c>
      <c r="E1072">
        <v>3.6</v>
      </c>
      <c r="F1072">
        <v>2003</v>
      </c>
      <c r="G1072" t="s">
        <v>8</v>
      </c>
    </row>
    <row r="1073" spans="1:7" x14ac:dyDescent="0.25">
      <c r="A1073" t="s">
        <v>23</v>
      </c>
      <c r="B1073">
        <v>1239187</v>
      </c>
      <c r="C1073">
        <v>3.1</v>
      </c>
      <c r="D1073">
        <v>3</v>
      </c>
      <c r="E1073">
        <v>3.2</v>
      </c>
      <c r="F1073">
        <v>2003</v>
      </c>
      <c r="G1073" t="s">
        <v>8</v>
      </c>
    </row>
    <row r="1074" spans="1:7" x14ac:dyDescent="0.25">
      <c r="A1074" t="s">
        <v>59</v>
      </c>
      <c r="B1074">
        <v>94590</v>
      </c>
      <c r="C1074">
        <v>2.1</v>
      </c>
      <c r="D1074">
        <v>1.8</v>
      </c>
      <c r="E1074">
        <v>2.4</v>
      </c>
      <c r="F1074">
        <v>2003</v>
      </c>
      <c r="G1074" t="s">
        <v>8</v>
      </c>
    </row>
    <row r="1075" spans="1:7" x14ac:dyDescent="0.25">
      <c r="A1075" t="s">
        <v>54</v>
      </c>
      <c r="B1075">
        <v>1685241</v>
      </c>
      <c r="C1075">
        <v>2.9</v>
      </c>
      <c r="D1075">
        <v>2.8</v>
      </c>
      <c r="E1075">
        <v>3</v>
      </c>
      <c r="F1075">
        <v>2003</v>
      </c>
      <c r="G1075" t="s">
        <v>8</v>
      </c>
    </row>
    <row r="1076" spans="1:7" x14ac:dyDescent="0.25">
      <c r="A1076" t="s">
        <v>39</v>
      </c>
      <c r="B1076">
        <v>545292</v>
      </c>
      <c r="C1076">
        <v>1.7</v>
      </c>
      <c r="D1076">
        <v>1.6</v>
      </c>
      <c r="E1076">
        <v>1.8</v>
      </c>
      <c r="F1076">
        <v>2003</v>
      </c>
      <c r="G1076" t="s">
        <v>8</v>
      </c>
    </row>
    <row r="1077" spans="1:7" x14ac:dyDescent="0.25">
      <c r="A1077" t="s">
        <v>32</v>
      </c>
      <c r="B1077">
        <v>509235</v>
      </c>
      <c r="C1077">
        <v>6.9</v>
      </c>
      <c r="D1077">
        <v>6.7</v>
      </c>
      <c r="E1077">
        <v>7.2</v>
      </c>
      <c r="F1077">
        <v>2003</v>
      </c>
      <c r="G1077" t="s">
        <v>8</v>
      </c>
    </row>
    <row r="1078" spans="1:7" x14ac:dyDescent="0.25">
      <c r="A1078" t="s">
        <v>24</v>
      </c>
      <c r="B1078">
        <v>1693953</v>
      </c>
      <c r="C1078">
        <v>3.3</v>
      </c>
      <c r="D1078">
        <v>3.2</v>
      </c>
      <c r="E1078">
        <v>3.4</v>
      </c>
      <c r="F1078">
        <v>2003</v>
      </c>
      <c r="G1078" t="s">
        <v>8</v>
      </c>
    </row>
    <row r="1079" spans="1:7" x14ac:dyDescent="0.25">
      <c r="A1079" t="s">
        <v>40</v>
      </c>
      <c r="B1079">
        <v>147200</v>
      </c>
      <c r="C1079">
        <v>3.7</v>
      </c>
      <c r="D1079">
        <v>3.4</v>
      </c>
      <c r="E1079">
        <v>4</v>
      </c>
      <c r="F1079">
        <v>2003</v>
      </c>
      <c r="G1079" t="s">
        <v>8</v>
      </c>
    </row>
    <row r="1080" spans="1:7" x14ac:dyDescent="0.25">
      <c r="A1080" t="s">
        <v>17</v>
      </c>
      <c r="B1080">
        <v>628106</v>
      </c>
      <c r="C1080">
        <v>1.9</v>
      </c>
      <c r="D1080">
        <v>1.8</v>
      </c>
      <c r="E1080">
        <v>2</v>
      </c>
      <c r="F1080">
        <v>2003</v>
      </c>
      <c r="G1080" t="s">
        <v>8</v>
      </c>
    </row>
    <row r="1081" spans="1:7" x14ac:dyDescent="0.25">
      <c r="A1081" t="s">
        <v>55</v>
      </c>
      <c r="B1081">
        <v>114204</v>
      </c>
      <c r="C1081">
        <v>2.6</v>
      </c>
      <c r="D1081">
        <v>2.2999999999999998</v>
      </c>
      <c r="E1081">
        <v>2.9</v>
      </c>
      <c r="F1081">
        <v>2003</v>
      </c>
      <c r="G1081" t="s">
        <v>8</v>
      </c>
    </row>
    <row r="1082" spans="1:7" x14ac:dyDescent="0.25">
      <c r="A1082" t="s">
        <v>29</v>
      </c>
      <c r="B1082">
        <v>834500</v>
      </c>
      <c r="C1082">
        <v>1.9</v>
      </c>
      <c r="D1082">
        <v>1.8</v>
      </c>
      <c r="E1082">
        <v>1.9</v>
      </c>
      <c r="F1082">
        <v>2003</v>
      </c>
      <c r="G1082" t="s">
        <v>8</v>
      </c>
    </row>
    <row r="1083" spans="1:7" x14ac:dyDescent="0.25">
      <c r="A1083" t="s">
        <v>63</v>
      </c>
      <c r="B1083">
        <v>3814099</v>
      </c>
      <c r="C1083">
        <v>2.6</v>
      </c>
      <c r="D1083">
        <v>2.5</v>
      </c>
      <c r="E1083">
        <v>2.6</v>
      </c>
      <c r="F1083">
        <v>2003</v>
      </c>
      <c r="G1083" t="s">
        <v>8</v>
      </c>
    </row>
    <row r="1084" spans="1:7" x14ac:dyDescent="0.25">
      <c r="A1084" t="s">
        <v>25</v>
      </c>
      <c r="B1084">
        <v>435939</v>
      </c>
      <c r="C1084">
        <v>2.2000000000000002</v>
      </c>
      <c r="D1084">
        <v>2.1</v>
      </c>
      <c r="E1084">
        <v>2.4</v>
      </c>
      <c r="F1084">
        <v>2003</v>
      </c>
      <c r="G1084" t="s">
        <v>8</v>
      </c>
    </row>
    <row r="1085" spans="1:7" x14ac:dyDescent="0.25">
      <c r="A1085" t="s">
        <v>57</v>
      </c>
      <c r="B1085">
        <v>89718</v>
      </c>
      <c r="C1085">
        <v>2.8</v>
      </c>
      <c r="D1085">
        <v>2.5</v>
      </c>
      <c r="E1085">
        <v>3.2</v>
      </c>
      <c r="F1085">
        <v>2003</v>
      </c>
      <c r="G1085" t="s">
        <v>8</v>
      </c>
    </row>
    <row r="1086" spans="1:7" x14ac:dyDescent="0.25">
      <c r="A1086" t="s">
        <v>56</v>
      </c>
      <c r="B1086">
        <v>1088822</v>
      </c>
      <c r="C1086">
        <v>3</v>
      </c>
      <c r="D1086">
        <v>2.9</v>
      </c>
      <c r="E1086">
        <v>3.2</v>
      </c>
      <c r="F1086">
        <v>2003</v>
      </c>
      <c r="G1086" t="s">
        <v>8</v>
      </c>
    </row>
    <row r="1087" spans="1:7" x14ac:dyDescent="0.25">
      <c r="A1087" t="s">
        <v>41</v>
      </c>
      <c r="B1087">
        <v>939334</v>
      </c>
      <c r="C1087">
        <v>2.8</v>
      </c>
      <c r="D1087">
        <v>2.7</v>
      </c>
      <c r="E1087">
        <v>2.9</v>
      </c>
      <c r="F1087">
        <v>2003</v>
      </c>
      <c r="G1087" t="s">
        <v>8</v>
      </c>
    </row>
    <row r="1088" spans="1:7" x14ac:dyDescent="0.25">
      <c r="A1088" t="s">
        <v>18</v>
      </c>
      <c r="B1088">
        <v>252349</v>
      </c>
      <c r="C1088">
        <v>1.9</v>
      </c>
      <c r="D1088">
        <v>1.7</v>
      </c>
      <c r="E1088">
        <v>2.1</v>
      </c>
      <c r="F1088">
        <v>2003</v>
      </c>
      <c r="G1088" t="s">
        <v>8</v>
      </c>
    </row>
    <row r="1089" spans="1:7" x14ac:dyDescent="0.25">
      <c r="A1089" t="s">
        <v>26</v>
      </c>
      <c r="B1089">
        <v>793991</v>
      </c>
      <c r="C1089">
        <v>3.9</v>
      </c>
      <c r="D1089">
        <v>3.8</v>
      </c>
      <c r="E1089">
        <v>4</v>
      </c>
      <c r="F1089">
        <v>2003</v>
      </c>
      <c r="G1089" t="s">
        <v>8</v>
      </c>
    </row>
    <row r="1090" spans="1:7" x14ac:dyDescent="0.25">
      <c r="A1090" t="s">
        <v>42</v>
      </c>
      <c r="B1090">
        <v>79054</v>
      </c>
      <c r="C1090">
        <v>1.9</v>
      </c>
      <c r="D1090">
        <v>1.6</v>
      </c>
      <c r="E1090">
        <v>2.2000000000000002</v>
      </c>
      <c r="F1090">
        <v>2003</v>
      </c>
      <c r="G1090" t="s">
        <v>8</v>
      </c>
    </row>
    <row r="1091" spans="1:7" x14ac:dyDescent="0.25">
      <c r="A1091" t="s">
        <v>19</v>
      </c>
      <c r="B1091">
        <v>671182</v>
      </c>
      <c r="C1091">
        <v>2.2000000000000002</v>
      </c>
      <c r="D1091">
        <v>2.1</v>
      </c>
      <c r="E1091">
        <v>2.2999999999999998</v>
      </c>
      <c r="F1091">
        <v>2004</v>
      </c>
      <c r="G1091" t="s">
        <v>8</v>
      </c>
    </row>
    <row r="1092" spans="1:7" x14ac:dyDescent="0.25">
      <c r="A1092" t="s">
        <v>43</v>
      </c>
      <c r="B1092">
        <v>121340</v>
      </c>
      <c r="C1092">
        <v>2.8</v>
      </c>
      <c r="D1092">
        <v>2.5</v>
      </c>
      <c r="E1092">
        <v>3.1</v>
      </c>
      <c r="F1092">
        <v>2004</v>
      </c>
      <c r="G1092" t="s">
        <v>8</v>
      </c>
    </row>
    <row r="1093" spans="1:7" x14ac:dyDescent="0.25">
      <c r="A1093" t="s">
        <v>13</v>
      </c>
      <c r="B1093">
        <v>948234</v>
      </c>
      <c r="C1093">
        <v>2.6</v>
      </c>
      <c r="D1093">
        <v>2.5</v>
      </c>
      <c r="E1093">
        <v>2.7</v>
      </c>
      <c r="F1093">
        <v>2004</v>
      </c>
      <c r="G1093" t="s">
        <v>8</v>
      </c>
    </row>
    <row r="1094" spans="1:7" x14ac:dyDescent="0.25">
      <c r="A1094" t="s">
        <v>20</v>
      </c>
      <c r="B1094">
        <v>417497</v>
      </c>
      <c r="C1094">
        <v>2.8</v>
      </c>
      <c r="D1094">
        <v>2.6</v>
      </c>
      <c r="E1094">
        <v>2.9</v>
      </c>
      <c r="F1094">
        <v>2004</v>
      </c>
      <c r="G1094" t="s">
        <v>8</v>
      </c>
    </row>
    <row r="1095" spans="1:7" x14ac:dyDescent="0.25">
      <c r="A1095" t="s">
        <v>44</v>
      </c>
      <c r="B1095">
        <v>5812940</v>
      </c>
      <c r="C1095">
        <v>3.7</v>
      </c>
      <c r="D1095">
        <v>3.7</v>
      </c>
      <c r="E1095">
        <v>3.8</v>
      </c>
      <c r="F1095">
        <v>2004</v>
      </c>
      <c r="G1095" t="s">
        <v>8</v>
      </c>
    </row>
    <row r="1096" spans="1:7" x14ac:dyDescent="0.25">
      <c r="A1096" t="s">
        <v>21</v>
      </c>
      <c r="B1096">
        <v>687752</v>
      </c>
      <c r="C1096">
        <v>1.5</v>
      </c>
      <c r="D1096">
        <v>1.4</v>
      </c>
      <c r="E1096">
        <v>1.6</v>
      </c>
      <c r="F1096">
        <v>2004</v>
      </c>
      <c r="G1096" t="s">
        <v>8</v>
      </c>
    </row>
    <row r="1097" spans="1:7" x14ac:dyDescent="0.25">
      <c r="A1097" t="s">
        <v>33</v>
      </c>
      <c r="B1097">
        <v>523056</v>
      </c>
      <c r="C1097">
        <v>4.3</v>
      </c>
      <c r="D1097">
        <v>4.0999999999999996</v>
      </c>
      <c r="E1097">
        <v>4.5</v>
      </c>
      <c r="F1097">
        <v>2004</v>
      </c>
      <c r="G1097" t="s">
        <v>8</v>
      </c>
    </row>
    <row r="1098" spans="1:7" x14ac:dyDescent="0.25">
      <c r="A1098" t="s">
        <v>45</v>
      </c>
      <c r="B1098">
        <v>110142</v>
      </c>
      <c r="C1098">
        <v>3.5</v>
      </c>
      <c r="D1098">
        <v>3.2</v>
      </c>
      <c r="E1098">
        <v>3.9</v>
      </c>
      <c r="F1098">
        <v>2004</v>
      </c>
      <c r="G1098" t="s">
        <v>8</v>
      </c>
    </row>
    <row r="1099" spans="1:7" x14ac:dyDescent="0.25">
      <c r="A1099" t="s">
        <v>27</v>
      </c>
      <c r="B1099">
        <v>2394178</v>
      </c>
      <c r="C1099">
        <v>2.7</v>
      </c>
      <c r="D1099">
        <v>2.6</v>
      </c>
      <c r="E1099">
        <v>2.8</v>
      </c>
      <c r="F1099">
        <v>2004</v>
      </c>
      <c r="G1099" t="s">
        <v>8</v>
      </c>
    </row>
    <row r="1100" spans="1:7" x14ac:dyDescent="0.25">
      <c r="A1100" t="s">
        <v>14</v>
      </c>
      <c r="B1100">
        <v>1393151</v>
      </c>
      <c r="C1100">
        <v>3.2</v>
      </c>
      <c r="D1100">
        <v>3.1</v>
      </c>
      <c r="E1100">
        <v>3.3</v>
      </c>
      <c r="F1100">
        <v>2004</v>
      </c>
      <c r="G1100" t="s">
        <v>8</v>
      </c>
    </row>
    <row r="1101" spans="1:7" x14ac:dyDescent="0.25">
      <c r="A1101" t="s">
        <v>58</v>
      </c>
      <c r="B1101">
        <v>168103</v>
      </c>
      <c r="C1101">
        <v>4.0999999999999996</v>
      </c>
      <c r="D1101">
        <v>3.8</v>
      </c>
      <c r="E1101">
        <v>4.4000000000000004</v>
      </c>
      <c r="F1101">
        <v>2004</v>
      </c>
      <c r="G1101" t="s">
        <v>8</v>
      </c>
    </row>
    <row r="1102" spans="1:7" x14ac:dyDescent="0.25">
      <c r="A1102" t="s">
        <v>34</v>
      </c>
      <c r="B1102">
        <v>233896</v>
      </c>
      <c r="C1102">
        <v>2.8</v>
      </c>
      <c r="D1102">
        <v>2.6</v>
      </c>
      <c r="E1102">
        <v>3</v>
      </c>
      <c r="F1102">
        <v>2004</v>
      </c>
      <c r="G1102" t="s">
        <v>8</v>
      </c>
    </row>
    <row r="1103" spans="1:7" x14ac:dyDescent="0.25">
      <c r="A1103" t="s">
        <v>47</v>
      </c>
      <c r="B1103">
        <v>1882484</v>
      </c>
      <c r="C1103">
        <v>3.5</v>
      </c>
      <c r="D1103">
        <v>3.4</v>
      </c>
      <c r="E1103">
        <v>3.6</v>
      </c>
      <c r="F1103">
        <v>2004</v>
      </c>
      <c r="G1103" t="s">
        <v>8</v>
      </c>
    </row>
    <row r="1104" spans="1:7" x14ac:dyDescent="0.25">
      <c r="A1104" t="s">
        <v>35</v>
      </c>
      <c r="B1104">
        <v>940239</v>
      </c>
      <c r="C1104">
        <v>5.6</v>
      </c>
      <c r="D1104">
        <v>5.5</v>
      </c>
      <c r="E1104">
        <v>5.8</v>
      </c>
      <c r="F1104">
        <v>2004</v>
      </c>
      <c r="G1104" t="s">
        <v>8</v>
      </c>
    </row>
    <row r="1105" spans="1:7" x14ac:dyDescent="0.25">
      <c r="A1105" t="s">
        <v>46</v>
      </c>
      <c r="B1105">
        <v>435498</v>
      </c>
      <c r="C1105">
        <v>2.6</v>
      </c>
      <c r="D1105">
        <v>2.5</v>
      </c>
      <c r="E1105">
        <v>2.8</v>
      </c>
      <c r="F1105">
        <v>2004</v>
      </c>
      <c r="G1105" t="s">
        <v>8</v>
      </c>
    </row>
    <row r="1106" spans="1:7" x14ac:dyDescent="0.25">
      <c r="A1106" t="s">
        <v>48</v>
      </c>
      <c r="B1106">
        <v>417673</v>
      </c>
      <c r="C1106">
        <v>2.6</v>
      </c>
      <c r="D1106">
        <v>2.4</v>
      </c>
      <c r="E1106">
        <v>2.8</v>
      </c>
      <c r="F1106">
        <v>2004</v>
      </c>
      <c r="G1106" t="s">
        <v>8</v>
      </c>
    </row>
    <row r="1107" spans="1:7" x14ac:dyDescent="0.25">
      <c r="A1107" t="s">
        <v>49</v>
      </c>
      <c r="B1107">
        <v>582368</v>
      </c>
      <c r="C1107">
        <v>2.6</v>
      </c>
      <c r="D1107">
        <v>2.4</v>
      </c>
      <c r="E1107">
        <v>2.7</v>
      </c>
      <c r="F1107">
        <v>2004</v>
      </c>
      <c r="G1107" t="s">
        <v>8</v>
      </c>
    </row>
    <row r="1108" spans="1:7" x14ac:dyDescent="0.25">
      <c r="A1108" t="s">
        <v>50</v>
      </c>
      <c r="B1108">
        <v>643428</v>
      </c>
      <c r="C1108">
        <v>2.6</v>
      </c>
      <c r="D1108">
        <v>2.5</v>
      </c>
      <c r="E1108">
        <v>2.7</v>
      </c>
      <c r="F1108">
        <v>2004</v>
      </c>
      <c r="G1108" t="s">
        <v>8</v>
      </c>
    </row>
    <row r="1109" spans="1:7" x14ac:dyDescent="0.25">
      <c r="A1109" t="s">
        <v>36</v>
      </c>
      <c r="B1109">
        <v>183386</v>
      </c>
      <c r="C1109">
        <v>5.2</v>
      </c>
      <c r="D1109">
        <v>4.8</v>
      </c>
      <c r="E1109">
        <v>5.5</v>
      </c>
      <c r="F1109">
        <v>2004</v>
      </c>
      <c r="G1109" t="s">
        <v>8</v>
      </c>
    </row>
    <row r="1110" spans="1:7" x14ac:dyDescent="0.25">
      <c r="A1110" t="s">
        <v>15</v>
      </c>
      <c r="B1110">
        <v>787343</v>
      </c>
      <c r="C1110">
        <v>4.9000000000000004</v>
      </c>
      <c r="D1110">
        <v>4.7</v>
      </c>
      <c r="E1110">
        <v>5</v>
      </c>
      <c r="F1110">
        <v>2004</v>
      </c>
      <c r="G1110" t="s">
        <v>8</v>
      </c>
    </row>
    <row r="1111" spans="1:7" x14ac:dyDescent="0.25">
      <c r="A1111" t="s">
        <v>30</v>
      </c>
      <c r="B1111">
        <v>883936</v>
      </c>
      <c r="C1111">
        <v>4.8</v>
      </c>
      <c r="D1111">
        <v>4.7</v>
      </c>
      <c r="E1111">
        <v>5</v>
      </c>
      <c r="F1111">
        <v>2004</v>
      </c>
      <c r="G1111" t="s">
        <v>8</v>
      </c>
    </row>
    <row r="1112" spans="1:7" x14ac:dyDescent="0.25">
      <c r="A1112" t="s">
        <v>51</v>
      </c>
      <c r="B1112">
        <v>1554020</v>
      </c>
      <c r="C1112">
        <v>4.3</v>
      </c>
      <c r="D1112">
        <v>4.2</v>
      </c>
      <c r="E1112">
        <v>4.4000000000000004</v>
      </c>
      <c r="F1112">
        <v>2004</v>
      </c>
      <c r="G1112" t="s">
        <v>8</v>
      </c>
    </row>
    <row r="1113" spans="1:7" x14ac:dyDescent="0.25">
      <c r="A1113" t="s">
        <v>28</v>
      </c>
      <c r="B1113">
        <v>768673</v>
      </c>
      <c r="C1113">
        <v>7.7</v>
      </c>
      <c r="D1113">
        <v>7.5</v>
      </c>
      <c r="E1113">
        <v>7.9</v>
      </c>
      <c r="F1113">
        <v>2004</v>
      </c>
      <c r="G1113" t="s">
        <v>8</v>
      </c>
    </row>
    <row r="1114" spans="1:7" x14ac:dyDescent="0.25">
      <c r="A1114" t="s">
        <v>61</v>
      </c>
      <c r="B1114">
        <v>440374</v>
      </c>
      <c r="C1114">
        <v>1.5</v>
      </c>
      <c r="D1114">
        <v>1.4</v>
      </c>
      <c r="E1114">
        <v>1.6</v>
      </c>
      <c r="F1114">
        <v>2004</v>
      </c>
      <c r="G1114" t="s">
        <v>8</v>
      </c>
    </row>
    <row r="1115" spans="1:7" x14ac:dyDescent="0.25">
      <c r="A1115" t="s">
        <v>22</v>
      </c>
      <c r="B1115">
        <v>827519</v>
      </c>
      <c r="C1115">
        <v>3.6</v>
      </c>
      <c r="D1115">
        <v>3.5</v>
      </c>
      <c r="E1115">
        <v>3.8</v>
      </c>
      <c r="F1115">
        <v>2004</v>
      </c>
      <c r="G1115" t="s">
        <v>8</v>
      </c>
    </row>
    <row r="1116" spans="1:7" x14ac:dyDescent="0.25">
      <c r="A1116" t="s">
        <v>53</v>
      </c>
      <c r="B1116">
        <v>258442</v>
      </c>
      <c r="C1116">
        <v>2.5</v>
      </c>
      <c r="D1116">
        <v>2.2999999999999998</v>
      </c>
      <c r="E1116">
        <v>2.7</v>
      </c>
      <c r="F1116">
        <v>2004</v>
      </c>
      <c r="G1116" t="s">
        <v>8</v>
      </c>
    </row>
    <row r="1117" spans="1:7" x14ac:dyDescent="0.25">
      <c r="A1117" t="s">
        <v>31</v>
      </c>
      <c r="B1117">
        <v>366772</v>
      </c>
      <c r="C1117">
        <v>3</v>
      </c>
      <c r="D1117">
        <v>2.8</v>
      </c>
      <c r="E1117">
        <v>3.1</v>
      </c>
      <c r="F1117">
        <v>2004</v>
      </c>
      <c r="G1117" t="s">
        <v>8</v>
      </c>
    </row>
    <row r="1118" spans="1:7" x14ac:dyDescent="0.25">
      <c r="A1118" t="s">
        <v>37</v>
      </c>
      <c r="B1118">
        <v>193708</v>
      </c>
      <c r="C1118">
        <v>3.4</v>
      </c>
      <c r="D1118">
        <v>3.1</v>
      </c>
      <c r="E1118">
        <v>3.6</v>
      </c>
      <c r="F1118">
        <v>2004</v>
      </c>
      <c r="G1118" t="s">
        <v>8</v>
      </c>
    </row>
    <row r="1119" spans="1:7" x14ac:dyDescent="0.25">
      <c r="A1119" t="s">
        <v>16</v>
      </c>
      <c r="B1119">
        <v>1213556</v>
      </c>
      <c r="C1119">
        <v>4.5</v>
      </c>
      <c r="D1119">
        <v>4.4000000000000004</v>
      </c>
      <c r="E1119">
        <v>4.5999999999999996</v>
      </c>
      <c r="F1119">
        <v>2004</v>
      </c>
      <c r="G1119" t="s">
        <v>8</v>
      </c>
    </row>
    <row r="1120" spans="1:7" x14ac:dyDescent="0.25">
      <c r="A1120" t="s">
        <v>62</v>
      </c>
      <c r="B1120">
        <v>296156</v>
      </c>
      <c r="C1120">
        <v>1.2</v>
      </c>
      <c r="D1120">
        <v>1.1000000000000001</v>
      </c>
      <c r="E1120">
        <v>1.4</v>
      </c>
      <c r="F1120">
        <v>2004</v>
      </c>
      <c r="G1120" t="s">
        <v>8</v>
      </c>
    </row>
    <row r="1121" spans="1:7" x14ac:dyDescent="0.25">
      <c r="A1121" t="s">
        <v>38</v>
      </c>
      <c r="B1121">
        <v>2503880</v>
      </c>
      <c r="C1121">
        <v>4.0999999999999996</v>
      </c>
      <c r="D1121">
        <v>4</v>
      </c>
      <c r="E1121">
        <v>4.2</v>
      </c>
      <c r="F1121">
        <v>2004</v>
      </c>
      <c r="G1121" t="s">
        <v>8</v>
      </c>
    </row>
    <row r="1122" spans="1:7" x14ac:dyDescent="0.25">
      <c r="A1122" t="s">
        <v>23</v>
      </c>
      <c r="B1122">
        <v>1261533</v>
      </c>
      <c r="C1122">
        <v>3.6</v>
      </c>
      <c r="D1122">
        <v>3.4</v>
      </c>
      <c r="E1122">
        <v>3.7</v>
      </c>
      <c r="F1122">
        <v>2004</v>
      </c>
      <c r="G1122" t="s">
        <v>8</v>
      </c>
    </row>
    <row r="1123" spans="1:7" x14ac:dyDescent="0.25">
      <c r="A1123" t="s">
        <v>59</v>
      </c>
      <c r="B1123">
        <v>92781</v>
      </c>
      <c r="C1123">
        <v>2.4</v>
      </c>
      <c r="D1123">
        <v>2.1</v>
      </c>
      <c r="E1123">
        <v>2.7</v>
      </c>
      <c r="F1123">
        <v>2004</v>
      </c>
      <c r="G1123" t="s">
        <v>8</v>
      </c>
    </row>
    <row r="1124" spans="1:7" x14ac:dyDescent="0.25">
      <c r="A1124" t="s">
        <v>54</v>
      </c>
      <c r="B1124">
        <v>1679698</v>
      </c>
      <c r="C1124">
        <v>3.6</v>
      </c>
      <c r="D1124">
        <v>3.5</v>
      </c>
      <c r="E1124">
        <v>3.7</v>
      </c>
      <c r="F1124">
        <v>2004</v>
      </c>
      <c r="G1124" t="s">
        <v>8</v>
      </c>
    </row>
    <row r="1125" spans="1:7" x14ac:dyDescent="0.25">
      <c r="A1125" t="s">
        <v>39</v>
      </c>
      <c r="B1125">
        <v>545919</v>
      </c>
      <c r="C1125">
        <v>2</v>
      </c>
      <c r="D1125">
        <v>1.9</v>
      </c>
      <c r="E1125">
        <v>2.1</v>
      </c>
      <c r="F1125">
        <v>2004</v>
      </c>
      <c r="G1125" t="s">
        <v>8</v>
      </c>
    </row>
    <row r="1126" spans="1:7" x14ac:dyDescent="0.25">
      <c r="A1126" t="s">
        <v>32</v>
      </c>
      <c r="B1126">
        <v>511489</v>
      </c>
      <c r="C1126">
        <v>7.9</v>
      </c>
      <c r="D1126">
        <v>7.7</v>
      </c>
      <c r="E1126">
        <v>8.1999999999999993</v>
      </c>
      <c r="F1126">
        <v>2004</v>
      </c>
      <c r="G1126" t="s">
        <v>8</v>
      </c>
    </row>
    <row r="1127" spans="1:7" x14ac:dyDescent="0.25">
      <c r="A1127" t="s">
        <v>24</v>
      </c>
      <c r="B1127">
        <v>1690520</v>
      </c>
      <c r="C1127">
        <v>4</v>
      </c>
      <c r="D1127">
        <v>3.9</v>
      </c>
      <c r="E1127">
        <v>4.0999999999999996</v>
      </c>
      <c r="F1127">
        <v>2004</v>
      </c>
      <c r="G1127" t="s">
        <v>8</v>
      </c>
    </row>
    <row r="1128" spans="1:7" x14ac:dyDescent="0.25">
      <c r="A1128" t="s">
        <v>40</v>
      </c>
      <c r="B1128">
        <v>146041</v>
      </c>
      <c r="C1128">
        <v>4.4000000000000004</v>
      </c>
      <c r="D1128">
        <v>4.0999999999999996</v>
      </c>
      <c r="E1128">
        <v>4.8</v>
      </c>
      <c r="F1128">
        <v>2004</v>
      </c>
      <c r="G1128" t="s">
        <v>8</v>
      </c>
    </row>
    <row r="1129" spans="1:7" x14ac:dyDescent="0.25">
      <c r="A1129" t="s">
        <v>17</v>
      </c>
      <c r="B1129">
        <v>630448</v>
      </c>
      <c r="C1129">
        <v>2.2000000000000002</v>
      </c>
      <c r="D1129">
        <v>2.1</v>
      </c>
      <c r="E1129">
        <v>2.2999999999999998</v>
      </c>
      <c r="F1129">
        <v>2004</v>
      </c>
      <c r="G1129" t="s">
        <v>8</v>
      </c>
    </row>
    <row r="1130" spans="1:7" x14ac:dyDescent="0.25">
      <c r="A1130" t="s">
        <v>55</v>
      </c>
      <c r="B1130">
        <v>112368</v>
      </c>
      <c r="C1130">
        <v>3.1</v>
      </c>
      <c r="D1130">
        <v>2.8</v>
      </c>
      <c r="E1130">
        <v>3.4</v>
      </c>
      <c r="F1130">
        <v>2004</v>
      </c>
      <c r="G1130" t="s">
        <v>8</v>
      </c>
    </row>
    <row r="1131" spans="1:7" x14ac:dyDescent="0.25">
      <c r="A1131" t="s">
        <v>29</v>
      </c>
      <c r="B1131">
        <v>843716</v>
      </c>
      <c r="C1131">
        <v>2.2999999999999998</v>
      </c>
      <c r="D1131">
        <v>2.2000000000000002</v>
      </c>
      <c r="E1131">
        <v>2.4</v>
      </c>
      <c r="F1131">
        <v>2004</v>
      </c>
      <c r="G1131" t="s">
        <v>8</v>
      </c>
    </row>
    <row r="1132" spans="1:7" x14ac:dyDescent="0.25">
      <c r="A1132" t="s">
        <v>63</v>
      </c>
      <c r="B1132">
        <v>3866616</v>
      </c>
      <c r="C1132">
        <v>3</v>
      </c>
      <c r="D1132">
        <v>3</v>
      </c>
      <c r="E1132">
        <v>3.1</v>
      </c>
      <c r="F1132">
        <v>2004</v>
      </c>
      <c r="G1132" t="s">
        <v>8</v>
      </c>
    </row>
    <row r="1133" spans="1:7" x14ac:dyDescent="0.25">
      <c r="A1133" t="s">
        <v>25</v>
      </c>
      <c r="B1133">
        <v>453483</v>
      </c>
      <c r="C1133">
        <v>2.7</v>
      </c>
      <c r="D1133">
        <v>2.5</v>
      </c>
      <c r="E1133">
        <v>2.8</v>
      </c>
      <c r="F1133">
        <v>2004</v>
      </c>
      <c r="G1133" t="s">
        <v>8</v>
      </c>
    </row>
    <row r="1134" spans="1:7" x14ac:dyDescent="0.25">
      <c r="A1134" t="s">
        <v>57</v>
      </c>
      <c r="B1134">
        <v>88167</v>
      </c>
      <c r="C1134">
        <v>3</v>
      </c>
      <c r="D1134">
        <v>2.7</v>
      </c>
      <c r="E1134">
        <v>3.4</v>
      </c>
      <c r="F1134">
        <v>2004</v>
      </c>
      <c r="G1134" t="s">
        <v>8</v>
      </c>
    </row>
    <row r="1135" spans="1:7" x14ac:dyDescent="0.25">
      <c r="A1135" t="s">
        <v>56</v>
      </c>
      <c r="B1135">
        <v>1099140</v>
      </c>
      <c r="C1135">
        <v>3.6</v>
      </c>
      <c r="D1135">
        <v>3.5</v>
      </c>
      <c r="E1135">
        <v>3.7</v>
      </c>
      <c r="F1135">
        <v>2004</v>
      </c>
      <c r="G1135" t="s">
        <v>8</v>
      </c>
    </row>
    <row r="1136" spans="1:7" x14ac:dyDescent="0.25">
      <c r="A1136" t="s">
        <v>41</v>
      </c>
      <c r="B1136">
        <v>936865</v>
      </c>
      <c r="C1136">
        <v>3.4</v>
      </c>
      <c r="D1136">
        <v>3.3</v>
      </c>
      <c r="E1136">
        <v>3.5</v>
      </c>
      <c r="F1136">
        <v>2004</v>
      </c>
      <c r="G1136" t="s">
        <v>8</v>
      </c>
    </row>
    <row r="1137" spans="1:7" x14ac:dyDescent="0.25">
      <c r="A1137" t="s">
        <v>18</v>
      </c>
      <c r="B1137">
        <v>251197</v>
      </c>
      <c r="C1137">
        <v>2.2000000000000002</v>
      </c>
      <c r="D1137">
        <v>2.1</v>
      </c>
      <c r="E1137">
        <v>2.4</v>
      </c>
      <c r="F1137">
        <v>2004</v>
      </c>
      <c r="G1137" t="s">
        <v>8</v>
      </c>
    </row>
    <row r="1138" spans="1:7" x14ac:dyDescent="0.25">
      <c r="A1138" t="s">
        <v>26</v>
      </c>
      <c r="B1138">
        <v>778589</v>
      </c>
      <c r="C1138">
        <v>4.7</v>
      </c>
      <c r="D1138">
        <v>4.5999999999999996</v>
      </c>
      <c r="E1138">
        <v>4.9000000000000004</v>
      </c>
      <c r="F1138">
        <v>2004</v>
      </c>
      <c r="G1138" t="s">
        <v>8</v>
      </c>
    </row>
    <row r="1139" spans="1:7" x14ac:dyDescent="0.25">
      <c r="A1139" t="s">
        <v>19</v>
      </c>
      <c r="B1139">
        <v>678578</v>
      </c>
      <c r="C1139">
        <v>2.6</v>
      </c>
      <c r="D1139">
        <v>2.5</v>
      </c>
      <c r="E1139">
        <v>2.7</v>
      </c>
      <c r="F1139">
        <v>2005</v>
      </c>
      <c r="G1139" t="s">
        <v>8</v>
      </c>
    </row>
    <row r="1140" spans="1:7" x14ac:dyDescent="0.25">
      <c r="A1140" t="s">
        <v>43</v>
      </c>
      <c r="B1140">
        <v>121440</v>
      </c>
      <c r="C1140">
        <v>3</v>
      </c>
      <c r="D1140">
        <v>2.7</v>
      </c>
      <c r="E1140">
        <v>3.4</v>
      </c>
      <c r="F1140">
        <v>2005</v>
      </c>
      <c r="G1140" t="s">
        <v>8</v>
      </c>
    </row>
    <row r="1141" spans="1:7" x14ac:dyDescent="0.25">
      <c r="A1141" t="s">
        <v>13</v>
      </c>
      <c r="B1141">
        <v>1000752</v>
      </c>
      <c r="C1141">
        <v>3.1</v>
      </c>
      <c r="D1141">
        <v>3</v>
      </c>
      <c r="E1141">
        <v>3.2</v>
      </c>
      <c r="F1141">
        <v>2005</v>
      </c>
      <c r="G1141" t="s">
        <v>8</v>
      </c>
    </row>
    <row r="1142" spans="1:7" x14ac:dyDescent="0.25">
      <c r="A1142" t="s">
        <v>20</v>
      </c>
      <c r="B1142">
        <v>425018</v>
      </c>
      <c r="C1142">
        <v>3.1</v>
      </c>
      <c r="D1142">
        <v>3</v>
      </c>
      <c r="E1142">
        <v>3.3</v>
      </c>
      <c r="F1142">
        <v>2005</v>
      </c>
      <c r="G1142" t="s">
        <v>8</v>
      </c>
    </row>
    <row r="1143" spans="1:7" x14ac:dyDescent="0.25">
      <c r="A1143" t="s">
        <v>44</v>
      </c>
      <c r="B1143">
        <v>5801532</v>
      </c>
      <c r="C1143">
        <v>4.4000000000000004</v>
      </c>
      <c r="D1143">
        <v>4.3</v>
      </c>
      <c r="E1143">
        <v>4.4000000000000004</v>
      </c>
      <c r="F1143">
        <v>2005</v>
      </c>
      <c r="G1143" t="s">
        <v>8</v>
      </c>
    </row>
    <row r="1144" spans="1:7" x14ac:dyDescent="0.25">
      <c r="A1144" t="s">
        <v>21</v>
      </c>
      <c r="B1144">
        <v>697217</v>
      </c>
      <c r="C1144">
        <v>1.8</v>
      </c>
      <c r="D1144">
        <v>1.7</v>
      </c>
      <c r="E1144">
        <v>1.9</v>
      </c>
      <c r="F1144">
        <v>2005</v>
      </c>
      <c r="G1144" t="s">
        <v>8</v>
      </c>
    </row>
    <row r="1145" spans="1:7" x14ac:dyDescent="0.25">
      <c r="A1145" t="s">
        <v>33</v>
      </c>
      <c r="B1145">
        <v>521079</v>
      </c>
      <c r="C1145">
        <v>5.0999999999999996</v>
      </c>
      <c r="D1145">
        <v>4.9000000000000004</v>
      </c>
      <c r="E1145">
        <v>5.3</v>
      </c>
      <c r="F1145">
        <v>2005</v>
      </c>
      <c r="G1145" t="s">
        <v>8</v>
      </c>
    </row>
    <row r="1146" spans="1:7" x14ac:dyDescent="0.25">
      <c r="A1146" t="s">
        <v>45</v>
      </c>
      <c r="B1146">
        <v>111746</v>
      </c>
      <c r="C1146">
        <v>3.9</v>
      </c>
      <c r="D1146">
        <v>3.6</v>
      </c>
      <c r="E1146">
        <v>4.3</v>
      </c>
      <c r="F1146">
        <v>2005</v>
      </c>
      <c r="G1146" t="s">
        <v>8</v>
      </c>
    </row>
    <row r="1147" spans="1:7" x14ac:dyDescent="0.25">
      <c r="A1147" t="s">
        <v>27</v>
      </c>
      <c r="B1147">
        <v>2424459</v>
      </c>
      <c r="C1147">
        <v>3</v>
      </c>
      <c r="D1147">
        <v>3</v>
      </c>
      <c r="E1147">
        <v>3.1</v>
      </c>
      <c r="F1147">
        <v>2005</v>
      </c>
      <c r="G1147" t="s">
        <v>8</v>
      </c>
    </row>
    <row r="1148" spans="1:7" x14ac:dyDescent="0.25">
      <c r="A1148" t="s">
        <v>14</v>
      </c>
      <c r="B1148">
        <v>1431431</v>
      </c>
      <c r="C1148">
        <v>3.8</v>
      </c>
      <c r="D1148">
        <v>3.7</v>
      </c>
      <c r="E1148">
        <v>3.9</v>
      </c>
      <c r="F1148">
        <v>2005</v>
      </c>
      <c r="G1148" t="s">
        <v>8</v>
      </c>
    </row>
    <row r="1149" spans="1:7" x14ac:dyDescent="0.25">
      <c r="A1149" t="s">
        <v>58</v>
      </c>
      <c r="B1149">
        <v>166989</v>
      </c>
      <c r="C1149">
        <v>4.7</v>
      </c>
      <c r="D1149">
        <v>4.4000000000000004</v>
      </c>
      <c r="E1149">
        <v>5</v>
      </c>
      <c r="F1149">
        <v>2005</v>
      </c>
      <c r="G1149" t="s">
        <v>8</v>
      </c>
    </row>
    <row r="1150" spans="1:7" x14ac:dyDescent="0.25">
      <c r="A1150" t="s">
        <v>34</v>
      </c>
      <c r="B1150">
        <v>239211</v>
      </c>
      <c r="C1150">
        <v>3.4</v>
      </c>
      <c r="D1150">
        <v>3.2</v>
      </c>
      <c r="E1150">
        <v>3.6</v>
      </c>
      <c r="F1150">
        <v>2005</v>
      </c>
      <c r="G1150" t="s">
        <v>8</v>
      </c>
    </row>
    <row r="1151" spans="1:7" x14ac:dyDescent="0.25">
      <c r="A1151" t="s">
        <v>47</v>
      </c>
      <c r="B1151">
        <v>1891388</v>
      </c>
      <c r="C1151">
        <v>4</v>
      </c>
      <c r="D1151">
        <v>3.9</v>
      </c>
      <c r="E1151">
        <v>4.0999999999999996</v>
      </c>
      <c r="F1151">
        <v>2005</v>
      </c>
      <c r="G1151" t="s">
        <v>8</v>
      </c>
    </row>
    <row r="1152" spans="1:7" x14ac:dyDescent="0.25">
      <c r="A1152" t="s">
        <v>35</v>
      </c>
      <c r="B1152">
        <v>949054</v>
      </c>
      <c r="C1152">
        <v>6.5</v>
      </c>
      <c r="D1152">
        <v>6.3</v>
      </c>
      <c r="E1152">
        <v>6.6</v>
      </c>
      <c r="F1152">
        <v>2005</v>
      </c>
      <c r="G1152" t="s">
        <v>8</v>
      </c>
    </row>
    <row r="1153" spans="1:7" x14ac:dyDescent="0.25">
      <c r="A1153" t="s">
        <v>46</v>
      </c>
      <c r="B1153">
        <v>439221</v>
      </c>
      <c r="C1153">
        <v>2.6</v>
      </c>
      <c r="D1153">
        <v>2.4</v>
      </c>
      <c r="E1153">
        <v>2.8</v>
      </c>
      <c r="F1153">
        <v>2005</v>
      </c>
      <c r="G1153" t="s">
        <v>8</v>
      </c>
    </row>
    <row r="1154" spans="1:7" x14ac:dyDescent="0.25">
      <c r="A1154" t="s">
        <v>48</v>
      </c>
      <c r="B1154">
        <v>415344</v>
      </c>
      <c r="C1154">
        <v>2.9</v>
      </c>
      <c r="D1154">
        <v>2.8</v>
      </c>
      <c r="E1154">
        <v>3.1</v>
      </c>
      <c r="F1154">
        <v>2005</v>
      </c>
      <c r="G1154" t="s">
        <v>8</v>
      </c>
    </row>
    <row r="1155" spans="1:7" x14ac:dyDescent="0.25">
      <c r="A1155" t="s">
        <v>49</v>
      </c>
      <c r="B1155">
        <v>586381</v>
      </c>
      <c r="C1155">
        <v>2.9</v>
      </c>
      <c r="D1155">
        <v>2.8</v>
      </c>
      <c r="E1155">
        <v>3.1</v>
      </c>
      <c r="F1155">
        <v>2005</v>
      </c>
      <c r="G1155" t="s">
        <v>8</v>
      </c>
    </row>
    <row r="1156" spans="1:7" x14ac:dyDescent="0.25">
      <c r="A1156" t="s">
        <v>50</v>
      </c>
      <c r="B1156">
        <v>578261</v>
      </c>
      <c r="C1156">
        <v>2.7</v>
      </c>
      <c r="D1156">
        <v>2.6</v>
      </c>
      <c r="E1156">
        <v>2.9</v>
      </c>
      <c r="F1156">
        <v>2005</v>
      </c>
      <c r="G1156" t="s">
        <v>8</v>
      </c>
    </row>
    <row r="1157" spans="1:7" x14ac:dyDescent="0.25">
      <c r="A1157" t="s">
        <v>36</v>
      </c>
      <c r="B1157">
        <v>179838</v>
      </c>
      <c r="C1157">
        <v>6.2</v>
      </c>
      <c r="D1157">
        <v>5.8</v>
      </c>
      <c r="E1157">
        <v>6.6</v>
      </c>
      <c r="F1157">
        <v>2005</v>
      </c>
      <c r="G1157" t="s">
        <v>8</v>
      </c>
    </row>
    <row r="1158" spans="1:7" x14ac:dyDescent="0.25">
      <c r="A1158" t="s">
        <v>15</v>
      </c>
      <c r="B1158">
        <v>778943</v>
      </c>
      <c r="C1158">
        <v>5.6</v>
      </c>
      <c r="D1158">
        <v>5.4</v>
      </c>
      <c r="E1158">
        <v>5.8</v>
      </c>
      <c r="F1158">
        <v>2005</v>
      </c>
      <c r="G1158" t="s">
        <v>8</v>
      </c>
    </row>
    <row r="1159" spans="1:7" x14ac:dyDescent="0.25">
      <c r="A1159" t="s">
        <v>30</v>
      </c>
      <c r="B1159">
        <v>879050</v>
      </c>
      <c r="C1159">
        <v>5.5</v>
      </c>
      <c r="D1159">
        <v>5.3</v>
      </c>
      <c r="E1159">
        <v>5.6</v>
      </c>
      <c r="F1159">
        <v>2005</v>
      </c>
      <c r="G1159" t="s">
        <v>8</v>
      </c>
    </row>
    <row r="1160" spans="1:7" x14ac:dyDescent="0.25">
      <c r="A1160" t="s">
        <v>51</v>
      </c>
      <c r="B1160">
        <v>1547451</v>
      </c>
      <c r="C1160">
        <v>5.0999999999999996</v>
      </c>
      <c r="D1160">
        <v>5</v>
      </c>
      <c r="E1160">
        <v>5.2</v>
      </c>
      <c r="F1160">
        <v>2005</v>
      </c>
      <c r="G1160" t="s">
        <v>8</v>
      </c>
    </row>
    <row r="1161" spans="1:7" x14ac:dyDescent="0.25">
      <c r="A1161" t="s">
        <v>28</v>
      </c>
      <c r="B1161">
        <v>767680</v>
      </c>
      <c r="C1161">
        <v>9.1</v>
      </c>
      <c r="D1161">
        <v>8.9</v>
      </c>
      <c r="E1161">
        <v>9.3000000000000007</v>
      </c>
      <c r="F1161">
        <v>2005</v>
      </c>
      <c r="G1161" t="s">
        <v>8</v>
      </c>
    </row>
    <row r="1162" spans="1:7" x14ac:dyDescent="0.25">
      <c r="A1162" t="s">
        <v>61</v>
      </c>
      <c r="B1162">
        <v>440341</v>
      </c>
      <c r="C1162">
        <v>1.6</v>
      </c>
      <c r="D1162">
        <v>1.5</v>
      </c>
      <c r="E1162">
        <v>1.7</v>
      </c>
      <c r="F1162">
        <v>2005</v>
      </c>
      <c r="G1162" t="s">
        <v>8</v>
      </c>
    </row>
    <row r="1163" spans="1:7" x14ac:dyDescent="0.25">
      <c r="A1163" t="s">
        <v>22</v>
      </c>
      <c r="B1163">
        <v>831636</v>
      </c>
      <c r="C1163">
        <v>4.2</v>
      </c>
      <c r="D1163">
        <v>4.0999999999999996</v>
      </c>
      <c r="E1163">
        <v>4.4000000000000004</v>
      </c>
      <c r="F1163">
        <v>2005</v>
      </c>
      <c r="G1163" t="s">
        <v>8</v>
      </c>
    </row>
    <row r="1164" spans="1:7" x14ac:dyDescent="0.25">
      <c r="A1164" t="s">
        <v>52</v>
      </c>
      <c r="B1164">
        <v>134039</v>
      </c>
      <c r="C1164">
        <v>2.1</v>
      </c>
      <c r="D1164">
        <v>1.9</v>
      </c>
      <c r="E1164">
        <v>2.4</v>
      </c>
      <c r="F1164">
        <v>2005</v>
      </c>
      <c r="G1164" t="s">
        <v>8</v>
      </c>
    </row>
    <row r="1165" spans="1:7" x14ac:dyDescent="0.25">
      <c r="A1165" t="s">
        <v>53</v>
      </c>
      <c r="B1165">
        <v>258295</v>
      </c>
      <c r="C1165">
        <v>3.1</v>
      </c>
      <c r="D1165">
        <v>2.9</v>
      </c>
      <c r="E1165">
        <v>3.3</v>
      </c>
      <c r="F1165">
        <v>2005</v>
      </c>
      <c r="G1165" t="s">
        <v>8</v>
      </c>
    </row>
    <row r="1166" spans="1:7" x14ac:dyDescent="0.25">
      <c r="A1166" t="s">
        <v>31</v>
      </c>
      <c r="B1166">
        <v>378596</v>
      </c>
      <c r="C1166">
        <v>3.5</v>
      </c>
      <c r="D1166">
        <v>3.3</v>
      </c>
      <c r="E1166">
        <v>3.7</v>
      </c>
      <c r="F1166">
        <v>2005</v>
      </c>
      <c r="G1166" t="s">
        <v>8</v>
      </c>
    </row>
    <row r="1167" spans="1:7" x14ac:dyDescent="0.25">
      <c r="A1167" t="s">
        <v>37</v>
      </c>
      <c r="B1167">
        <v>192270</v>
      </c>
      <c r="C1167">
        <v>3.9</v>
      </c>
      <c r="D1167">
        <v>3.6</v>
      </c>
      <c r="E1167">
        <v>4.2</v>
      </c>
      <c r="F1167">
        <v>2005</v>
      </c>
      <c r="G1167" t="s">
        <v>8</v>
      </c>
    </row>
    <row r="1168" spans="1:7" x14ac:dyDescent="0.25">
      <c r="A1168" t="s">
        <v>16</v>
      </c>
      <c r="B1168">
        <v>1214239</v>
      </c>
      <c r="C1168">
        <v>5.2</v>
      </c>
      <c r="D1168">
        <v>5.0999999999999996</v>
      </c>
      <c r="E1168">
        <v>5.3</v>
      </c>
      <c r="F1168">
        <v>2005</v>
      </c>
      <c r="G1168" t="s">
        <v>8</v>
      </c>
    </row>
    <row r="1169" spans="1:7" x14ac:dyDescent="0.25">
      <c r="A1169" t="s">
        <v>62</v>
      </c>
      <c r="B1169">
        <v>295548</v>
      </c>
      <c r="C1169">
        <v>1.5</v>
      </c>
      <c r="D1169">
        <v>1.4</v>
      </c>
      <c r="E1169">
        <v>1.6</v>
      </c>
      <c r="F1169">
        <v>2005</v>
      </c>
      <c r="G1169" t="s">
        <v>8</v>
      </c>
    </row>
    <row r="1170" spans="1:7" x14ac:dyDescent="0.25">
      <c r="A1170" t="s">
        <v>38</v>
      </c>
      <c r="B1170">
        <v>2478126</v>
      </c>
      <c r="C1170">
        <v>4.5999999999999996</v>
      </c>
      <c r="D1170">
        <v>4.5999999999999996</v>
      </c>
      <c r="E1170">
        <v>4.7</v>
      </c>
      <c r="F1170">
        <v>2005</v>
      </c>
      <c r="G1170" t="s">
        <v>8</v>
      </c>
    </row>
    <row r="1171" spans="1:7" x14ac:dyDescent="0.25">
      <c r="A1171" t="s">
        <v>23</v>
      </c>
      <c r="B1171">
        <v>1289760</v>
      </c>
      <c r="C1171">
        <v>4.0999999999999996</v>
      </c>
      <c r="D1171">
        <v>4</v>
      </c>
      <c r="E1171">
        <v>4.2</v>
      </c>
      <c r="F1171">
        <v>2005</v>
      </c>
      <c r="G1171" t="s">
        <v>8</v>
      </c>
    </row>
    <row r="1172" spans="1:7" x14ac:dyDescent="0.25">
      <c r="A1172" t="s">
        <v>59</v>
      </c>
      <c r="B1172">
        <v>90652</v>
      </c>
      <c r="C1172">
        <v>2.9</v>
      </c>
      <c r="D1172">
        <v>2.6</v>
      </c>
      <c r="E1172">
        <v>3.3</v>
      </c>
      <c r="F1172">
        <v>2005</v>
      </c>
      <c r="G1172" t="s">
        <v>8</v>
      </c>
    </row>
    <row r="1173" spans="1:7" x14ac:dyDescent="0.25">
      <c r="A1173" t="s">
        <v>54</v>
      </c>
      <c r="B1173">
        <v>1674038</v>
      </c>
      <c r="C1173">
        <v>4.3</v>
      </c>
      <c r="D1173">
        <v>4.2</v>
      </c>
      <c r="E1173">
        <v>4.4000000000000004</v>
      </c>
      <c r="F1173">
        <v>2005</v>
      </c>
      <c r="G1173" t="s">
        <v>8</v>
      </c>
    </row>
    <row r="1174" spans="1:7" x14ac:dyDescent="0.25">
      <c r="A1174" t="s">
        <v>39</v>
      </c>
      <c r="B1174">
        <v>548852</v>
      </c>
      <c r="C1174">
        <v>2.4</v>
      </c>
      <c r="D1174">
        <v>2.2999999999999998</v>
      </c>
      <c r="E1174">
        <v>2.5</v>
      </c>
      <c r="F1174">
        <v>2005</v>
      </c>
      <c r="G1174" t="s">
        <v>8</v>
      </c>
    </row>
    <row r="1175" spans="1:7" x14ac:dyDescent="0.25">
      <c r="A1175" t="s">
        <v>32</v>
      </c>
      <c r="B1175">
        <v>510269</v>
      </c>
      <c r="C1175">
        <v>8.8000000000000007</v>
      </c>
      <c r="D1175">
        <v>8.6</v>
      </c>
      <c r="E1175">
        <v>9.1</v>
      </c>
      <c r="F1175">
        <v>2005</v>
      </c>
      <c r="G1175" t="s">
        <v>8</v>
      </c>
    </row>
    <row r="1176" spans="1:7" x14ac:dyDescent="0.25">
      <c r="A1176" t="s">
        <v>24</v>
      </c>
      <c r="B1176">
        <v>1690385</v>
      </c>
      <c r="C1176">
        <v>4.7</v>
      </c>
      <c r="D1176">
        <v>4.5999999999999996</v>
      </c>
      <c r="E1176">
        <v>4.8</v>
      </c>
      <c r="F1176">
        <v>2005</v>
      </c>
      <c r="G1176" t="s">
        <v>8</v>
      </c>
    </row>
    <row r="1177" spans="1:7" x14ac:dyDescent="0.25">
      <c r="A1177" t="s">
        <v>40</v>
      </c>
      <c r="B1177">
        <v>142154</v>
      </c>
      <c r="C1177">
        <v>5.4</v>
      </c>
      <c r="D1177">
        <v>5.0999999999999996</v>
      </c>
      <c r="E1177">
        <v>5.8</v>
      </c>
      <c r="F1177">
        <v>2005</v>
      </c>
      <c r="G1177" t="s">
        <v>8</v>
      </c>
    </row>
    <row r="1178" spans="1:7" x14ac:dyDescent="0.25">
      <c r="A1178" t="s">
        <v>17</v>
      </c>
      <c r="B1178">
        <v>627135</v>
      </c>
      <c r="C1178">
        <v>2.5</v>
      </c>
      <c r="D1178">
        <v>2.4</v>
      </c>
      <c r="E1178">
        <v>2.7</v>
      </c>
      <c r="F1178">
        <v>2005</v>
      </c>
      <c r="G1178" t="s">
        <v>8</v>
      </c>
    </row>
    <row r="1179" spans="1:7" x14ac:dyDescent="0.25">
      <c r="A1179" t="s">
        <v>55</v>
      </c>
      <c r="B1179">
        <v>111325</v>
      </c>
      <c r="C1179">
        <v>3.5</v>
      </c>
      <c r="D1179">
        <v>3.2</v>
      </c>
      <c r="E1179">
        <v>3.9</v>
      </c>
      <c r="F1179">
        <v>2005</v>
      </c>
      <c r="G1179" t="s">
        <v>8</v>
      </c>
    </row>
    <row r="1180" spans="1:7" x14ac:dyDescent="0.25">
      <c r="A1180" t="s">
        <v>29</v>
      </c>
      <c r="B1180">
        <v>852932</v>
      </c>
      <c r="C1180">
        <v>2.6</v>
      </c>
      <c r="D1180">
        <v>2.5</v>
      </c>
      <c r="E1180">
        <v>2.7</v>
      </c>
      <c r="F1180">
        <v>2005</v>
      </c>
      <c r="G1180" t="s">
        <v>8</v>
      </c>
    </row>
    <row r="1181" spans="1:7" x14ac:dyDescent="0.25">
      <c r="A1181" t="s">
        <v>63</v>
      </c>
      <c r="B1181">
        <v>3967303</v>
      </c>
      <c r="C1181">
        <v>3.5</v>
      </c>
      <c r="D1181">
        <v>3.4</v>
      </c>
      <c r="E1181">
        <v>3.5</v>
      </c>
      <c r="F1181">
        <v>2005</v>
      </c>
      <c r="G1181" t="s">
        <v>8</v>
      </c>
    </row>
    <row r="1182" spans="1:7" x14ac:dyDescent="0.25">
      <c r="A1182" t="s">
        <v>25</v>
      </c>
      <c r="B1182">
        <v>462190</v>
      </c>
      <c r="C1182">
        <v>3.2</v>
      </c>
      <c r="D1182">
        <v>3</v>
      </c>
      <c r="E1182">
        <v>3.4</v>
      </c>
      <c r="F1182">
        <v>2005</v>
      </c>
      <c r="G1182" t="s">
        <v>8</v>
      </c>
    </row>
    <row r="1183" spans="1:7" x14ac:dyDescent="0.25">
      <c r="A1183" t="s">
        <v>57</v>
      </c>
      <c r="B1183">
        <v>86388</v>
      </c>
      <c r="C1183">
        <v>3.1</v>
      </c>
      <c r="D1183">
        <v>2.8</v>
      </c>
      <c r="E1183">
        <v>3.5</v>
      </c>
      <c r="F1183">
        <v>2005</v>
      </c>
      <c r="G1183" t="s">
        <v>8</v>
      </c>
    </row>
    <row r="1184" spans="1:7" x14ac:dyDescent="0.25">
      <c r="A1184" t="s">
        <v>56</v>
      </c>
      <c r="B1184">
        <v>1104321</v>
      </c>
      <c r="C1184">
        <v>4.3</v>
      </c>
      <c r="D1184">
        <v>4.2</v>
      </c>
      <c r="E1184">
        <v>4.5</v>
      </c>
      <c r="F1184">
        <v>2005</v>
      </c>
      <c r="G1184" t="s">
        <v>8</v>
      </c>
    </row>
    <row r="1185" spans="1:7" x14ac:dyDescent="0.25">
      <c r="A1185" t="s">
        <v>41</v>
      </c>
      <c r="B1185">
        <v>946606</v>
      </c>
      <c r="C1185">
        <v>4</v>
      </c>
      <c r="D1185">
        <v>3.9</v>
      </c>
      <c r="E1185">
        <v>4.2</v>
      </c>
      <c r="F1185">
        <v>2005</v>
      </c>
      <c r="G1185" t="s">
        <v>8</v>
      </c>
    </row>
    <row r="1186" spans="1:7" x14ac:dyDescent="0.25">
      <c r="A1186" t="s">
        <v>18</v>
      </c>
      <c r="B1186">
        <v>250295</v>
      </c>
      <c r="C1186">
        <v>2.6</v>
      </c>
      <c r="D1186">
        <v>2.4</v>
      </c>
      <c r="E1186">
        <v>2.8</v>
      </c>
      <c r="F1186">
        <v>2005</v>
      </c>
      <c r="G1186" t="s">
        <v>8</v>
      </c>
    </row>
    <row r="1187" spans="1:7" x14ac:dyDescent="0.25">
      <c r="A1187" t="s">
        <v>26</v>
      </c>
      <c r="B1187">
        <v>783574</v>
      </c>
      <c r="C1187">
        <v>5.4</v>
      </c>
      <c r="D1187">
        <v>5.3</v>
      </c>
      <c r="E1187">
        <v>5.6</v>
      </c>
      <c r="F1187">
        <v>2005</v>
      </c>
      <c r="G1187" t="s">
        <v>8</v>
      </c>
    </row>
    <row r="1188" spans="1:7" x14ac:dyDescent="0.25">
      <c r="A1188" t="s">
        <v>42</v>
      </c>
      <c r="B1188">
        <v>77589</v>
      </c>
      <c r="C1188">
        <v>2.9</v>
      </c>
      <c r="D1188">
        <v>2.5</v>
      </c>
      <c r="E1188">
        <v>3.3</v>
      </c>
      <c r="F1188">
        <v>2005</v>
      </c>
      <c r="G1188" t="s">
        <v>8</v>
      </c>
    </row>
    <row r="1189" spans="1:7" x14ac:dyDescent="0.25">
      <c r="A1189" t="s">
        <v>19</v>
      </c>
      <c r="B1189">
        <v>681551</v>
      </c>
      <c r="C1189">
        <v>3</v>
      </c>
      <c r="D1189">
        <v>2.9</v>
      </c>
      <c r="E1189">
        <v>3.1</v>
      </c>
      <c r="F1189">
        <v>2006</v>
      </c>
      <c r="G1189" t="s">
        <v>8</v>
      </c>
    </row>
    <row r="1190" spans="1:7" x14ac:dyDescent="0.25">
      <c r="A1190" t="s">
        <v>43</v>
      </c>
      <c r="B1190">
        <v>120981</v>
      </c>
      <c r="C1190">
        <v>3.5</v>
      </c>
      <c r="D1190">
        <v>3.2</v>
      </c>
      <c r="E1190">
        <v>3.9</v>
      </c>
      <c r="F1190">
        <v>2006</v>
      </c>
      <c r="G1190" t="s">
        <v>8</v>
      </c>
    </row>
    <row r="1191" spans="1:7" x14ac:dyDescent="0.25">
      <c r="A1191" t="s">
        <v>13</v>
      </c>
      <c r="B1191">
        <v>967743</v>
      </c>
      <c r="C1191">
        <v>3.9</v>
      </c>
      <c r="D1191">
        <v>3.8</v>
      </c>
      <c r="E1191">
        <v>4</v>
      </c>
      <c r="F1191">
        <v>2006</v>
      </c>
      <c r="G1191" t="s">
        <v>8</v>
      </c>
    </row>
    <row r="1192" spans="1:7" x14ac:dyDescent="0.25">
      <c r="A1192" t="s">
        <v>20</v>
      </c>
      <c r="B1192">
        <v>426896</v>
      </c>
      <c r="C1192">
        <v>3.6</v>
      </c>
      <c r="D1192">
        <v>3.4</v>
      </c>
      <c r="E1192">
        <v>3.8</v>
      </c>
      <c r="F1192">
        <v>2006</v>
      </c>
      <c r="G1192" t="s">
        <v>8</v>
      </c>
    </row>
    <row r="1193" spans="1:7" x14ac:dyDescent="0.25">
      <c r="A1193" t="s">
        <v>44</v>
      </c>
      <c r="B1193">
        <v>5824922</v>
      </c>
      <c r="C1193">
        <v>5.0999999999999996</v>
      </c>
      <c r="D1193">
        <v>5</v>
      </c>
      <c r="E1193">
        <v>5.0999999999999996</v>
      </c>
      <c r="F1193">
        <v>2006</v>
      </c>
      <c r="G1193" t="s">
        <v>8</v>
      </c>
    </row>
    <row r="1194" spans="1:7" x14ac:dyDescent="0.25">
      <c r="A1194" t="s">
        <v>21</v>
      </c>
      <c r="B1194">
        <v>708550</v>
      </c>
      <c r="C1194">
        <v>2.2000000000000002</v>
      </c>
      <c r="D1194">
        <v>2.1</v>
      </c>
      <c r="E1194">
        <v>2.2999999999999998</v>
      </c>
      <c r="F1194">
        <v>2006</v>
      </c>
      <c r="G1194" t="s">
        <v>8</v>
      </c>
    </row>
    <row r="1195" spans="1:7" x14ac:dyDescent="0.25">
      <c r="A1195" t="s">
        <v>33</v>
      </c>
      <c r="B1195">
        <v>520689</v>
      </c>
      <c r="C1195">
        <v>6</v>
      </c>
      <c r="D1195">
        <v>5.8</v>
      </c>
      <c r="E1195">
        <v>6.2</v>
      </c>
      <c r="F1195">
        <v>2006</v>
      </c>
      <c r="G1195" t="s">
        <v>8</v>
      </c>
    </row>
    <row r="1196" spans="1:7" x14ac:dyDescent="0.25">
      <c r="A1196" t="s">
        <v>45</v>
      </c>
      <c r="B1196">
        <v>112988</v>
      </c>
      <c r="C1196">
        <v>4.5999999999999996</v>
      </c>
      <c r="D1196">
        <v>4.2</v>
      </c>
      <c r="E1196">
        <v>5</v>
      </c>
      <c r="F1196">
        <v>2006</v>
      </c>
      <c r="G1196" t="s">
        <v>8</v>
      </c>
    </row>
    <row r="1197" spans="1:7" x14ac:dyDescent="0.25">
      <c r="A1197" t="s">
        <v>27</v>
      </c>
      <c r="B1197">
        <v>2423333</v>
      </c>
      <c r="C1197">
        <v>3.5</v>
      </c>
      <c r="D1197">
        <v>3.4</v>
      </c>
      <c r="E1197">
        <v>3.6</v>
      </c>
      <c r="F1197">
        <v>2006</v>
      </c>
      <c r="G1197" t="s">
        <v>8</v>
      </c>
    </row>
    <row r="1198" spans="1:7" x14ac:dyDescent="0.25">
      <c r="A1198" t="s">
        <v>14</v>
      </c>
      <c r="B1198">
        <v>1459386</v>
      </c>
      <c r="C1198">
        <v>4.5</v>
      </c>
      <c r="D1198">
        <v>4.4000000000000004</v>
      </c>
      <c r="E1198">
        <v>4.5999999999999996</v>
      </c>
      <c r="F1198">
        <v>2006</v>
      </c>
      <c r="G1198" t="s">
        <v>8</v>
      </c>
    </row>
    <row r="1199" spans="1:7" x14ac:dyDescent="0.25">
      <c r="A1199" t="s">
        <v>58</v>
      </c>
      <c r="B1199">
        <v>165116</v>
      </c>
      <c r="C1199">
        <v>5</v>
      </c>
      <c r="D1199">
        <v>4.7</v>
      </c>
      <c r="E1199">
        <v>5.3</v>
      </c>
      <c r="F1199">
        <v>2006</v>
      </c>
      <c r="G1199" t="s">
        <v>8</v>
      </c>
    </row>
    <row r="1200" spans="1:7" x14ac:dyDescent="0.25">
      <c r="A1200" t="s">
        <v>34</v>
      </c>
      <c r="B1200">
        <v>243671</v>
      </c>
      <c r="C1200">
        <v>3.9</v>
      </c>
      <c r="D1200">
        <v>3.7</v>
      </c>
      <c r="E1200">
        <v>4.2</v>
      </c>
      <c r="F1200">
        <v>2006</v>
      </c>
      <c r="G1200" t="s">
        <v>8</v>
      </c>
    </row>
    <row r="1201" spans="1:7" x14ac:dyDescent="0.25">
      <c r="A1201" t="s">
        <v>47</v>
      </c>
      <c r="B1201">
        <v>1895561</v>
      </c>
      <c r="C1201">
        <v>4.7</v>
      </c>
      <c r="D1201">
        <v>4.5999999999999996</v>
      </c>
      <c r="E1201">
        <v>4.8</v>
      </c>
      <c r="F1201">
        <v>2006</v>
      </c>
      <c r="G1201" t="s">
        <v>8</v>
      </c>
    </row>
    <row r="1202" spans="1:7" x14ac:dyDescent="0.25">
      <c r="A1202" t="s">
        <v>35</v>
      </c>
      <c r="B1202">
        <v>956647</v>
      </c>
      <c r="C1202">
        <v>7.3</v>
      </c>
      <c r="D1202">
        <v>7.2</v>
      </c>
      <c r="E1202">
        <v>7.5</v>
      </c>
      <c r="F1202">
        <v>2006</v>
      </c>
      <c r="G1202" t="s">
        <v>8</v>
      </c>
    </row>
    <row r="1203" spans="1:7" x14ac:dyDescent="0.25">
      <c r="A1203" t="s">
        <v>46</v>
      </c>
      <c r="B1203">
        <v>437275</v>
      </c>
      <c r="C1203">
        <v>2.2999999999999998</v>
      </c>
      <c r="D1203">
        <v>2.2000000000000002</v>
      </c>
      <c r="E1203">
        <v>2.5</v>
      </c>
      <c r="F1203">
        <v>2006</v>
      </c>
      <c r="G1203" t="s">
        <v>8</v>
      </c>
    </row>
    <row r="1204" spans="1:7" x14ac:dyDescent="0.25">
      <c r="A1204" t="s">
        <v>48</v>
      </c>
      <c r="B1204">
        <v>415826</v>
      </c>
      <c r="C1204">
        <v>3.4</v>
      </c>
      <c r="D1204">
        <v>3.2</v>
      </c>
      <c r="E1204">
        <v>3.6</v>
      </c>
      <c r="F1204">
        <v>2006</v>
      </c>
      <c r="G1204" t="s">
        <v>8</v>
      </c>
    </row>
    <row r="1205" spans="1:7" x14ac:dyDescent="0.25">
      <c r="A1205" t="s">
        <v>49</v>
      </c>
      <c r="B1205">
        <v>591501</v>
      </c>
      <c r="C1205">
        <v>3.3</v>
      </c>
      <c r="D1205">
        <v>3.2</v>
      </c>
      <c r="E1205">
        <v>3.5</v>
      </c>
      <c r="F1205">
        <v>2006</v>
      </c>
      <c r="G1205" t="s">
        <v>8</v>
      </c>
    </row>
    <row r="1206" spans="1:7" x14ac:dyDescent="0.25">
      <c r="A1206" t="s">
        <v>50</v>
      </c>
      <c r="B1206">
        <v>598025</v>
      </c>
      <c r="C1206">
        <v>3</v>
      </c>
      <c r="D1206">
        <v>2.8</v>
      </c>
      <c r="E1206">
        <v>3.1</v>
      </c>
      <c r="F1206">
        <v>2006</v>
      </c>
      <c r="G1206" t="s">
        <v>8</v>
      </c>
    </row>
    <row r="1207" spans="1:7" x14ac:dyDescent="0.25">
      <c r="A1207" t="s">
        <v>36</v>
      </c>
      <c r="B1207">
        <v>177662</v>
      </c>
      <c r="C1207">
        <v>7.4</v>
      </c>
      <c r="D1207">
        <v>7</v>
      </c>
      <c r="E1207">
        <v>7.8</v>
      </c>
      <c r="F1207">
        <v>2006</v>
      </c>
      <c r="G1207" t="s">
        <v>8</v>
      </c>
    </row>
    <row r="1208" spans="1:7" x14ac:dyDescent="0.25">
      <c r="A1208" t="s">
        <v>15</v>
      </c>
      <c r="B1208">
        <v>769833</v>
      </c>
      <c r="C1208">
        <v>6.2</v>
      </c>
      <c r="D1208">
        <v>6.1</v>
      </c>
      <c r="E1208">
        <v>6.4</v>
      </c>
      <c r="F1208">
        <v>2006</v>
      </c>
      <c r="G1208" t="s">
        <v>8</v>
      </c>
    </row>
    <row r="1209" spans="1:7" x14ac:dyDescent="0.25">
      <c r="A1209" t="s">
        <v>30</v>
      </c>
      <c r="B1209">
        <v>874637</v>
      </c>
      <c r="C1209">
        <v>6.4</v>
      </c>
      <c r="D1209">
        <v>6.2</v>
      </c>
      <c r="E1209">
        <v>6.5</v>
      </c>
      <c r="F1209">
        <v>2006</v>
      </c>
      <c r="G1209" t="s">
        <v>8</v>
      </c>
    </row>
    <row r="1210" spans="1:7" x14ac:dyDescent="0.25">
      <c r="A1210" t="s">
        <v>51</v>
      </c>
      <c r="B1210">
        <v>1528322</v>
      </c>
      <c r="C1210">
        <v>5.9</v>
      </c>
      <c r="D1210">
        <v>5.8</v>
      </c>
      <c r="E1210">
        <v>6</v>
      </c>
      <c r="F1210">
        <v>2006</v>
      </c>
      <c r="G1210" t="s">
        <v>8</v>
      </c>
    </row>
    <row r="1211" spans="1:7" x14ac:dyDescent="0.25">
      <c r="A1211" t="s">
        <v>28</v>
      </c>
      <c r="B1211">
        <v>767534</v>
      </c>
      <c r="C1211">
        <v>10.5</v>
      </c>
      <c r="D1211">
        <v>10.3</v>
      </c>
      <c r="E1211">
        <v>10.7</v>
      </c>
      <c r="F1211">
        <v>2006</v>
      </c>
      <c r="G1211" t="s">
        <v>8</v>
      </c>
    </row>
    <row r="1212" spans="1:7" x14ac:dyDescent="0.25">
      <c r="A1212" t="s">
        <v>61</v>
      </c>
      <c r="B1212">
        <v>442463</v>
      </c>
      <c r="C1212">
        <v>1.9</v>
      </c>
      <c r="D1212">
        <v>1.8</v>
      </c>
      <c r="E1212">
        <v>2</v>
      </c>
      <c r="F1212">
        <v>2006</v>
      </c>
      <c r="G1212" t="s">
        <v>8</v>
      </c>
    </row>
    <row r="1213" spans="1:7" x14ac:dyDescent="0.25">
      <c r="A1213" t="s">
        <v>22</v>
      </c>
      <c r="B1213">
        <v>831553</v>
      </c>
      <c r="C1213">
        <v>5</v>
      </c>
      <c r="D1213">
        <v>4.9000000000000004</v>
      </c>
      <c r="E1213">
        <v>5.2</v>
      </c>
      <c r="F1213">
        <v>2006</v>
      </c>
      <c r="G1213" t="s">
        <v>8</v>
      </c>
    </row>
    <row r="1214" spans="1:7" x14ac:dyDescent="0.25">
      <c r="A1214" t="s">
        <v>53</v>
      </c>
      <c r="B1214">
        <v>258567</v>
      </c>
      <c r="C1214">
        <v>3.8</v>
      </c>
      <c r="D1214">
        <v>3.6</v>
      </c>
      <c r="E1214">
        <v>4</v>
      </c>
      <c r="F1214">
        <v>2006</v>
      </c>
      <c r="G1214" t="s">
        <v>8</v>
      </c>
    </row>
    <row r="1215" spans="1:7" x14ac:dyDescent="0.25">
      <c r="A1215" t="s">
        <v>31</v>
      </c>
      <c r="B1215">
        <v>388990</v>
      </c>
      <c r="C1215">
        <v>4.0999999999999996</v>
      </c>
      <c r="D1215">
        <v>3.9</v>
      </c>
      <c r="E1215">
        <v>4.3</v>
      </c>
      <c r="F1215">
        <v>2006</v>
      </c>
      <c r="G1215" t="s">
        <v>8</v>
      </c>
    </row>
    <row r="1216" spans="1:7" x14ac:dyDescent="0.25">
      <c r="A1216" t="s">
        <v>37</v>
      </c>
      <c r="B1216">
        <v>190666</v>
      </c>
      <c r="C1216">
        <v>4.5</v>
      </c>
      <c r="D1216">
        <v>4.2</v>
      </c>
      <c r="E1216">
        <v>4.9000000000000004</v>
      </c>
      <c r="F1216">
        <v>2006</v>
      </c>
      <c r="G1216" t="s">
        <v>8</v>
      </c>
    </row>
    <row r="1217" spans="1:7" x14ac:dyDescent="0.25">
      <c r="A1217" t="s">
        <v>16</v>
      </c>
      <c r="B1217">
        <v>1208203</v>
      </c>
      <c r="C1217">
        <v>6</v>
      </c>
      <c r="D1217">
        <v>5.9</v>
      </c>
      <c r="E1217">
        <v>6.2</v>
      </c>
      <c r="F1217">
        <v>2006</v>
      </c>
      <c r="G1217" t="s">
        <v>8</v>
      </c>
    </row>
    <row r="1218" spans="1:7" x14ac:dyDescent="0.25">
      <c r="A1218" t="s">
        <v>62</v>
      </c>
      <c r="B1218">
        <v>296700</v>
      </c>
      <c r="C1218">
        <v>1.9</v>
      </c>
      <c r="D1218">
        <v>1.7</v>
      </c>
      <c r="E1218">
        <v>2</v>
      </c>
      <c r="F1218">
        <v>2006</v>
      </c>
      <c r="G1218" t="s">
        <v>8</v>
      </c>
    </row>
    <row r="1219" spans="1:7" x14ac:dyDescent="0.25">
      <c r="A1219" t="s">
        <v>38</v>
      </c>
      <c r="B1219">
        <v>2454653</v>
      </c>
      <c r="C1219">
        <v>5.3</v>
      </c>
      <c r="D1219">
        <v>5.2</v>
      </c>
      <c r="E1219">
        <v>5.4</v>
      </c>
      <c r="F1219">
        <v>2006</v>
      </c>
      <c r="G1219" t="s">
        <v>8</v>
      </c>
    </row>
    <row r="1220" spans="1:7" x14ac:dyDescent="0.25">
      <c r="A1220" t="s">
        <v>23</v>
      </c>
      <c r="B1220">
        <v>1309437</v>
      </c>
      <c r="C1220">
        <v>4.7</v>
      </c>
      <c r="D1220">
        <v>4.5</v>
      </c>
      <c r="E1220">
        <v>4.8</v>
      </c>
      <c r="F1220">
        <v>2006</v>
      </c>
      <c r="G1220" t="s">
        <v>8</v>
      </c>
    </row>
    <row r="1221" spans="1:7" x14ac:dyDescent="0.25">
      <c r="A1221" t="s">
        <v>59</v>
      </c>
      <c r="B1221">
        <v>89043</v>
      </c>
      <c r="C1221">
        <v>3.5</v>
      </c>
      <c r="D1221">
        <v>3.1</v>
      </c>
      <c r="E1221">
        <v>3.9</v>
      </c>
      <c r="F1221">
        <v>2006</v>
      </c>
      <c r="G1221" t="s">
        <v>8</v>
      </c>
    </row>
    <row r="1222" spans="1:7" x14ac:dyDescent="0.25">
      <c r="A1222" t="s">
        <v>54</v>
      </c>
      <c r="B1222">
        <v>1671958</v>
      </c>
      <c r="C1222">
        <v>5.0999999999999996</v>
      </c>
      <c r="D1222">
        <v>5</v>
      </c>
      <c r="E1222">
        <v>5.2</v>
      </c>
      <c r="F1222">
        <v>2006</v>
      </c>
      <c r="G1222" t="s">
        <v>8</v>
      </c>
    </row>
    <row r="1223" spans="1:7" x14ac:dyDescent="0.25">
      <c r="A1223" t="s">
        <v>39</v>
      </c>
      <c r="B1223">
        <v>551673</v>
      </c>
      <c r="C1223">
        <v>2.8</v>
      </c>
      <c r="D1223">
        <v>2.7</v>
      </c>
      <c r="E1223">
        <v>2.9</v>
      </c>
      <c r="F1223">
        <v>2006</v>
      </c>
      <c r="G1223" t="s">
        <v>8</v>
      </c>
    </row>
    <row r="1224" spans="1:7" x14ac:dyDescent="0.25">
      <c r="A1224" t="s">
        <v>32</v>
      </c>
      <c r="B1224">
        <v>520824</v>
      </c>
      <c r="C1224">
        <v>9.8000000000000007</v>
      </c>
      <c r="D1224">
        <v>9.5</v>
      </c>
      <c r="E1224">
        <v>10</v>
      </c>
      <c r="F1224">
        <v>2006</v>
      </c>
      <c r="G1224" t="s">
        <v>8</v>
      </c>
    </row>
    <row r="1225" spans="1:7" x14ac:dyDescent="0.25">
      <c r="A1225" t="s">
        <v>24</v>
      </c>
      <c r="B1225">
        <v>1728834</v>
      </c>
      <c r="C1225">
        <v>5.4</v>
      </c>
      <c r="D1225">
        <v>5.3</v>
      </c>
      <c r="E1225">
        <v>5.5</v>
      </c>
      <c r="F1225">
        <v>2006</v>
      </c>
      <c r="G1225" t="s">
        <v>8</v>
      </c>
    </row>
    <row r="1226" spans="1:7" x14ac:dyDescent="0.25">
      <c r="A1226" t="s">
        <v>40</v>
      </c>
      <c r="B1226">
        <v>139617</v>
      </c>
      <c r="C1226">
        <v>7</v>
      </c>
      <c r="D1226">
        <v>6.6</v>
      </c>
      <c r="E1226">
        <v>7.4</v>
      </c>
      <c r="F1226">
        <v>2006</v>
      </c>
      <c r="G1226" t="s">
        <v>8</v>
      </c>
    </row>
    <row r="1227" spans="1:7" x14ac:dyDescent="0.25">
      <c r="A1227" t="s">
        <v>17</v>
      </c>
      <c r="B1227">
        <v>632650</v>
      </c>
      <c r="C1227">
        <v>2.9</v>
      </c>
      <c r="D1227">
        <v>2.7</v>
      </c>
      <c r="E1227">
        <v>3</v>
      </c>
      <c r="F1227">
        <v>2006</v>
      </c>
      <c r="G1227" t="s">
        <v>8</v>
      </c>
    </row>
    <row r="1228" spans="1:7" x14ac:dyDescent="0.25">
      <c r="A1228" t="s">
        <v>55</v>
      </c>
      <c r="B1228">
        <v>110296</v>
      </c>
      <c r="C1228">
        <v>3.9</v>
      </c>
      <c r="D1228">
        <v>3.6</v>
      </c>
      <c r="E1228">
        <v>4.3</v>
      </c>
      <c r="F1228">
        <v>2006</v>
      </c>
      <c r="G1228" t="s">
        <v>8</v>
      </c>
    </row>
    <row r="1229" spans="1:7" x14ac:dyDescent="0.25">
      <c r="A1229" t="s">
        <v>29</v>
      </c>
      <c r="B1229">
        <v>873891</v>
      </c>
      <c r="C1229">
        <v>3.1</v>
      </c>
      <c r="D1229">
        <v>3</v>
      </c>
      <c r="E1229">
        <v>3.2</v>
      </c>
      <c r="F1229">
        <v>2006</v>
      </c>
      <c r="G1229" t="s">
        <v>8</v>
      </c>
    </row>
    <row r="1230" spans="1:7" x14ac:dyDescent="0.25">
      <c r="A1230" t="s">
        <v>63</v>
      </c>
      <c r="B1230">
        <v>4034392</v>
      </c>
      <c r="C1230">
        <v>3.9</v>
      </c>
      <c r="D1230">
        <v>3.9</v>
      </c>
      <c r="E1230">
        <v>4</v>
      </c>
      <c r="F1230">
        <v>2006</v>
      </c>
      <c r="G1230" t="s">
        <v>8</v>
      </c>
    </row>
    <row r="1231" spans="1:7" x14ac:dyDescent="0.25">
      <c r="A1231" t="s">
        <v>25</v>
      </c>
      <c r="B1231">
        <v>476054</v>
      </c>
      <c r="C1231">
        <v>3.9</v>
      </c>
      <c r="D1231">
        <v>3.7</v>
      </c>
      <c r="E1231">
        <v>4.0999999999999996</v>
      </c>
      <c r="F1231">
        <v>2006</v>
      </c>
      <c r="G1231" t="s">
        <v>8</v>
      </c>
    </row>
    <row r="1232" spans="1:7" x14ac:dyDescent="0.25">
      <c r="A1232" t="s">
        <v>57</v>
      </c>
      <c r="B1232">
        <v>84893</v>
      </c>
      <c r="C1232">
        <v>3.5</v>
      </c>
      <c r="D1232">
        <v>3.1</v>
      </c>
      <c r="E1232">
        <v>3.9</v>
      </c>
      <c r="F1232">
        <v>2006</v>
      </c>
      <c r="G1232" t="s">
        <v>8</v>
      </c>
    </row>
    <row r="1233" spans="1:7" x14ac:dyDescent="0.25">
      <c r="A1233" t="s">
        <v>56</v>
      </c>
      <c r="B1233">
        <v>1110405</v>
      </c>
      <c r="C1233">
        <v>4.9000000000000004</v>
      </c>
      <c r="D1233">
        <v>4.8</v>
      </c>
      <c r="E1233">
        <v>5.0999999999999996</v>
      </c>
      <c r="F1233">
        <v>2006</v>
      </c>
      <c r="G1233" t="s">
        <v>8</v>
      </c>
    </row>
    <row r="1234" spans="1:7" x14ac:dyDescent="0.25">
      <c r="A1234" t="s">
        <v>41</v>
      </c>
      <c r="B1234">
        <v>945084</v>
      </c>
      <c r="C1234">
        <v>4.5999999999999996</v>
      </c>
      <c r="D1234">
        <v>4.5</v>
      </c>
      <c r="E1234">
        <v>4.8</v>
      </c>
      <c r="F1234">
        <v>2006</v>
      </c>
      <c r="G1234" t="s">
        <v>8</v>
      </c>
    </row>
    <row r="1235" spans="1:7" x14ac:dyDescent="0.25">
      <c r="A1235" t="s">
        <v>18</v>
      </c>
      <c r="B1235">
        <v>250162</v>
      </c>
      <c r="C1235">
        <v>3</v>
      </c>
      <c r="D1235">
        <v>2.7</v>
      </c>
      <c r="E1235">
        <v>3.2</v>
      </c>
      <c r="F1235">
        <v>2006</v>
      </c>
      <c r="G1235" t="s">
        <v>8</v>
      </c>
    </row>
    <row r="1236" spans="1:7" x14ac:dyDescent="0.25">
      <c r="A1236" t="s">
        <v>26</v>
      </c>
      <c r="B1236">
        <v>782471</v>
      </c>
      <c r="C1236">
        <v>6.1</v>
      </c>
      <c r="D1236">
        <v>5.9</v>
      </c>
      <c r="E1236">
        <v>6.3</v>
      </c>
      <c r="F1236">
        <v>2006</v>
      </c>
      <c r="G1236" t="s">
        <v>8</v>
      </c>
    </row>
    <row r="1237" spans="1:7" x14ac:dyDescent="0.25">
      <c r="A1237" t="s">
        <v>42</v>
      </c>
      <c r="B1237">
        <v>78195</v>
      </c>
      <c r="C1237">
        <v>3.3</v>
      </c>
      <c r="D1237">
        <v>3</v>
      </c>
      <c r="E1237">
        <v>3.8</v>
      </c>
      <c r="F1237">
        <v>2006</v>
      </c>
      <c r="G1237" t="s">
        <v>8</v>
      </c>
    </row>
    <row r="1238" spans="1:7" x14ac:dyDescent="0.25">
      <c r="A1238" t="s">
        <v>19</v>
      </c>
      <c r="B1238">
        <v>683355</v>
      </c>
      <c r="C1238">
        <v>3.5</v>
      </c>
      <c r="D1238">
        <v>3.3</v>
      </c>
      <c r="E1238">
        <v>3.6</v>
      </c>
      <c r="F1238">
        <v>2007</v>
      </c>
      <c r="G1238" t="s">
        <v>8</v>
      </c>
    </row>
    <row r="1239" spans="1:7" x14ac:dyDescent="0.25">
      <c r="A1239" t="s">
        <v>43</v>
      </c>
      <c r="B1239">
        <v>119725</v>
      </c>
      <c r="C1239">
        <v>3.9</v>
      </c>
      <c r="D1239">
        <v>3.6</v>
      </c>
      <c r="E1239">
        <v>4.3</v>
      </c>
      <c r="F1239">
        <v>2007</v>
      </c>
      <c r="G1239" t="s">
        <v>8</v>
      </c>
    </row>
    <row r="1240" spans="1:7" x14ac:dyDescent="0.25">
      <c r="A1240" t="s">
        <v>13</v>
      </c>
      <c r="B1240">
        <v>984666</v>
      </c>
      <c r="C1240">
        <v>4.4000000000000004</v>
      </c>
      <c r="D1240">
        <v>4.3</v>
      </c>
      <c r="E1240">
        <v>4.5999999999999996</v>
      </c>
      <c r="F1240">
        <v>2007</v>
      </c>
      <c r="G1240" t="s">
        <v>8</v>
      </c>
    </row>
    <row r="1241" spans="1:7" x14ac:dyDescent="0.25">
      <c r="A1241" t="s">
        <v>20</v>
      </c>
      <c r="B1241">
        <v>427439</v>
      </c>
      <c r="C1241">
        <v>4.0999999999999996</v>
      </c>
      <c r="D1241">
        <v>3.9</v>
      </c>
      <c r="E1241">
        <v>4.3</v>
      </c>
      <c r="F1241">
        <v>2007</v>
      </c>
      <c r="G1241" t="s">
        <v>8</v>
      </c>
    </row>
    <row r="1242" spans="1:7" x14ac:dyDescent="0.25">
      <c r="A1242" t="s">
        <v>44</v>
      </c>
      <c r="B1242">
        <v>5813550</v>
      </c>
      <c r="C1242">
        <v>5.9</v>
      </c>
      <c r="D1242">
        <v>5.8</v>
      </c>
      <c r="E1242">
        <v>6</v>
      </c>
      <c r="F1242">
        <v>2007</v>
      </c>
      <c r="G1242" t="s">
        <v>8</v>
      </c>
    </row>
    <row r="1243" spans="1:7" x14ac:dyDescent="0.25">
      <c r="A1243" t="s">
        <v>21</v>
      </c>
      <c r="B1243">
        <v>714642</v>
      </c>
      <c r="C1243">
        <v>2.6</v>
      </c>
      <c r="D1243">
        <v>2.5</v>
      </c>
      <c r="E1243">
        <v>2.7</v>
      </c>
      <c r="F1243">
        <v>2007</v>
      </c>
      <c r="G1243" t="s">
        <v>8</v>
      </c>
    </row>
    <row r="1244" spans="1:7" x14ac:dyDescent="0.25">
      <c r="A1244" t="s">
        <v>33</v>
      </c>
      <c r="B1244">
        <v>516557</v>
      </c>
      <c r="C1244">
        <v>6.9</v>
      </c>
      <c r="D1244">
        <v>6.7</v>
      </c>
      <c r="E1244">
        <v>7.1</v>
      </c>
      <c r="F1244">
        <v>2007</v>
      </c>
      <c r="G1244" t="s">
        <v>8</v>
      </c>
    </row>
    <row r="1245" spans="1:7" x14ac:dyDescent="0.25">
      <c r="A1245" t="s">
        <v>45</v>
      </c>
      <c r="B1245">
        <v>113174</v>
      </c>
      <c r="C1245">
        <v>5.0999999999999996</v>
      </c>
      <c r="D1245">
        <v>4.7</v>
      </c>
      <c r="E1245">
        <v>5.6</v>
      </c>
      <c r="F1245">
        <v>2007</v>
      </c>
      <c r="G1245" t="s">
        <v>8</v>
      </c>
    </row>
    <row r="1246" spans="1:7" x14ac:dyDescent="0.25">
      <c r="A1246" t="s">
        <v>27</v>
      </c>
      <c r="B1246">
        <v>2422427</v>
      </c>
      <c r="C1246">
        <v>4.0999999999999996</v>
      </c>
      <c r="D1246">
        <v>4</v>
      </c>
      <c r="E1246">
        <v>4.2</v>
      </c>
      <c r="F1246">
        <v>2007</v>
      </c>
      <c r="G1246" t="s">
        <v>8</v>
      </c>
    </row>
    <row r="1247" spans="1:7" x14ac:dyDescent="0.25">
      <c r="A1247" t="s">
        <v>14</v>
      </c>
      <c r="B1247">
        <v>1479890</v>
      </c>
      <c r="C1247">
        <v>5</v>
      </c>
      <c r="D1247">
        <v>4.9000000000000004</v>
      </c>
      <c r="E1247">
        <v>5.0999999999999996</v>
      </c>
      <c r="F1247">
        <v>2007</v>
      </c>
      <c r="G1247" t="s">
        <v>8</v>
      </c>
    </row>
    <row r="1248" spans="1:7" x14ac:dyDescent="0.25">
      <c r="A1248" t="s">
        <v>58</v>
      </c>
      <c r="B1248">
        <v>163128</v>
      </c>
      <c r="C1248">
        <v>5.3</v>
      </c>
      <c r="D1248">
        <v>4.9000000000000004</v>
      </c>
      <c r="E1248">
        <v>5.6</v>
      </c>
      <c r="F1248">
        <v>2007</v>
      </c>
      <c r="G1248" t="s">
        <v>8</v>
      </c>
    </row>
    <row r="1249" spans="1:7" x14ac:dyDescent="0.25">
      <c r="A1249" t="s">
        <v>34</v>
      </c>
      <c r="B1249">
        <v>247944</v>
      </c>
      <c r="C1249">
        <v>4.7</v>
      </c>
      <c r="D1249">
        <v>4.4000000000000004</v>
      </c>
      <c r="E1249">
        <v>4.9000000000000004</v>
      </c>
      <c r="F1249">
        <v>2007</v>
      </c>
      <c r="G1249" t="s">
        <v>8</v>
      </c>
    </row>
    <row r="1250" spans="1:7" x14ac:dyDescent="0.25">
      <c r="A1250" t="s">
        <v>47</v>
      </c>
      <c r="B1250">
        <v>1889207</v>
      </c>
      <c r="C1250">
        <v>5.3</v>
      </c>
      <c r="D1250">
        <v>5.2</v>
      </c>
      <c r="E1250">
        <v>5.4</v>
      </c>
      <c r="F1250">
        <v>2007</v>
      </c>
      <c r="G1250" t="s">
        <v>8</v>
      </c>
    </row>
    <row r="1251" spans="1:7" x14ac:dyDescent="0.25">
      <c r="A1251" t="s">
        <v>35</v>
      </c>
      <c r="B1251">
        <v>960564</v>
      </c>
      <c r="C1251">
        <v>8.1999999999999993</v>
      </c>
      <c r="D1251">
        <v>8</v>
      </c>
      <c r="E1251">
        <v>8.4</v>
      </c>
      <c r="F1251">
        <v>2007</v>
      </c>
      <c r="G1251" t="s">
        <v>8</v>
      </c>
    </row>
    <row r="1252" spans="1:7" x14ac:dyDescent="0.25">
      <c r="A1252" t="s">
        <v>46</v>
      </c>
      <c r="B1252">
        <v>434809</v>
      </c>
      <c r="C1252">
        <v>2.2000000000000002</v>
      </c>
      <c r="D1252">
        <v>2.1</v>
      </c>
      <c r="E1252">
        <v>2.4</v>
      </c>
      <c r="F1252">
        <v>2007</v>
      </c>
      <c r="G1252" t="s">
        <v>8</v>
      </c>
    </row>
    <row r="1253" spans="1:7" x14ac:dyDescent="0.25">
      <c r="A1253" t="s">
        <v>48</v>
      </c>
      <c r="B1253">
        <v>417143</v>
      </c>
      <c r="C1253">
        <v>3.8</v>
      </c>
      <c r="D1253">
        <v>3.6</v>
      </c>
      <c r="E1253">
        <v>4</v>
      </c>
      <c r="F1253">
        <v>2007</v>
      </c>
      <c r="G1253" t="s">
        <v>8</v>
      </c>
    </row>
    <row r="1254" spans="1:7" x14ac:dyDescent="0.25">
      <c r="A1254" t="s">
        <v>49</v>
      </c>
      <c r="B1254">
        <v>597987</v>
      </c>
      <c r="C1254">
        <v>3.8</v>
      </c>
      <c r="D1254">
        <v>3.7</v>
      </c>
      <c r="E1254">
        <v>4</v>
      </c>
      <c r="F1254">
        <v>2007</v>
      </c>
      <c r="G1254" t="s">
        <v>8</v>
      </c>
    </row>
    <row r="1255" spans="1:7" x14ac:dyDescent="0.25">
      <c r="A1255" t="s">
        <v>50</v>
      </c>
      <c r="B1255">
        <v>601345</v>
      </c>
      <c r="C1255">
        <v>3.4</v>
      </c>
      <c r="D1255">
        <v>3.2</v>
      </c>
      <c r="E1255">
        <v>3.5</v>
      </c>
      <c r="F1255">
        <v>2007</v>
      </c>
      <c r="G1255" t="s">
        <v>8</v>
      </c>
    </row>
    <row r="1256" spans="1:7" x14ac:dyDescent="0.25">
      <c r="A1256" t="s">
        <v>36</v>
      </c>
      <c r="B1256">
        <v>179900</v>
      </c>
      <c r="C1256">
        <v>8.6</v>
      </c>
      <c r="D1256">
        <v>8.1999999999999993</v>
      </c>
      <c r="E1256">
        <v>9</v>
      </c>
      <c r="F1256">
        <v>2007</v>
      </c>
      <c r="G1256" t="s">
        <v>8</v>
      </c>
    </row>
    <row r="1257" spans="1:7" x14ac:dyDescent="0.25">
      <c r="A1257" t="s">
        <v>15</v>
      </c>
      <c r="B1257">
        <v>759066</v>
      </c>
      <c r="C1257">
        <v>7.1</v>
      </c>
      <c r="D1257">
        <v>6.9</v>
      </c>
      <c r="E1257">
        <v>7.2</v>
      </c>
      <c r="F1257">
        <v>2007</v>
      </c>
      <c r="G1257" t="s">
        <v>8</v>
      </c>
    </row>
    <row r="1258" spans="1:7" x14ac:dyDescent="0.25">
      <c r="A1258" t="s">
        <v>30</v>
      </c>
      <c r="B1258">
        <v>868555</v>
      </c>
      <c r="C1258">
        <v>7.4</v>
      </c>
      <c r="D1258">
        <v>7.2</v>
      </c>
      <c r="E1258">
        <v>7.6</v>
      </c>
      <c r="F1258">
        <v>2007</v>
      </c>
      <c r="G1258" t="s">
        <v>8</v>
      </c>
    </row>
    <row r="1259" spans="1:7" x14ac:dyDescent="0.25">
      <c r="A1259" t="s">
        <v>51</v>
      </c>
      <c r="B1259">
        <v>1520173</v>
      </c>
      <c r="C1259">
        <v>6.6</v>
      </c>
      <c r="D1259">
        <v>6.4</v>
      </c>
      <c r="E1259">
        <v>6.7</v>
      </c>
      <c r="F1259">
        <v>2007</v>
      </c>
      <c r="G1259" t="s">
        <v>8</v>
      </c>
    </row>
    <row r="1260" spans="1:7" x14ac:dyDescent="0.25">
      <c r="A1260" t="s">
        <v>28</v>
      </c>
      <c r="B1260">
        <v>764643</v>
      </c>
      <c r="C1260">
        <v>12</v>
      </c>
      <c r="D1260">
        <v>11.8</v>
      </c>
      <c r="E1260">
        <v>12.3</v>
      </c>
      <c r="F1260">
        <v>2007</v>
      </c>
      <c r="G1260" t="s">
        <v>8</v>
      </c>
    </row>
    <row r="1261" spans="1:7" x14ac:dyDescent="0.25">
      <c r="A1261" t="s">
        <v>61</v>
      </c>
      <c r="B1261">
        <v>443977</v>
      </c>
      <c r="C1261">
        <v>2.2999999999999998</v>
      </c>
      <c r="D1261">
        <v>2.1</v>
      </c>
      <c r="E1261">
        <v>2.4</v>
      </c>
      <c r="F1261">
        <v>2007</v>
      </c>
      <c r="G1261" t="s">
        <v>8</v>
      </c>
    </row>
    <row r="1262" spans="1:7" x14ac:dyDescent="0.25">
      <c r="A1262" t="s">
        <v>22</v>
      </c>
      <c r="B1262">
        <v>827183</v>
      </c>
      <c r="C1262">
        <v>5.7</v>
      </c>
      <c r="D1262">
        <v>5.5</v>
      </c>
      <c r="E1262">
        <v>5.8</v>
      </c>
      <c r="F1262">
        <v>2007</v>
      </c>
      <c r="G1262" t="s">
        <v>8</v>
      </c>
    </row>
    <row r="1263" spans="1:7" x14ac:dyDescent="0.25">
      <c r="A1263" t="s">
        <v>52</v>
      </c>
      <c r="B1263">
        <v>131613</v>
      </c>
      <c r="C1263">
        <v>2.8</v>
      </c>
      <c r="D1263">
        <v>2.6</v>
      </c>
      <c r="E1263">
        <v>3.1</v>
      </c>
      <c r="F1263">
        <v>2007</v>
      </c>
      <c r="G1263" t="s">
        <v>8</v>
      </c>
    </row>
    <row r="1264" spans="1:7" x14ac:dyDescent="0.25">
      <c r="A1264" t="s">
        <v>53</v>
      </c>
      <c r="B1264">
        <v>258565</v>
      </c>
      <c r="C1264">
        <v>4.5</v>
      </c>
      <c r="D1264">
        <v>4.3</v>
      </c>
      <c r="E1264">
        <v>4.8</v>
      </c>
      <c r="F1264">
        <v>2007</v>
      </c>
      <c r="G1264" t="s">
        <v>8</v>
      </c>
    </row>
    <row r="1265" spans="1:7" x14ac:dyDescent="0.25">
      <c r="A1265" t="s">
        <v>31</v>
      </c>
      <c r="B1265">
        <v>393628</v>
      </c>
      <c r="C1265">
        <v>4.9000000000000004</v>
      </c>
      <c r="D1265">
        <v>4.7</v>
      </c>
      <c r="E1265">
        <v>5.2</v>
      </c>
      <c r="F1265">
        <v>2007</v>
      </c>
      <c r="G1265" t="s">
        <v>8</v>
      </c>
    </row>
    <row r="1266" spans="1:7" x14ac:dyDescent="0.25">
      <c r="A1266" t="s">
        <v>37</v>
      </c>
      <c r="B1266">
        <v>187669</v>
      </c>
      <c r="C1266">
        <v>5.6</v>
      </c>
      <c r="D1266">
        <v>5.3</v>
      </c>
      <c r="E1266">
        <v>6</v>
      </c>
      <c r="F1266">
        <v>2007</v>
      </c>
      <c r="G1266" t="s">
        <v>8</v>
      </c>
    </row>
    <row r="1267" spans="1:7" x14ac:dyDescent="0.25">
      <c r="A1267" t="s">
        <v>16</v>
      </c>
      <c r="B1267">
        <v>1206035</v>
      </c>
      <c r="C1267">
        <v>6.9</v>
      </c>
      <c r="D1267">
        <v>6.8</v>
      </c>
      <c r="E1267">
        <v>7.1</v>
      </c>
      <c r="F1267">
        <v>2007</v>
      </c>
      <c r="G1267" t="s">
        <v>8</v>
      </c>
    </row>
    <row r="1268" spans="1:7" x14ac:dyDescent="0.25">
      <c r="A1268" t="s">
        <v>62</v>
      </c>
      <c r="B1268">
        <v>297866</v>
      </c>
      <c r="C1268">
        <v>2.2999999999999998</v>
      </c>
      <c r="D1268">
        <v>2.2000000000000002</v>
      </c>
      <c r="E1268">
        <v>2.5</v>
      </c>
      <c r="F1268">
        <v>2007</v>
      </c>
      <c r="G1268" t="s">
        <v>8</v>
      </c>
    </row>
    <row r="1269" spans="1:7" x14ac:dyDescent="0.25">
      <c r="A1269" t="s">
        <v>38</v>
      </c>
      <c r="B1269">
        <v>2423601</v>
      </c>
      <c r="C1269">
        <v>6.1</v>
      </c>
      <c r="D1269">
        <v>6</v>
      </c>
      <c r="E1269">
        <v>6.2</v>
      </c>
      <c r="F1269">
        <v>2007</v>
      </c>
      <c r="G1269" t="s">
        <v>8</v>
      </c>
    </row>
    <row r="1270" spans="1:7" x14ac:dyDescent="0.25">
      <c r="A1270" t="s">
        <v>23</v>
      </c>
      <c r="B1270">
        <v>1351567</v>
      </c>
      <c r="C1270">
        <v>5.2</v>
      </c>
      <c r="D1270">
        <v>5.0999999999999996</v>
      </c>
      <c r="E1270">
        <v>5.3</v>
      </c>
      <c r="F1270">
        <v>2007</v>
      </c>
      <c r="G1270" t="s">
        <v>8</v>
      </c>
    </row>
    <row r="1271" spans="1:7" x14ac:dyDescent="0.25">
      <c r="A1271" t="s">
        <v>59</v>
      </c>
      <c r="B1271">
        <v>87420</v>
      </c>
      <c r="C1271">
        <v>4.3</v>
      </c>
      <c r="D1271">
        <v>3.8</v>
      </c>
      <c r="E1271">
        <v>4.7</v>
      </c>
      <c r="F1271">
        <v>2007</v>
      </c>
      <c r="G1271" t="s">
        <v>8</v>
      </c>
    </row>
    <row r="1272" spans="1:7" x14ac:dyDescent="0.25">
      <c r="A1272" t="s">
        <v>54</v>
      </c>
      <c r="B1272">
        <v>1663480</v>
      </c>
      <c r="C1272">
        <v>5.6</v>
      </c>
      <c r="D1272">
        <v>5.5</v>
      </c>
      <c r="E1272">
        <v>5.7</v>
      </c>
      <c r="F1272">
        <v>2007</v>
      </c>
      <c r="G1272" t="s">
        <v>8</v>
      </c>
    </row>
    <row r="1273" spans="1:7" x14ac:dyDescent="0.25">
      <c r="A1273" t="s">
        <v>39</v>
      </c>
      <c r="B1273">
        <v>553905</v>
      </c>
      <c r="C1273">
        <v>3.3</v>
      </c>
      <c r="D1273">
        <v>3.1</v>
      </c>
      <c r="E1273">
        <v>3.4</v>
      </c>
      <c r="F1273">
        <v>2007</v>
      </c>
      <c r="G1273" t="s">
        <v>8</v>
      </c>
    </row>
    <row r="1274" spans="1:7" x14ac:dyDescent="0.25">
      <c r="A1274" t="s">
        <v>32</v>
      </c>
      <c r="B1274">
        <v>523572</v>
      </c>
      <c r="C1274">
        <v>10.8</v>
      </c>
      <c r="D1274">
        <v>10.5</v>
      </c>
      <c r="E1274">
        <v>11</v>
      </c>
      <c r="F1274">
        <v>2007</v>
      </c>
      <c r="G1274" t="s">
        <v>8</v>
      </c>
    </row>
    <row r="1275" spans="1:7" x14ac:dyDescent="0.25">
      <c r="A1275" t="s">
        <v>24</v>
      </c>
      <c r="B1275">
        <v>1664918</v>
      </c>
      <c r="C1275">
        <v>6.7</v>
      </c>
      <c r="D1275">
        <v>6.6</v>
      </c>
      <c r="E1275">
        <v>6.9</v>
      </c>
      <c r="F1275">
        <v>2007</v>
      </c>
      <c r="G1275" t="s">
        <v>8</v>
      </c>
    </row>
    <row r="1276" spans="1:7" x14ac:dyDescent="0.25">
      <c r="A1276" t="s">
        <v>40</v>
      </c>
      <c r="B1276">
        <v>136019</v>
      </c>
      <c r="C1276">
        <v>8.1999999999999993</v>
      </c>
      <c r="D1276">
        <v>7.7</v>
      </c>
      <c r="E1276">
        <v>8.6999999999999993</v>
      </c>
      <c r="F1276">
        <v>2007</v>
      </c>
      <c r="G1276" t="s">
        <v>8</v>
      </c>
    </row>
    <row r="1277" spans="1:7" x14ac:dyDescent="0.25">
      <c r="A1277" t="s">
        <v>17</v>
      </c>
      <c r="B1277">
        <v>637191</v>
      </c>
      <c r="C1277">
        <v>3.4</v>
      </c>
      <c r="D1277">
        <v>3.3</v>
      </c>
      <c r="E1277">
        <v>3.5</v>
      </c>
      <c r="F1277">
        <v>2007</v>
      </c>
      <c r="G1277" t="s">
        <v>8</v>
      </c>
    </row>
    <row r="1278" spans="1:7" x14ac:dyDescent="0.25">
      <c r="A1278" t="s">
        <v>55</v>
      </c>
      <c r="B1278">
        <v>110583</v>
      </c>
      <c r="C1278">
        <v>4.2</v>
      </c>
      <c r="D1278">
        <v>3.9</v>
      </c>
      <c r="E1278">
        <v>4.5999999999999996</v>
      </c>
      <c r="F1278">
        <v>2007</v>
      </c>
      <c r="G1278" t="s">
        <v>8</v>
      </c>
    </row>
    <row r="1279" spans="1:7" x14ac:dyDescent="0.25">
      <c r="A1279" t="s">
        <v>29</v>
      </c>
      <c r="B1279">
        <v>861550</v>
      </c>
      <c r="C1279">
        <v>3.8</v>
      </c>
      <c r="D1279">
        <v>3.7</v>
      </c>
      <c r="E1279">
        <v>3.9</v>
      </c>
      <c r="F1279">
        <v>2007</v>
      </c>
      <c r="G1279" t="s">
        <v>8</v>
      </c>
    </row>
    <row r="1280" spans="1:7" x14ac:dyDescent="0.25">
      <c r="A1280" t="s">
        <v>63</v>
      </c>
      <c r="B1280">
        <v>4100375</v>
      </c>
      <c r="C1280">
        <v>4.5</v>
      </c>
      <c r="D1280">
        <v>4.4000000000000004</v>
      </c>
      <c r="E1280">
        <v>4.5</v>
      </c>
      <c r="F1280">
        <v>2007</v>
      </c>
      <c r="G1280" t="s">
        <v>8</v>
      </c>
    </row>
    <row r="1281" spans="1:7" x14ac:dyDescent="0.25">
      <c r="A1281" t="s">
        <v>25</v>
      </c>
      <c r="B1281">
        <v>519166</v>
      </c>
      <c r="C1281">
        <v>4.3</v>
      </c>
      <c r="D1281">
        <v>4.0999999999999996</v>
      </c>
      <c r="E1281">
        <v>4.5</v>
      </c>
      <c r="F1281">
        <v>2007</v>
      </c>
      <c r="G1281" t="s">
        <v>8</v>
      </c>
    </row>
    <row r="1282" spans="1:7" x14ac:dyDescent="0.25">
      <c r="A1282" t="s">
        <v>56</v>
      </c>
      <c r="B1282">
        <v>1112517</v>
      </c>
      <c r="C1282">
        <v>5.8</v>
      </c>
      <c r="D1282">
        <v>5.6</v>
      </c>
      <c r="E1282">
        <v>5.9</v>
      </c>
      <c r="F1282">
        <v>2007</v>
      </c>
      <c r="G1282" t="s">
        <v>8</v>
      </c>
    </row>
    <row r="1283" spans="1:7" x14ac:dyDescent="0.25">
      <c r="A1283" t="s">
        <v>41</v>
      </c>
      <c r="B1283">
        <v>948070</v>
      </c>
      <c r="C1283">
        <v>5.3</v>
      </c>
      <c r="D1283">
        <v>5.2</v>
      </c>
      <c r="E1283">
        <v>5.5</v>
      </c>
      <c r="F1283">
        <v>2007</v>
      </c>
      <c r="G1283" t="s">
        <v>8</v>
      </c>
    </row>
    <row r="1284" spans="1:7" x14ac:dyDescent="0.25">
      <c r="A1284" t="s">
        <v>18</v>
      </c>
      <c r="B1284">
        <v>248988</v>
      </c>
      <c r="C1284">
        <v>3.4</v>
      </c>
      <c r="D1284">
        <v>3.2</v>
      </c>
      <c r="E1284">
        <v>3.6</v>
      </c>
      <c r="F1284">
        <v>2007</v>
      </c>
      <c r="G1284" t="s">
        <v>8</v>
      </c>
    </row>
    <row r="1285" spans="1:7" x14ac:dyDescent="0.25">
      <c r="A1285" t="s">
        <v>26</v>
      </c>
      <c r="B1285">
        <v>777270</v>
      </c>
      <c r="C1285">
        <v>6.8</v>
      </c>
      <c r="D1285">
        <v>6.6</v>
      </c>
      <c r="E1285">
        <v>7</v>
      </c>
      <c r="F1285">
        <v>2007</v>
      </c>
      <c r="G1285" t="s">
        <v>8</v>
      </c>
    </row>
    <row r="1286" spans="1:7" x14ac:dyDescent="0.25">
      <c r="A1286" t="s">
        <v>19</v>
      </c>
      <c r="B1286">
        <v>682993</v>
      </c>
      <c r="C1286">
        <v>4.0999999999999996</v>
      </c>
      <c r="D1286">
        <v>3.9</v>
      </c>
      <c r="E1286">
        <v>4.3</v>
      </c>
      <c r="F1286">
        <v>2008</v>
      </c>
      <c r="G1286" t="s">
        <v>8</v>
      </c>
    </row>
    <row r="1287" spans="1:7" x14ac:dyDescent="0.25">
      <c r="A1287" t="s">
        <v>43</v>
      </c>
      <c r="B1287">
        <v>119013</v>
      </c>
      <c r="C1287">
        <v>4.5</v>
      </c>
      <c r="D1287">
        <v>4.0999999999999996</v>
      </c>
      <c r="E1287">
        <v>4.9000000000000004</v>
      </c>
      <c r="F1287">
        <v>2008</v>
      </c>
      <c r="G1287" t="s">
        <v>8</v>
      </c>
    </row>
    <row r="1288" spans="1:7" x14ac:dyDescent="0.25">
      <c r="A1288" t="s">
        <v>13</v>
      </c>
      <c r="B1288">
        <v>983587</v>
      </c>
      <c r="C1288">
        <v>5.0999999999999996</v>
      </c>
      <c r="D1288">
        <v>4.9000000000000004</v>
      </c>
      <c r="E1288">
        <v>5.2</v>
      </c>
      <c r="F1288">
        <v>2008</v>
      </c>
      <c r="G1288" t="s">
        <v>8</v>
      </c>
    </row>
    <row r="1289" spans="1:7" x14ac:dyDescent="0.25">
      <c r="A1289" t="s">
        <v>20</v>
      </c>
      <c r="B1289">
        <v>427149</v>
      </c>
      <c r="C1289">
        <v>4.7</v>
      </c>
      <c r="D1289">
        <v>4.5</v>
      </c>
      <c r="E1289">
        <v>4.9000000000000004</v>
      </c>
      <c r="F1289">
        <v>2008</v>
      </c>
      <c r="G1289" t="s">
        <v>8</v>
      </c>
    </row>
    <row r="1290" spans="1:7" x14ac:dyDescent="0.25">
      <c r="A1290" t="s">
        <v>44</v>
      </c>
      <c r="B1290">
        <v>5783968</v>
      </c>
      <c r="C1290">
        <v>6.8</v>
      </c>
      <c r="D1290">
        <v>6.7</v>
      </c>
      <c r="E1290">
        <v>6.9</v>
      </c>
      <c r="F1290">
        <v>2008</v>
      </c>
      <c r="G1290" t="s">
        <v>8</v>
      </c>
    </row>
    <row r="1291" spans="1:7" x14ac:dyDescent="0.25">
      <c r="A1291" t="s">
        <v>21</v>
      </c>
      <c r="B1291">
        <v>726178</v>
      </c>
      <c r="C1291">
        <v>3.1</v>
      </c>
      <c r="D1291">
        <v>3</v>
      </c>
      <c r="E1291">
        <v>3.2</v>
      </c>
      <c r="F1291">
        <v>2008</v>
      </c>
      <c r="G1291" t="s">
        <v>8</v>
      </c>
    </row>
    <row r="1292" spans="1:7" x14ac:dyDescent="0.25">
      <c r="A1292" t="s">
        <v>33</v>
      </c>
      <c r="B1292">
        <v>511562</v>
      </c>
      <c r="C1292">
        <v>8.1</v>
      </c>
      <c r="D1292">
        <v>7.9</v>
      </c>
      <c r="E1292">
        <v>8.3000000000000007</v>
      </c>
      <c r="F1292">
        <v>2008</v>
      </c>
      <c r="G1292" t="s">
        <v>8</v>
      </c>
    </row>
    <row r="1293" spans="1:7" x14ac:dyDescent="0.25">
      <c r="A1293" t="s">
        <v>45</v>
      </c>
      <c r="B1293">
        <v>115234</v>
      </c>
      <c r="C1293">
        <v>5.8</v>
      </c>
      <c r="D1293">
        <v>5.3</v>
      </c>
      <c r="E1293">
        <v>6.2</v>
      </c>
      <c r="F1293">
        <v>2008</v>
      </c>
      <c r="G1293" t="s">
        <v>8</v>
      </c>
    </row>
    <row r="1294" spans="1:7" x14ac:dyDescent="0.25">
      <c r="A1294" t="s">
        <v>60</v>
      </c>
      <c r="B1294">
        <v>56081</v>
      </c>
      <c r="C1294">
        <v>5.0999999999999996</v>
      </c>
      <c r="D1294">
        <v>4.5</v>
      </c>
      <c r="E1294">
        <v>5.7</v>
      </c>
      <c r="F1294">
        <v>2008</v>
      </c>
      <c r="G1294" t="s">
        <v>8</v>
      </c>
    </row>
    <row r="1295" spans="1:7" x14ac:dyDescent="0.25">
      <c r="A1295" t="s">
        <v>27</v>
      </c>
      <c r="B1295">
        <v>2389359</v>
      </c>
      <c r="C1295">
        <v>4.9000000000000004</v>
      </c>
      <c r="D1295">
        <v>4.8</v>
      </c>
      <c r="E1295">
        <v>5</v>
      </c>
      <c r="F1295">
        <v>2008</v>
      </c>
      <c r="G1295" t="s">
        <v>8</v>
      </c>
    </row>
    <row r="1296" spans="1:7" x14ac:dyDescent="0.25">
      <c r="A1296" t="s">
        <v>14</v>
      </c>
      <c r="B1296">
        <v>1485730</v>
      </c>
      <c r="C1296">
        <v>5.5</v>
      </c>
      <c r="D1296">
        <v>5.4</v>
      </c>
      <c r="E1296">
        <v>5.6</v>
      </c>
      <c r="F1296">
        <v>2008</v>
      </c>
      <c r="G1296" t="s">
        <v>8</v>
      </c>
    </row>
    <row r="1297" spans="1:7" x14ac:dyDescent="0.25">
      <c r="A1297" t="s">
        <v>58</v>
      </c>
      <c r="B1297">
        <v>162214</v>
      </c>
      <c r="C1297">
        <v>5.7</v>
      </c>
      <c r="D1297">
        <v>5.3</v>
      </c>
      <c r="E1297">
        <v>6.1</v>
      </c>
      <c r="F1297">
        <v>2008</v>
      </c>
      <c r="G1297" t="s">
        <v>8</v>
      </c>
    </row>
    <row r="1298" spans="1:7" x14ac:dyDescent="0.25">
      <c r="A1298" t="s">
        <v>34</v>
      </c>
      <c r="B1298">
        <v>250738</v>
      </c>
      <c r="C1298">
        <v>5.4</v>
      </c>
      <c r="D1298">
        <v>5.0999999999999996</v>
      </c>
      <c r="E1298">
        <v>5.6</v>
      </c>
      <c r="F1298">
        <v>2008</v>
      </c>
      <c r="G1298" t="s">
        <v>8</v>
      </c>
    </row>
    <row r="1299" spans="1:7" x14ac:dyDescent="0.25">
      <c r="A1299" t="s">
        <v>47</v>
      </c>
      <c r="B1299">
        <v>1879956</v>
      </c>
      <c r="C1299">
        <v>5.9</v>
      </c>
      <c r="D1299">
        <v>5.8</v>
      </c>
      <c r="E1299">
        <v>6</v>
      </c>
      <c r="F1299">
        <v>2008</v>
      </c>
      <c r="G1299" t="s">
        <v>8</v>
      </c>
    </row>
    <row r="1300" spans="1:7" x14ac:dyDescent="0.25">
      <c r="A1300" t="s">
        <v>35</v>
      </c>
      <c r="B1300">
        <v>958352</v>
      </c>
      <c r="C1300">
        <v>9.1999999999999993</v>
      </c>
      <c r="D1300">
        <v>9</v>
      </c>
      <c r="E1300">
        <v>9.4</v>
      </c>
      <c r="F1300">
        <v>2008</v>
      </c>
      <c r="G1300" t="s">
        <v>8</v>
      </c>
    </row>
    <row r="1301" spans="1:7" x14ac:dyDescent="0.25">
      <c r="A1301" t="s">
        <v>46</v>
      </c>
      <c r="B1301">
        <v>432015</v>
      </c>
      <c r="C1301">
        <v>1.5</v>
      </c>
      <c r="D1301">
        <v>1.4</v>
      </c>
      <c r="E1301">
        <v>1.6</v>
      </c>
      <c r="F1301">
        <v>2008</v>
      </c>
      <c r="G1301" t="s">
        <v>8</v>
      </c>
    </row>
    <row r="1302" spans="1:7" x14ac:dyDescent="0.25">
      <c r="A1302" t="s">
        <v>48</v>
      </c>
      <c r="B1302">
        <v>417341</v>
      </c>
      <c r="C1302">
        <v>4.2</v>
      </c>
      <c r="D1302">
        <v>4</v>
      </c>
      <c r="E1302">
        <v>4.4000000000000004</v>
      </c>
      <c r="F1302">
        <v>2008</v>
      </c>
      <c r="G1302" t="s">
        <v>8</v>
      </c>
    </row>
    <row r="1303" spans="1:7" x14ac:dyDescent="0.25">
      <c r="A1303" t="s">
        <v>49</v>
      </c>
      <c r="B1303">
        <v>600466</v>
      </c>
      <c r="C1303">
        <v>4.4000000000000004</v>
      </c>
      <c r="D1303">
        <v>4.2</v>
      </c>
      <c r="E1303">
        <v>4.5</v>
      </c>
      <c r="F1303">
        <v>2008</v>
      </c>
      <c r="G1303" t="s">
        <v>8</v>
      </c>
    </row>
    <row r="1304" spans="1:7" x14ac:dyDescent="0.25">
      <c r="A1304" t="s">
        <v>50</v>
      </c>
      <c r="B1304">
        <v>603649</v>
      </c>
      <c r="C1304">
        <v>3.7</v>
      </c>
      <c r="D1304">
        <v>3.6</v>
      </c>
      <c r="E1304">
        <v>3.9</v>
      </c>
      <c r="F1304">
        <v>2008</v>
      </c>
      <c r="G1304" t="s">
        <v>8</v>
      </c>
    </row>
    <row r="1305" spans="1:7" x14ac:dyDescent="0.25">
      <c r="A1305" t="s">
        <v>36</v>
      </c>
      <c r="B1305">
        <v>176567</v>
      </c>
      <c r="C1305">
        <v>9.9</v>
      </c>
      <c r="D1305">
        <v>9.5</v>
      </c>
      <c r="E1305">
        <v>10.4</v>
      </c>
      <c r="F1305">
        <v>2008</v>
      </c>
      <c r="G1305" t="s">
        <v>8</v>
      </c>
    </row>
    <row r="1306" spans="1:7" x14ac:dyDescent="0.25">
      <c r="A1306" t="s">
        <v>15</v>
      </c>
      <c r="B1306">
        <v>756510</v>
      </c>
      <c r="C1306">
        <v>8.3000000000000007</v>
      </c>
      <c r="D1306">
        <v>8.1</v>
      </c>
      <c r="E1306">
        <v>8.5</v>
      </c>
      <c r="F1306">
        <v>2008</v>
      </c>
      <c r="G1306" t="s">
        <v>8</v>
      </c>
    </row>
    <row r="1307" spans="1:7" x14ac:dyDescent="0.25">
      <c r="A1307" t="s">
        <v>30</v>
      </c>
      <c r="B1307">
        <v>862851</v>
      </c>
      <c r="C1307">
        <v>8.5</v>
      </c>
      <c r="D1307">
        <v>8.3000000000000007</v>
      </c>
      <c r="E1307">
        <v>8.6999999999999993</v>
      </c>
      <c r="F1307">
        <v>2008</v>
      </c>
      <c r="G1307" t="s">
        <v>8</v>
      </c>
    </row>
    <row r="1308" spans="1:7" x14ac:dyDescent="0.25">
      <c r="A1308" t="s">
        <v>51</v>
      </c>
      <c r="B1308">
        <v>1487974</v>
      </c>
      <c r="C1308">
        <v>7.4</v>
      </c>
      <c r="D1308">
        <v>7.3</v>
      </c>
      <c r="E1308">
        <v>7.5</v>
      </c>
      <c r="F1308">
        <v>2008</v>
      </c>
      <c r="G1308" t="s">
        <v>8</v>
      </c>
    </row>
    <row r="1309" spans="1:7" x14ac:dyDescent="0.25">
      <c r="A1309" t="s">
        <v>28</v>
      </c>
      <c r="B1309">
        <v>760544</v>
      </c>
      <c r="C1309">
        <v>13.5</v>
      </c>
      <c r="D1309">
        <v>13.2</v>
      </c>
      <c r="E1309">
        <v>13.8</v>
      </c>
      <c r="F1309">
        <v>2008</v>
      </c>
      <c r="G1309" t="s">
        <v>8</v>
      </c>
    </row>
    <row r="1310" spans="1:7" x14ac:dyDescent="0.25">
      <c r="A1310" t="s">
        <v>61</v>
      </c>
      <c r="B1310">
        <v>442501</v>
      </c>
      <c r="C1310">
        <v>2.8</v>
      </c>
      <c r="D1310">
        <v>2.7</v>
      </c>
      <c r="E1310">
        <v>3</v>
      </c>
      <c r="F1310">
        <v>2008</v>
      </c>
      <c r="G1310" t="s">
        <v>8</v>
      </c>
    </row>
    <row r="1311" spans="1:7" x14ac:dyDescent="0.25">
      <c r="A1311" t="s">
        <v>22</v>
      </c>
      <c r="B1311">
        <v>824746</v>
      </c>
      <c r="C1311">
        <v>6.4</v>
      </c>
      <c r="D1311">
        <v>6.2</v>
      </c>
      <c r="E1311">
        <v>6.6</v>
      </c>
      <c r="F1311">
        <v>2008</v>
      </c>
      <c r="G1311" t="s">
        <v>8</v>
      </c>
    </row>
    <row r="1312" spans="1:7" x14ac:dyDescent="0.25">
      <c r="A1312" t="s">
        <v>52</v>
      </c>
      <c r="B1312">
        <v>130134</v>
      </c>
      <c r="C1312">
        <v>3.3</v>
      </c>
      <c r="D1312">
        <v>3</v>
      </c>
      <c r="E1312">
        <v>3.6</v>
      </c>
      <c r="F1312">
        <v>2008</v>
      </c>
      <c r="G1312" t="s">
        <v>8</v>
      </c>
    </row>
    <row r="1313" spans="1:7" x14ac:dyDescent="0.25">
      <c r="A1313" t="s">
        <v>53</v>
      </c>
      <c r="B1313">
        <v>258754</v>
      </c>
      <c r="C1313">
        <v>5.3</v>
      </c>
      <c r="D1313">
        <v>5</v>
      </c>
      <c r="E1313">
        <v>5.6</v>
      </c>
      <c r="F1313">
        <v>2008</v>
      </c>
      <c r="G1313" t="s">
        <v>8</v>
      </c>
    </row>
    <row r="1314" spans="1:7" x14ac:dyDescent="0.25">
      <c r="A1314" t="s">
        <v>31</v>
      </c>
      <c r="B1314">
        <v>397502</v>
      </c>
      <c r="C1314">
        <v>5.7</v>
      </c>
      <c r="D1314">
        <v>5.4</v>
      </c>
      <c r="E1314">
        <v>5.9</v>
      </c>
      <c r="F1314">
        <v>2008</v>
      </c>
      <c r="G1314" t="s">
        <v>8</v>
      </c>
    </row>
    <row r="1315" spans="1:7" x14ac:dyDescent="0.25">
      <c r="A1315" t="s">
        <v>37</v>
      </c>
      <c r="B1315">
        <v>184132</v>
      </c>
      <c r="C1315">
        <v>6.1</v>
      </c>
      <c r="D1315">
        <v>5.8</v>
      </c>
      <c r="E1315">
        <v>6.5</v>
      </c>
      <c r="F1315">
        <v>2008</v>
      </c>
      <c r="G1315" t="s">
        <v>8</v>
      </c>
    </row>
    <row r="1316" spans="1:7" x14ac:dyDescent="0.25">
      <c r="A1316" t="s">
        <v>16</v>
      </c>
      <c r="B1316">
        <v>1205054</v>
      </c>
      <c r="C1316">
        <v>7.2</v>
      </c>
      <c r="D1316">
        <v>7</v>
      </c>
      <c r="E1316">
        <v>7.3</v>
      </c>
      <c r="F1316">
        <v>2008</v>
      </c>
      <c r="G1316" t="s">
        <v>8</v>
      </c>
    </row>
    <row r="1317" spans="1:7" x14ac:dyDescent="0.25">
      <c r="A1317" t="s">
        <v>62</v>
      </c>
      <c r="B1317">
        <v>298200</v>
      </c>
      <c r="C1317">
        <v>2.9</v>
      </c>
      <c r="D1317">
        <v>2.8</v>
      </c>
      <c r="E1317">
        <v>3.1</v>
      </c>
      <c r="F1317">
        <v>2008</v>
      </c>
      <c r="G1317" t="s">
        <v>8</v>
      </c>
    </row>
    <row r="1318" spans="1:7" x14ac:dyDescent="0.25">
      <c r="A1318" t="s">
        <v>38</v>
      </c>
      <c r="B1318">
        <v>2391967</v>
      </c>
      <c r="C1318">
        <v>6.7</v>
      </c>
      <c r="D1318">
        <v>6.6</v>
      </c>
      <c r="E1318">
        <v>6.8</v>
      </c>
      <c r="F1318">
        <v>2008</v>
      </c>
      <c r="G1318" t="s">
        <v>8</v>
      </c>
    </row>
    <row r="1319" spans="1:7" x14ac:dyDescent="0.25">
      <c r="A1319" t="s">
        <v>23</v>
      </c>
      <c r="B1319">
        <v>1346685</v>
      </c>
      <c r="C1319">
        <v>5.9</v>
      </c>
      <c r="D1319">
        <v>5.8</v>
      </c>
      <c r="E1319">
        <v>6.1</v>
      </c>
      <c r="F1319">
        <v>2008</v>
      </c>
      <c r="G1319" t="s">
        <v>8</v>
      </c>
    </row>
    <row r="1320" spans="1:7" x14ac:dyDescent="0.25">
      <c r="A1320" t="s">
        <v>59</v>
      </c>
      <c r="B1320">
        <v>86249</v>
      </c>
      <c r="C1320">
        <v>5.0999999999999996</v>
      </c>
      <c r="D1320">
        <v>4.7</v>
      </c>
      <c r="E1320">
        <v>5.6</v>
      </c>
      <c r="F1320">
        <v>2008</v>
      </c>
      <c r="G1320" t="s">
        <v>8</v>
      </c>
    </row>
    <row r="1321" spans="1:7" x14ac:dyDescent="0.25">
      <c r="A1321" t="s">
        <v>54</v>
      </c>
      <c r="B1321">
        <v>1648885</v>
      </c>
      <c r="C1321">
        <v>6.4</v>
      </c>
      <c r="D1321">
        <v>6.3</v>
      </c>
      <c r="E1321">
        <v>6.5</v>
      </c>
      <c r="F1321">
        <v>2008</v>
      </c>
      <c r="G1321" t="s">
        <v>8</v>
      </c>
    </row>
    <row r="1322" spans="1:7" x14ac:dyDescent="0.25">
      <c r="A1322" t="s">
        <v>39</v>
      </c>
      <c r="B1322">
        <v>555236</v>
      </c>
      <c r="C1322">
        <v>3.7</v>
      </c>
      <c r="D1322">
        <v>3.6</v>
      </c>
      <c r="E1322">
        <v>3.9</v>
      </c>
      <c r="F1322">
        <v>2008</v>
      </c>
      <c r="G1322" t="s">
        <v>8</v>
      </c>
    </row>
    <row r="1323" spans="1:7" x14ac:dyDescent="0.25">
      <c r="A1323" t="s">
        <v>32</v>
      </c>
      <c r="B1323">
        <v>522982</v>
      </c>
      <c r="C1323">
        <v>11.6</v>
      </c>
      <c r="D1323">
        <v>11.3</v>
      </c>
      <c r="E1323">
        <v>11.9</v>
      </c>
      <c r="F1323">
        <v>2008</v>
      </c>
      <c r="G1323" t="s">
        <v>8</v>
      </c>
    </row>
    <row r="1324" spans="1:7" x14ac:dyDescent="0.25">
      <c r="A1324" t="s">
        <v>24</v>
      </c>
      <c r="B1324">
        <v>1632752</v>
      </c>
      <c r="C1324">
        <v>8</v>
      </c>
      <c r="D1324">
        <v>7.9</v>
      </c>
      <c r="E1324">
        <v>8.1</v>
      </c>
      <c r="F1324">
        <v>2008</v>
      </c>
      <c r="G1324" t="s">
        <v>8</v>
      </c>
    </row>
    <row r="1325" spans="1:7" x14ac:dyDescent="0.25">
      <c r="A1325" t="s">
        <v>40</v>
      </c>
      <c r="B1325">
        <v>133452</v>
      </c>
      <c r="C1325">
        <v>9.4</v>
      </c>
      <c r="D1325">
        <v>8.9</v>
      </c>
      <c r="E1325">
        <v>9.9</v>
      </c>
      <c r="F1325">
        <v>2008</v>
      </c>
      <c r="G1325" t="s">
        <v>8</v>
      </c>
    </row>
    <row r="1326" spans="1:7" x14ac:dyDescent="0.25">
      <c r="A1326" t="s">
        <v>17</v>
      </c>
      <c r="B1326">
        <v>642269</v>
      </c>
      <c r="C1326">
        <v>3.7</v>
      </c>
      <c r="D1326">
        <v>3.6</v>
      </c>
      <c r="E1326">
        <v>3.9</v>
      </c>
      <c r="F1326">
        <v>2008</v>
      </c>
      <c r="G1326" t="s">
        <v>8</v>
      </c>
    </row>
    <row r="1327" spans="1:7" x14ac:dyDescent="0.25">
      <c r="A1327" t="s">
        <v>55</v>
      </c>
      <c r="B1327">
        <v>113488</v>
      </c>
      <c r="C1327">
        <v>4.5999999999999996</v>
      </c>
      <c r="D1327">
        <v>4.2</v>
      </c>
      <c r="E1327">
        <v>5</v>
      </c>
      <c r="F1327">
        <v>2008</v>
      </c>
      <c r="G1327" t="s">
        <v>8</v>
      </c>
    </row>
    <row r="1328" spans="1:7" x14ac:dyDescent="0.25">
      <c r="A1328" t="s">
        <v>29</v>
      </c>
      <c r="B1328">
        <v>878930</v>
      </c>
      <c r="C1328">
        <v>4.3</v>
      </c>
      <c r="D1328">
        <v>4.2</v>
      </c>
      <c r="E1328">
        <v>4.4000000000000004</v>
      </c>
      <c r="F1328">
        <v>2008</v>
      </c>
      <c r="G1328" t="s">
        <v>8</v>
      </c>
    </row>
    <row r="1329" spans="1:7" x14ac:dyDescent="0.25">
      <c r="A1329" t="s">
        <v>63</v>
      </c>
      <c r="B1329">
        <v>4165071</v>
      </c>
      <c r="C1329">
        <v>5.0999999999999996</v>
      </c>
      <c r="D1329">
        <v>5</v>
      </c>
      <c r="E1329">
        <v>5.2</v>
      </c>
      <c r="F1329">
        <v>2008</v>
      </c>
      <c r="G1329" t="s">
        <v>8</v>
      </c>
    </row>
    <row r="1330" spans="1:7" x14ac:dyDescent="0.25">
      <c r="A1330" t="s">
        <v>25</v>
      </c>
      <c r="B1330">
        <v>503252</v>
      </c>
      <c r="C1330">
        <v>5.0999999999999996</v>
      </c>
      <c r="D1330">
        <v>4.9000000000000004</v>
      </c>
      <c r="E1330">
        <v>5.3</v>
      </c>
      <c r="F1330">
        <v>2008</v>
      </c>
      <c r="G1330" t="s">
        <v>8</v>
      </c>
    </row>
    <row r="1331" spans="1:7" x14ac:dyDescent="0.25">
      <c r="A1331" t="s">
        <v>56</v>
      </c>
      <c r="B1331">
        <v>1115877</v>
      </c>
      <c r="C1331">
        <v>6.6</v>
      </c>
      <c r="D1331">
        <v>6.5</v>
      </c>
      <c r="E1331">
        <v>6.8</v>
      </c>
      <c r="F1331">
        <v>2008</v>
      </c>
      <c r="G1331" t="s">
        <v>8</v>
      </c>
    </row>
    <row r="1332" spans="1:7" x14ac:dyDescent="0.25">
      <c r="A1332" t="s">
        <v>41</v>
      </c>
      <c r="B1332">
        <v>952192</v>
      </c>
      <c r="C1332">
        <v>6.1</v>
      </c>
      <c r="D1332">
        <v>5.9</v>
      </c>
      <c r="E1332">
        <v>6.2</v>
      </c>
      <c r="F1332">
        <v>2008</v>
      </c>
      <c r="G1332" t="s">
        <v>8</v>
      </c>
    </row>
    <row r="1333" spans="1:7" x14ac:dyDescent="0.25">
      <c r="A1333" t="s">
        <v>18</v>
      </c>
      <c r="B1333">
        <v>248660</v>
      </c>
      <c r="C1333">
        <v>3.9</v>
      </c>
      <c r="D1333">
        <v>3.7</v>
      </c>
      <c r="E1333">
        <v>4.0999999999999996</v>
      </c>
      <c r="F1333">
        <v>2008</v>
      </c>
      <c r="G1333" t="s">
        <v>8</v>
      </c>
    </row>
    <row r="1334" spans="1:7" x14ac:dyDescent="0.25">
      <c r="A1334" t="s">
        <v>26</v>
      </c>
      <c r="B1334">
        <v>770205</v>
      </c>
      <c r="C1334">
        <v>7.7</v>
      </c>
      <c r="D1334">
        <v>7.5</v>
      </c>
      <c r="E1334">
        <v>7.9</v>
      </c>
      <c r="F1334">
        <v>2008</v>
      </c>
      <c r="G1334" t="s">
        <v>8</v>
      </c>
    </row>
    <row r="1335" spans="1:7" x14ac:dyDescent="0.25">
      <c r="A1335" t="s">
        <v>42</v>
      </c>
      <c r="B1335">
        <v>79494</v>
      </c>
      <c r="C1335">
        <v>4.9000000000000004</v>
      </c>
      <c r="D1335">
        <v>4.4000000000000004</v>
      </c>
      <c r="E1335">
        <v>5.4</v>
      </c>
      <c r="F1335">
        <v>2008</v>
      </c>
      <c r="G1335" t="s">
        <v>8</v>
      </c>
    </row>
    <row r="1336" spans="1:7" x14ac:dyDescent="0.25">
      <c r="A1336" t="s">
        <v>19</v>
      </c>
      <c r="B1336">
        <v>684096</v>
      </c>
      <c r="C1336">
        <v>4.7</v>
      </c>
      <c r="D1336">
        <v>4.5999999999999996</v>
      </c>
      <c r="E1336">
        <v>4.9000000000000004</v>
      </c>
      <c r="F1336">
        <v>2009</v>
      </c>
      <c r="G1336" t="s">
        <v>8</v>
      </c>
    </row>
    <row r="1337" spans="1:7" x14ac:dyDescent="0.25">
      <c r="A1337" t="s">
        <v>43</v>
      </c>
      <c r="B1337">
        <v>119382</v>
      </c>
      <c r="C1337">
        <v>5</v>
      </c>
      <c r="D1337">
        <v>4.5999999999999996</v>
      </c>
      <c r="E1337">
        <v>5.4</v>
      </c>
      <c r="F1337">
        <v>2009</v>
      </c>
      <c r="G1337" t="s">
        <v>8</v>
      </c>
    </row>
    <row r="1338" spans="1:7" x14ac:dyDescent="0.25">
      <c r="A1338" t="s">
        <v>13</v>
      </c>
      <c r="B1338">
        <v>984294</v>
      </c>
      <c r="C1338">
        <v>6</v>
      </c>
      <c r="D1338">
        <v>5.8</v>
      </c>
      <c r="E1338">
        <v>6.1</v>
      </c>
      <c r="F1338">
        <v>2009</v>
      </c>
      <c r="G1338" t="s">
        <v>8</v>
      </c>
    </row>
    <row r="1339" spans="1:7" x14ac:dyDescent="0.25">
      <c r="A1339" t="s">
        <v>20</v>
      </c>
      <c r="B1339">
        <v>428469</v>
      </c>
      <c r="C1339">
        <v>5.2</v>
      </c>
      <c r="D1339">
        <v>5</v>
      </c>
      <c r="E1339">
        <v>5.5</v>
      </c>
      <c r="F1339">
        <v>2009</v>
      </c>
      <c r="G1339" t="s">
        <v>8</v>
      </c>
    </row>
    <row r="1340" spans="1:7" x14ac:dyDescent="0.25">
      <c r="A1340" t="s">
        <v>44</v>
      </c>
      <c r="B1340">
        <v>5714230</v>
      </c>
      <c r="C1340">
        <v>7.8</v>
      </c>
      <c r="D1340">
        <v>7.7</v>
      </c>
      <c r="E1340">
        <v>7.9</v>
      </c>
      <c r="F1340">
        <v>2009</v>
      </c>
      <c r="G1340" t="s">
        <v>8</v>
      </c>
    </row>
    <row r="1341" spans="1:7" x14ac:dyDescent="0.25">
      <c r="A1341" t="s">
        <v>21</v>
      </c>
      <c r="B1341">
        <v>738477</v>
      </c>
      <c r="C1341">
        <v>3.6</v>
      </c>
      <c r="D1341">
        <v>3.5</v>
      </c>
      <c r="E1341">
        <v>3.8</v>
      </c>
      <c r="F1341">
        <v>2009</v>
      </c>
      <c r="G1341" t="s">
        <v>8</v>
      </c>
    </row>
    <row r="1342" spans="1:7" x14ac:dyDescent="0.25">
      <c r="A1342" t="s">
        <v>33</v>
      </c>
      <c r="B1342">
        <v>508413</v>
      </c>
      <c r="C1342">
        <v>9.1999999999999993</v>
      </c>
      <c r="D1342">
        <v>9</v>
      </c>
      <c r="E1342">
        <v>9.5</v>
      </c>
      <c r="F1342">
        <v>2009</v>
      </c>
      <c r="G1342" t="s">
        <v>8</v>
      </c>
    </row>
    <row r="1343" spans="1:7" x14ac:dyDescent="0.25">
      <c r="A1343" t="s">
        <v>45</v>
      </c>
      <c r="B1343">
        <v>116509</v>
      </c>
      <c r="C1343">
        <v>6.2</v>
      </c>
      <c r="D1343">
        <v>5.8</v>
      </c>
      <c r="E1343">
        <v>6.7</v>
      </c>
      <c r="F1343">
        <v>2009</v>
      </c>
      <c r="G1343" t="s">
        <v>8</v>
      </c>
    </row>
    <row r="1344" spans="1:7" x14ac:dyDescent="0.25">
      <c r="A1344" t="s">
        <v>27</v>
      </c>
      <c r="B1344">
        <v>2386970</v>
      </c>
      <c r="C1344">
        <v>5.7</v>
      </c>
      <c r="D1344">
        <v>5.6</v>
      </c>
      <c r="E1344">
        <v>5.8</v>
      </c>
      <c r="F1344">
        <v>2009</v>
      </c>
      <c r="G1344" t="s">
        <v>8</v>
      </c>
    </row>
    <row r="1345" spans="1:7" x14ac:dyDescent="0.25">
      <c r="A1345" t="s">
        <v>14</v>
      </c>
      <c r="B1345">
        <v>1494420</v>
      </c>
      <c r="C1345">
        <v>6</v>
      </c>
      <c r="D1345">
        <v>5.9</v>
      </c>
      <c r="E1345">
        <v>6.1</v>
      </c>
      <c r="F1345">
        <v>2009</v>
      </c>
      <c r="G1345" t="s">
        <v>8</v>
      </c>
    </row>
    <row r="1346" spans="1:7" x14ac:dyDescent="0.25">
      <c r="A1346" t="s">
        <v>58</v>
      </c>
      <c r="B1346">
        <v>162491</v>
      </c>
      <c r="C1346">
        <v>6</v>
      </c>
      <c r="D1346">
        <v>5.6</v>
      </c>
      <c r="E1346">
        <v>6.4</v>
      </c>
      <c r="F1346">
        <v>2009</v>
      </c>
      <c r="G1346" t="s">
        <v>8</v>
      </c>
    </row>
    <row r="1347" spans="1:7" x14ac:dyDescent="0.25">
      <c r="A1347" t="s">
        <v>34</v>
      </c>
      <c r="B1347">
        <v>252048</v>
      </c>
      <c r="C1347">
        <v>6.1</v>
      </c>
      <c r="D1347">
        <v>5.8</v>
      </c>
      <c r="E1347">
        <v>6.5</v>
      </c>
      <c r="F1347">
        <v>2009</v>
      </c>
      <c r="G1347" t="s">
        <v>8</v>
      </c>
    </row>
    <row r="1348" spans="1:7" x14ac:dyDescent="0.25">
      <c r="A1348" t="s">
        <v>47</v>
      </c>
      <c r="B1348">
        <v>1871351</v>
      </c>
      <c r="C1348">
        <v>6.6</v>
      </c>
      <c r="D1348">
        <v>6.5</v>
      </c>
      <c r="E1348">
        <v>6.8</v>
      </c>
      <c r="F1348">
        <v>2009</v>
      </c>
      <c r="G1348" t="s">
        <v>8</v>
      </c>
    </row>
    <row r="1349" spans="1:7" x14ac:dyDescent="0.25">
      <c r="A1349" t="s">
        <v>35</v>
      </c>
      <c r="B1349">
        <v>955993</v>
      </c>
      <c r="C1349">
        <v>10</v>
      </c>
      <c r="D1349">
        <v>9.8000000000000007</v>
      </c>
      <c r="E1349">
        <v>10.199999999999999</v>
      </c>
      <c r="F1349">
        <v>2009</v>
      </c>
      <c r="G1349" t="s">
        <v>8</v>
      </c>
    </row>
    <row r="1350" spans="1:7" x14ac:dyDescent="0.25">
      <c r="A1350" t="s">
        <v>46</v>
      </c>
      <c r="B1350">
        <v>431082</v>
      </c>
      <c r="C1350">
        <v>1.5</v>
      </c>
      <c r="D1350">
        <v>1.4</v>
      </c>
      <c r="E1350">
        <v>1.6</v>
      </c>
      <c r="F1350">
        <v>2009</v>
      </c>
      <c r="G1350" t="s">
        <v>8</v>
      </c>
    </row>
    <row r="1351" spans="1:7" x14ac:dyDescent="0.25">
      <c r="A1351" t="s">
        <v>48</v>
      </c>
      <c r="B1351">
        <v>423087</v>
      </c>
      <c r="C1351">
        <v>4.7</v>
      </c>
      <c r="D1351">
        <v>4.5</v>
      </c>
      <c r="E1351">
        <v>4.9000000000000004</v>
      </c>
      <c r="F1351">
        <v>2009</v>
      </c>
      <c r="G1351" t="s">
        <v>8</v>
      </c>
    </row>
    <row r="1352" spans="1:7" x14ac:dyDescent="0.25">
      <c r="A1352" t="s">
        <v>49</v>
      </c>
      <c r="B1352">
        <v>600532</v>
      </c>
      <c r="C1352">
        <v>4.9000000000000004</v>
      </c>
      <c r="D1352">
        <v>4.8</v>
      </c>
      <c r="E1352">
        <v>5.0999999999999996</v>
      </c>
      <c r="F1352">
        <v>2009</v>
      </c>
      <c r="G1352" t="s">
        <v>8</v>
      </c>
    </row>
    <row r="1353" spans="1:7" x14ac:dyDescent="0.25">
      <c r="A1353" t="s">
        <v>50</v>
      </c>
      <c r="B1353">
        <v>607705</v>
      </c>
      <c r="C1353">
        <v>4.2</v>
      </c>
      <c r="D1353">
        <v>4</v>
      </c>
      <c r="E1353">
        <v>4.3</v>
      </c>
      <c r="F1353">
        <v>2009</v>
      </c>
      <c r="G1353" t="s">
        <v>8</v>
      </c>
    </row>
    <row r="1354" spans="1:7" x14ac:dyDescent="0.25">
      <c r="A1354" t="s">
        <v>36</v>
      </c>
      <c r="B1354">
        <v>171738</v>
      </c>
      <c r="C1354">
        <v>11.4</v>
      </c>
      <c r="D1354">
        <v>10.9</v>
      </c>
      <c r="E1354">
        <v>11.9</v>
      </c>
      <c r="F1354">
        <v>2009</v>
      </c>
      <c r="G1354" t="s">
        <v>8</v>
      </c>
    </row>
    <row r="1355" spans="1:7" x14ac:dyDescent="0.25">
      <c r="A1355" t="s">
        <v>15</v>
      </c>
      <c r="B1355">
        <v>758358</v>
      </c>
      <c r="C1355">
        <v>9.1</v>
      </c>
      <c r="D1355">
        <v>8.8000000000000007</v>
      </c>
      <c r="E1355">
        <v>9.3000000000000007</v>
      </c>
      <c r="F1355">
        <v>2009</v>
      </c>
      <c r="G1355" t="s">
        <v>8</v>
      </c>
    </row>
    <row r="1356" spans="1:7" x14ac:dyDescent="0.25">
      <c r="A1356" t="s">
        <v>30</v>
      </c>
      <c r="B1356">
        <v>859991</v>
      </c>
      <c r="C1356">
        <v>9.4</v>
      </c>
      <c r="D1356">
        <v>9.1999999999999993</v>
      </c>
      <c r="E1356">
        <v>9.6</v>
      </c>
      <c r="F1356">
        <v>2009</v>
      </c>
      <c r="G1356" t="s">
        <v>8</v>
      </c>
    </row>
    <row r="1357" spans="1:7" x14ac:dyDescent="0.25">
      <c r="A1357" t="s">
        <v>51</v>
      </c>
      <c r="B1357">
        <v>1477988</v>
      </c>
      <c r="C1357">
        <v>8</v>
      </c>
      <c r="D1357">
        <v>7.9</v>
      </c>
      <c r="E1357">
        <v>8.1999999999999993</v>
      </c>
      <c r="F1357">
        <v>2009</v>
      </c>
      <c r="G1357" t="s">
        <v>8</v>
      </c>
    </row>
    <row r="1358" spans="1:7" x14ac:dyDescent="0.25">
      <c r="A1358" t="s">
        <v>28</v>
      </c>
      <c r="B1358">
        <v>760009</v>
      </c>
      <c r="C1358">
        <v>14.8</v>
      </c>
      <c r="D1358">
        <v>14.6</v>
      </c>
      <c r="E1358">
        <v>15.1</v>
      </c>
      <c r="F1358">
        <v>2009</v>
      </c>
      <c r="G1358" t="s">
        <v>8</v>
      </c>
    </row>
    <row r="1359" spans="1:7" x14ac:dyDescent="0.25">
      <c r="A1359" t="s">
        <v>61</v>
      </c>
      <c r="B1359">
        <v>441712</v>
      </c>
      <c r="C1359">
        <v>3.9</v>
      </c>
      <c r="D1359">
        <v>3.7</v>
      </c>
      <c r="E1359">
        <v>4.0999999999999996</v>
      </c>
      <c r="F1359">
        <v>2009</v>
      </c>
      <c r="G1359" t="s">
        <v>8</v>
      </c>
    </row>
    <row r="1360" spans="1:7" x14ac:dyDescent="0.25">
      <c r="A1360" t="s">
        <v>22</v>
      </c>
      <c r="B1360">
        <v>823382</v>
      </c>
      <c r="C1360">
        <v>7.1</v>
      </c>
      <c r="D1360">
        <v>6.9</v>
      </c>
      <c r="E1360">
        <v>7.3</v>
      </c>
      <c r="F1360">
        <v>2009</v>
      </c>
      <c r="G1360" t="s">
        <v>8</v>
      </c>
    </row>
    <row r="1361" spans="1:7" x14ac:dyDescent="0.25">
      <c r="A1361" t="s">
        <v>53</v>
      </c>
      <c r="B1361">
        <v>259837</v>
      </c>
      <c r="C1361">
        <v>6.1</v>
      </c>
      <c r="D1361">
        <v>5.8</v>
      </c>
      <c r="E1361">
        <v>6.4</v>
      </c>
      <c r="F1361">
        <v>2009</v>
      </c>
      <c r="G1361" t="s">
        <v>8</v>
      </c>
    </row>
    <row r="1362" spans="1:7" x14ac:dyDescent="0.25">
      <c r="A1362" t="s">
        <v>31</v>
      </c>
      <c r="B1362">
        <v>392478</v>
      </c>
      <c r="C1362">
        <v>6.7</v>
      </c>
      <c r="D1362">
        <v>6.4</v>
      </c>
      <c r="E1362">
        <v>6.9</v>
      </c>
      <c r="F1362">
        <v>2009</v>
      </c>
      <c r="G1362" t="s">
        <v>8</v>
      </c>
    </row>
    <row r="1363" spans="1:7" x14ac:dyDescent="0.25">
      <c r="A1363" t="s">
        <v>37</v>
      </c>
      <c r="B1363">
        <v>182184</v>
      </c>
      <c r="C1363">
        <v>7</v>
      </c>
      <c r="D1363">
        <v>6.6</v>
      </c>
      <c r="E1363">
        <v>7.4</v>
      </c>
      <c r="F1363">
        <v>2009</v>
      </c>
      <c r="G1363" t="s">
        <v>8</v>
      </c>
    </row>
    <row r="1364" spans="1:7" x14ac:dyDescent="0.25">
      <c r="A1364" t="s">
        <v>16</v>
      </c>
      <c r="B1364">
        <v>1215597</v>
      </c>
      <c r="C1364">
        <v>8.3000000000000007</v>
      </c>
      <c r="D1364">
        <v>8.1999999999999993</v>
      </c>
      <c r="E1364">
        <v>8.5</v>
      </c>
      <c r="F1364">
        <v>2009</v>
      </c>
      <c r="G1364" t="s">
        <v>8</v>
      </c>
    </row>
    <row r="1365" spans="1:7" x14ac:dyDescent="0.25">
      <c r="A1365" t="s">
        <v>62</v>
      </c>
      <c r="B1365">
        <v>300747</v>
      </c>
      <c r="C1365">
        <v>3.6</v>
      </c>
      <c r="D1365">
        <v>3.4</v>
      </c>
      <c r="E1365">
        <v>3.8</v>
      </c>
      <c r="F1365">
        <v>2009</v>
      </c>
      <c r="G1365" t="s">
        <v>8</v>
      </c>
    </row>
    <row r="1366" spans="1:7" x14ac:dyDescent="0.25">
      <c r="A1366" t="s">
        <v>38</v>
      </c>
      <c r="B1366">
        <v>2408209</v>
      </c>
      <c r="C1366">
        <v>7.4</v>
      </c>
      <c r="D1366">
        <v>7.3</v>
      </c>
      <c r="E1366">
        <v>7.5</v>
      </c>
      <c r="F1366">
        <v>2009</v>
      </c>
      <c r="G1366" t="s">
        <v>8</v>
      </c>
    </row>
    <row r="1367" spans="1:7" x14ac:dyDescent="0.25">
      <c r="A1367" t="s">
        <v>23</v>
      </c>
      <c r="B1367">
        <v>1351217</v>
      </c>
      <c r="C1367">
        <v>6.7</v>
      </c>
      <c r="D1367">
        <v>6.5</v>
      </c>
      <c r="E1367">
        <v>6.8</v>
      </c>
      <c r="F1367">
        <v>2009</v>
      </c>
      <c r="G1367" t="s">
        <v>8</v>
      </c>
    </row>
    <row r="1368" spans="1:7" x14ac:dyDescent="0.25">
      <c r="A1368" t="s">
        <v>59</v>
      </c>
      <c r="B1368">
        <v>86316</v>
      </c>
      <c r="C1368">
        <v>5.9</v>
      </c>
      <c r="D1368">
        <v>5.4</v>
      </c>
      <c r="E1368">
        <v>6.4</v>
      </c>
      <c r="F1368">
        <v>2009</v>
      </c>
      <c r="G1368" t="s">
        <v>8</v>
      </c>
    </row>
    <row r="1369" spans="1:7" x14ac:dyDescent="0.25">
      <c r="A1369" t="s">
        <v>54</v>
      </c>
      <c r="B1369">
        <v>1603854</v>
      </c>
      <c r="C1369">
        <v>7.8</v>
      </c>
      <c r="D1369">
        <v>7.6</v>
      </c>
      <c r="E1369">
        <v>7.9</v>
      </c>
      <c r="F1369">
        <v>2009</v>
      </c>
      <c r="G1369" t="s">
        <v>8</v>
      </c>
    </row>
    <row r="1370" spans="1:7" x14ac:dyDescent="0.25">
      <c r="A1370" t="s">
        <v>39</v>
      </c>
      <c r="B1370">
        <v>562297</v>
      </c>
      <c r="C1370">
        <v>4.2</v>
      </c>
      <c r="D1370">
        <v>4.0999999999999996</v>
      </c>
      <c r="E1370">
        <v>4.4000000000000004</v>
      </c>
      <c r="F1370">
        <v>2009</v>
      </c>
      <c r="G1370" t="s">
        <v>8</v>
      </c>
    </row>
    <row r="1371" spans="1:7" x14ac:dyDescent="0.25">
      <c r="A1371" t="s">
        <v>32</v>
      </c>
      <c r="B1371">
        <v>521133</v>
      </c>
      <c r="C1371">
        <v>12.4</v>
      </c>
      <c r="D1371">
        <v>12.1</v>
      </c>
      <c r="E1371">
        <v>12.7</v>
      </c>
      <c r="F1371">
        <v>2009</v>
      </c>
      <c r="G1371" t="s">
        <v>8</v>
      </c>
    </row>
    <row r="1372" spans="1:7" x14ac:dyDescent="0.25">
      <c r="A1372" t="s">
        <v>24</v>
      </c>
      <c r="B1372">
        <v>1639316</v>
      </c>
      <c r="C1372">
        <v>9.1</v>
      </c>
      <c r="D1372">
        <v>9</v>
      </c>
      <c r="E1372">
        <v>9.3000000000000007</v>
      </c>
      <c r="F1372">
        <v>2009</v>
      </c>
      <c r="G1372" t="s">
        <v>8</v>
      </c>
    </row>
    <row r="1373" spans="1:7" x14ac:dyDescent="0.25">
      <c r="A1373" t="s">
        <v>40</v>
      </c>
      <c r="B1373">
        <v>132755</v>
      </c>
      <c r="C1373">
        <v>10</v>
      </c>
      <c r="D1373">
        <v>9.5</v>
      </c>
      <c r="E1373">
        <v>10.6</v>
      </c>
      <c r="F1373">
        <v>2009</v>
      </c>
      <c r="G1373" t="s">
        <v>8</v>
      </c>
    </row>
    <row r="1374" spans="1:7" x14ac:dyDescent="0.25">
      <c r="A1374" t="s">
        <v>17</v>
      </c>
      <c r="B1374">
        <v>645103</v>
      </c>
      <c r="C1374">
        <v>4.0999999999999996</v>
      </c>
      <c r="D1374">
        <v>4</v>
      </c>
      <c r="E1374">
        <v>4.3</v>
      </c>
      <c r="F1374">
        <v>2009</v>
      </c>
      <c r="G1374" t="s">
        <v>8</v>
      </c>
    </row>
    <row r="1375" spans="1:7" x14ac:dyDescent="0.25">
      <c r="A1375" t="s">
        <v>55</v>
      </c>
      <c r="B1375">
        <v>111786</v>
      </c>
      <c r="C1375">
        <v>4.9000000000000004</v>
      </c>
      <c r="D1375">
        <v>4.5</v>
      </c>
      <c r="E1375">
        <v>5.3</v>
      </c>
      <c r="F1375">
        <v>2009</v>
      </c>
      <c r="G1375" t="s">
        <v>8</v>
      </c>
    </row>
    <row r="1376" spans="1:7" x14ac:dyDescent="0.25">
      <c r="A1376" t="s">
        <v>29</v>
      </c>
      <c r="B1376">
        <v>879298</v>
      </c>
      <c r="C1376">
        <v>5.0999999999999996</v>
      </c>
      <c r="D1376">
        <v>4.9000000000000004</v>
      </c>
      <c r="E1376">
        <v>5.2</v>
      </c>
      <c r="F1376">
        <v>2009</v>
      </c>
      <c r="G1376" t="s">
        <v>8</v>
      </c>
    </row>
    <row r="1377" spans="1:7" x14ac:dyDescent="0.25">
      <c r="A1377" t="s">
        <v>63</v>
      </c>
      <c r="B1377">
        <v>4241747</v>
      </c>
      <c r="C1377">
        <v>5.7</v>
      </c>
      <c r="D1377">
        <v>5.7</v>
      </c>
      <c r="E1377">
        <v>5.8</v>
      </c>
      <c r="F1377">
        <v>2009</v>
      </c>
      <c r="G1377" t="s">
        <v>8</v>
      </c>
    </row>
    <row r="1378" spans="1:7" x14ac:dyDescent="0.25">
      <c r="A1378" t="s">
        <v>25</v>
      </c>
      <c r="B1378">
        <v>515677</v>
      </c>
      <c r="C1378">
        <v>5.8</v>
      </c>
      <c r="D1378">
        <v>5.6</v>
      </c>
      <c r="E1378">
        <v>6</v>
      </c>
      <c r="F1378">
        <v>2009</v>
      </c>
      <c r="G1378" t="s">
        <v>8</v>
      </c>
    </row>
    <row r="1379" spans="1:7" x14ac:dyDescent="0.25">
      <c r="A1379" t="s">
        <v>57</v>
      </c>
      <c r="B1379">
        <v>80398</v>
      </c>
      <c r="C1379">
        <v>7.8</v>
      </c>
      <c r="D1379">
        <v>7.3</v>
      </c>
      <c r="E1379">
        <v>8.5</v>
      </c>
      <c r="F1379">
        <v>2009</v>
      </c>
      <c r="G1379" t="s">
        <v>8</v>
      </c>
    </row>
    <row r="1380" spans="1:7" x14ac:dyDescent="0.25">
      <c r="A1380" t="s">
        <v>56</v>
      </c>
      <c r="B1380">
        <v>1122459</v>
      </c>
      <c r="C1380">
        <v>7.6</v>
      </c>
      <c r="D1380">
        <v>7.5</v>
      </c>
      <c r="E1380">
        <v>7.8</v>
      </c>
      <c r="F1380">
        <v>2009</v>
      </c>
      <c r="G1380" t="s">
        <v>8</v>
      </c>
    </row>
    <row r="1381" spans="1:7" x14ac:dyDescent="0.25">
      <c r="A1381" t="s">
        <v>41</v>
      </c>
      <c r="B1381">
        <v>949763</v>
      </c>
      <c r="C1381">
        <v>6.7</v>
      </c>
      <c r="D1381">
        <v>6.6</v>
      </c>
      <c r="E1381">
        <v>6.9</v>
      </c>
      <c r="F1381">
        <v>2009</v>
      </c>
      <c r="G1381" t="s">
        <v>8</v>
      </c>
    </row>
    <row r="1382" spans="1:7" x14ac:dyDescent="0.25">
      <c r="A1382" t="s">
        <v>18</v>
      </c>
      <c r="B1382">
        <v>247314</v>
      </c>
      <c r="C1382">
        <v>4.5</v>
      </c>
      <c r="D1382">
        <v>4.2</v>
      </c>
      <c r="E1382">
        <v>4.8</v>
      </c>
      <c r="F1382">
        <v>2009</v>
      </c>
      <c r="G1382" t="s">
        <v>8</v>
      </c>
    </row>
    <row r="1383" spans="1:7" x14ac:dyDescent="0.25">
      <c r="A1383" t="s">
        <v>26</v>
      </c>
      <c r="B1383">
        <v>764288</v>
      </c>
      <c r="C1383">
        <v>8.5</v>
      </c>
      <c r="D1383">
        <v>8.3000000000000007</v>
      </c>
      <c r="E1383">
        <v>8.6999999999999993</v>
      </c>
      <c r="F1383">
        <v>2009</v>
      </c>
      <c r="G1383" t="s">
        <v>8</v>
      </c>
    </row>
    <row r="1384" spans="1:7" x14ac:dyDescent="0.25">
      <c r="A1384" t="s">
        <v>42</v>
      </c>
      <c r="B1384">
        <v>80215</v>
      </c>
      <c r="C1384">
        <v>5.6</v>
      </c>
      <c r="D1384">
        <v>5.0999999999999996</v>
      </c>
      <c r="E1384">
        <v>6.2</v>
      </c>
      <c r="F1384">
        <v>2009</v>
      </c>
      <c r="G1384" t="s">
        <v>8</v>
      </c>
    </row>
    <row r="1385" spans="1:7" x14ac:dyDescent="0.25">
      <c r="A1385" t="s">
        <v>19</v>
      </c>
      <c r="B1385">
        <v>689708</v>
      </c>
      <c r="C1385">
        <v>5.4</v>
      </c>
      <c r="D1385">
        <v>5.2</v>
      </c>
      <c r="E1385">
        <v>5.6</v>
      </c>
      <c r="F1385">
        <v>2010</v>
      </c>
      <c r="G1385" t="s">
        <v>8</v>
      </c>
    </row>
    <row r="1386" spans="1:7" x14ac:dyDescent="0.25">
      <c r="A1386" t="s">
        <v>43</v>
      </c>
      <c r="B1386">
        <v>118994</v>
      </c>
      <c r="C1386">
        <v>5.6</v>
      </c>
      <c r="D1386">
        <v>5.2</v>
      </c>
      <c r="E1386">
        <v>6.1</v>
      </c>
      <c r="F1386">
        <v>2010</v>
      </c>
      <c r="G1386" t="s">
        <v>8</v>
      </c>
    </row>
    <row r="1387" spans="1:7" x14ac:dyDescent="0.25">
      <c r="A1387" t="s">
        <v>13</v>
      </c>
      <c r="B1387">
        <v>980187</v>
      </c>
      <c r="C1387">
        <v>6.8</v>
      </c>
      <c r="D1387">
        <v>6.7</v>
      </c>
      <c r="E1387">
        <v>7</v>
      </c>
      <c r="F1387">
        <v>2010</v>
      </c>
      <c r="G1387" t="s">
        <v>8</v>
      </c>
    </row>
    <row r="1388" spans="1:7" x14ac:dyDescent="0.25">
      <c r="A1388" t="s">
        <v>20</v>
      </c>
      <c r="B1388">
        <v>429836</v>
      </c>
      <c r="C1388">
        <v>5.8</v>
      </c>
      <c r="D1388">
        <v>5.6</v>
      </c>
      <c r="E1388">
        <v>6.1</v>
      </c>
      <c r="F1388">
        <v>2010</v>
      </c>
      <c r="G1388" t="s">
        <v>8</v>
      </c>
    </row>
    <row r="1389" spans="1:7" x14ac:dyDescent="0.25">
      <c r="A1389" t="s">
        <v>44</v>
      </c>
      <c r="B1389">
        <v>5743498</v>
      </c>
      <c r="C1389">
        <v>8.6</v>
      </c>
      <c r="D1389">
        <v>8.5</v>
      </c>
      <c r="E1389">
        <v>8.6</v>
      </c>
      <c r="F1389">
        <v>2010</v>
      </c>
      <c r="G1389" t="s">
        <v>8</v>
      </c>
    </row>
    <row r="1390" spans="1:7" x14ac:dyDescent="0.25">
      <c r="A1390" t="s">
        <v>21</v>
      </c>
      <c r="B1390">
        <v>747541</v>
      </c>
      <c r="C1390">
        <v>4.2</v>
      </c>
      <c r="D1390">
        <v>4.0999999999999996</v>
      </c>
      <c r="E1390">
        <v>4.4000000000000004</v>
      </c>
      <c r="F1390">
        <v>2010</v>
      </c>
      <c r="G1390" t="s">
        <v>8</v>
      </c>
    </row>
    <row r="1391" spans="1:7" x14ac:dyDescent="0.25">
      <c r="A1391" t="s">
        <v>33</v>
      </c>
      <c r="B1391">
        <v>504955</v>
      </c>
      <c r="C1391">
        <v>10.1</v>
      </c>
      <c r="D1391">
        <v>9.9</v>
      </c>
      <c r="E1391">
        <v>10.4</v>
      </c>
      <c r="F1391">
        <v>2010</v>
      </c>
      <c r="G1391" t="s">
        <v>8</v>
      </c>
    </row>
    <row r="1392" spans="1:7" x14ac:dyDescent="0.25">
      <c r="A1392" t="s">
        <v>45</v>
      </c>
      <c r="B1392">
        <v>117967</v>
      </c>
      <c r="C1392">
        <v>6.3</v>
      </c>
      <c r="D1392">
        <v>5.9</v>
      </c>
      <c r="E1392">
        <v>6.8</v>
      </c>
      <c r="F1392">
        <v>2010</v>
      </c>
      <c r="G1392" t="s">
        <v>8</v>
      </c>
    </row>
    <row r="1393" spans="1:7" x14ac:dyDescent="0.25">
      <c r="A1393" t="s">
        <v>60</v>
      </c>
      <c r="B1393">
        <v>55499</v>
      </c>
      <c r="C1393">
        <v>7.1</v>
      </c>
      <c r="D1393">
        <v>6.4</v>
      </c>
      <c r="E1393">
        <v>7.8</v>
      </c>
      <c r="F1393">
        <v>2010</v>
      </c>
      <c r="G1393" t="s">
        <v>8</v>
      </c>
    </row>
    <row r="1394" spans="1:7" x14ac:dyDescent="0.25">
      <c r="A1394" t="s">
        <v>27</v>
      </c>
      <c r="B1394">
        <v>2393471</v>
      </c>
      <c r="C1394">
        <v>6.6</v>
      </c>
      <c r="D1394">
        <v>6.5</v>
      </c>
      <c r="E1394">
        <v>6.7</v>
      </c>
      <c r="F1394">
        <v>2010</v>
      </c>
      <c r="G1394" t="s">
        <v>8</v>
      </c>
    </row>
    <row r="1395" spans="1:7" x14ac:dyDescent="0.25">
      <c r="A1395" t="s">
        <v>14</v>
      </c>
      <c r="B1395">
        <v>1502243</v>
      </c>
      <c r="C1395">
        <v>6.5</v>
      </c>
      <c r="D1395">
        <v>6.4</v>
      </c>
      <c r="E1395">
        <v>6.6</v>
      </c>
      <c r="F1395">
        <v>2010</v>
      </c>
      <c r="G1395" t="s">
        <v>8</v>
      </c>
    </row>
    <row r="1396" spans="1:7" x14ac:dyDescent="0.25">
      <c r="A1396" t="s">
        <v>58</v>
      </c>
      <c r="B1396">
        <v>161965</v>
      </c>
      <c r="C1396">
        <v>6.1</v>
      </c>
      <c r="D1396">
        <v>5.7</v>
      </c>
      <c r="E1396">
        <v>6.5</v>
      </c>
      <c r="F1396">
        <v>2010</v>
      </c>
      <c r="G1396" t="s">
        <v>8</v>
      </c>
    </row>
    <row r="1397" spans="1:7" x14ac:dyDescent="0.25">
      <c r="A1397" t="s">
        <v>34</v>
      </c>
      <c r="B1397">
        <v>252894</v>
      </c>
      <c r="C1397">
        <v>6.9</v>
      </c>
      <c r="D1397">
        <v>6.6</v>
      </c>
      <c r="E1397">
        <v>7.2</v>
      </c>
      <c r="F1397">
        <v>2010</v>
      </c>
      <c r="G1397" t="s">
        <v>8</v>
      </c>
    </row>
    <row r="1398" spans="1:7" x14ac:dyDescent="0.25">
      <c r="A1398" t="s">
        <v>47</v>
      </c>
      <c r="B1398">
        <v>1867169</v>
      </c>
      <c r="C1398">
        <v>7.3</v>
      </c>
      <c r="D1398">
        <v>7.1</v>
      </c>
      <c r="E1398">
        <v>7.4</v>
      </c>
      <c r="F1398">
        <v>2010</v>
      </c>
      <c r="G1398" t="s">
        <v>8</v>
      </c>
    </row>
    <row r="1399" spans="1:7" x14ac:dyDescent="0.25">
      <c r="A1399" t="s">
        <v>35</v>
      </c>
      <c r="B1399">
        <v>958815</v>
      </c>
      <c r="C1399">
        <v>10.5</v>
      </c>
      <c r="D1399">
        <v>10.3</v>
      </c>
      <c r="E1399">
        <v>10.7</v>
      </c>
      <c r="F1399">
        <v>2010</v>
      </c>
      <c r="G1399" t="s">
        <v>8</v>
      </c>
    </row>
    <row r="1400" spans="1:7" x14ac:dyDescent="0.25">
      <c r="A1400" t="s">
        <v>46</v>
      </c>
      <c r="B1400">
        <v>429258</v>
      </c>
      <c r="C1400">
        <v>1.5</v>
      </c>
      <c r="D1400">
        <v>1.4</v>
      </c>
      <c r="E1400">
        <v>1.6</v>
      </c>
      <c r="F1400">
        <v>2010</v>
      </c>
      <c r="G1400" t="s">
        <v>8</v>
      </c>
    </row>
    <row r="1401" spans="1:7" x14ac:dyDescent="0.25">
      <c r="A1401" t="s">
        <v>48</v>
      </c>
      <c r="B1401">
        <v>424755</v>
      </c>
      <c r="C1401">
        <v>5</v>
      </c>
      <c r="D1401">
        <v>4.8</v>
      </c>
      <c r="E1401">
        <v>5.3</v>
      </c>
      <c r="F1401">
        <v>2010</v>
      </c>
      <c r="G1401" t="s">
        <v>8</v>
      </c>
    </row>
    <row r="1402" spans="1:7" x14ac:dyDescent="0.25">
      <c r="A1402" t="s">
        <v>49</v>
      </c>
      <c r="B1402">
        <v>597317</v>
      </c>
      <c r="C1402">
        <v>5.5</v>
      </c>
      <c r="D1402">
        <v>5.3</v>
      </c>
      <c r="E1402">
        <v>5.7</v>
      </c>
      <c r="F1402">
        <v>2010</v>
      </c>
      <c r="G1402" t="s">
        <v>8</v>
      </c>
    </row>
    <row r="1403" spans="1:7" x14ac:dyDescent="0.25">
      <c r="A1403" t="s">
        <v>50</v>
      </c>
      <c r="B1403">
        <v>612625</v>
      </c>
      <c r="C1403">
        <v>4.5999999999999996</v>
      </c>
      <c r="D1403">
        <v>4.4000000000000004</v>
      </c>
      <c r="E1403">
        <v>4.8</v>
      </c>
      <c r="F1403">
        <v>2010</v>
      </c>
      <c r="G1403" t="s">
        <v>8</v>
      </c>
    </row>
    <row r="1404" spans="1:7" x14ac:dyDescent="0.25">
      <c r="A1404" t="s">
        <v>36</v>
      </c>
      <c r="B1404">
        <v>171011</v>
      </c>
      <c r="C1404">
        <v>12.5</v>
      </c>
      <c r="D1404">
        <v>12</v>
      </c>
      <c r="E1404">
        <v>13.1</v>
      </c>
      <c r="F1404">
        <v>2010</v>
      </c>
      <c r="G1404" t="s">
        <v>8</v>
      </c>
    </row>
    <row r="1405" spans="1:7" x14ac:dyDescent="0.25">
      <c r="A1405" t="s">
        <v>15</v>
      </c>
      <c r="B1405">
        <v>760130</v>
      </c>
      <c r="C1405">
        <v>9.6</v>
      </c>
      <c r="D1405">
        <v>9.4</v>
      </c>
      <c r="E1405">
        <v>9.9</v>
      </c>
      <c r="F1405">
        <v>2010</v>
      </c>
      <c r="G1405" t="s">
        <v>8</v>
      </c>
    </row>
    <row r="1406" spans="1:7" x14ac:dyDescent="0.25">
      <c r="A1406" t="s">
        <v>30</v>
      </c>
      <c r="B1406">
        <v>859444</v>
      </c>
      <c r="C1406">
        <v>10.6</v>
      </c>
      <c r="D1406">
        <v>10.4</v>
      </c>
      <c r="E1406">
        <v>10.9</v>
      </c>
      <c r="F1406">
        <v>2010</v>
      </c>
      <c r="G1406" t="s">
        <v>8</v>
      </c>
    </row>
    <row r="1407" spans="1:7" x14ac:dyDescent="0.25">
      <c r="A1407" t="s">
        <v>51</v>
      </c>
      <c r="B1407">
        <v>1438099</v>
      </c>
      <c r="C1407">
        <v>8.6999999999999993</v>
      </c>
      <c r="D1407">
        <v>8.5</v>
      </c>
      <c r="E1407">
        <v>8.8000000000000007</v>
      </c>
      <c r="F1407">
        <v>2010</v>
      </c>
      <c r="G1407" t="s">
        <v>8</v>
      </c>
    </row>
    <row r="1408" spans="1:7" x14ac:dyDescent="0.25">
      <c r="A1408" t="s">
        <v>28</v>
      </c>
      <c r="B1408">
        <v>760671</v>
      </c>
      <c r="C1408">
        <v>15.8</v>
      </c>
      <c r="D1408">
        <v>15.5</v>
      </c>
      <c r="E1408">
        <v>16.100000000000001</v>
      </c>
      <c r="F1408">
        <v>2010</v>
      </c>
      <c r="G1408" t="s">
        <v>8</v>
      </c>
    </row>
    <row r="1409" spans="1:7" x14ac:dyDescent="0.25">
      <c r="A1409" t="s">
        <v>61</v>
      </c>
      <c r="B1409">
        <v>439999</v>
      </c>
      <c r="C1409">
        <v>4.7</v>
      </c>
      <c r="D1409">
        <v>4.5</v>
      </c>
      <c r="E1409">
        <v>4.9000000000000004</v>
      </c>
      <c r="F1409">
        <v>2010</v>
      </c>
      <c r="G1409" t="s">
        <v>8</v>
      </c>
    </row>
    <row r="1410" spans="1:7" x14ac:dyDescent="0.25">
      <c r="A1410" t="s">
        <v>22</v>
      </c>
      <c r="B1410">
        <v>820839</v>
      </c>
      <c r="C1410">
        <v>7.9</v>
      </c>
      <c r="D1410">
        <v>7.7</v>
      </c>
      <c r="E1410">
        <v>8.1</v>
      </c>
      <c r="F1410">
        <v>2010</v>
      </c>
      <c r="G1410" t="s">
        <v>8</v>
      </c>
    </row>
    <row r="1411" spans="1:7" x14ac:dyDescent="0.25">
      <c r="A1411" t="s">
        <v>52</v>
      </c>
      <c r="B1411">
        <v>129227</v>
      </c>
      <c r="C1411">
        <v>4.2</v>
      </c>
      <c r="D1411">
        <v>3.8</v>
      </c>
      <c r="E1411">
        <v>4.5</v>
      </c>
      <c r="F1411">
        <v>2010</v>
      </c>
      <c r="G1411" t="s">
        <v>8</v>
      </c>
    </row>
    <row r="1412" spans="1:7" x14ac:dyDescent="0.25">
      <c r="A1412" t="s">
        <v>53</v>
      </c>
      <c r="B1412">
        <v>262433</v>
      </c>
      <c r="C1412">
        <v>6.6</v>
      </c>
      <c r="D1412">
        <v>6.3</v>
      </c>
      <c r="E1412">
        <v>6.9</v>
      </c>
      <c r="F1412">
        <v>2010</v>
      </c>
      <c r="G1412" t="s">
        <v>8</v>
      </c>
    </row>
    <row r="1413" spans="1:7" x14ac:dyDescent="0.25">
      <c r="A1413" t="s">
        <v>31</v>
      </c>
      <c r="B1413">
        <v>399604</v>
      </c>
      <c r="C1413">
        <v>7.3</v>
      </c>
      <c r="D1413">
        <v>7</v>
      </c>
      <c r="E1413">
        <v>7.5</v>
      </c>
      <c r="F1413">
        <v>2010</v>
      </c>
      <c r="G1413" t="s">
        <v>8</v>
      </c>
    </row>
    <row r="1414" spans="1:7" x14ac:dyDescent="0.25">
      <c r="A1414" t="s">
        <v>37</v>
      </c>
      <c r="B1414">
        <v>179644</v>
      </c>
      <c r="C1414">
        <v>7.6</v>
      </c>
      <c r="D1414">
        <v>7.2</v>
      </c>
      <c r="E1414">
        <v>8</v>
      </c>
      <c r="F1414">
        <v>2010</v>
      </c>
      <c r="G1414" t="s">
        <v>8</v>
      </c>
    </row>
    <row r="1415" spans="1:7" x14ac:dyDescent="0.25">
      <c r="A1415" t="s">
        <v>16</v>
      </c>
      <c r="B1415">
        <v>1199711</v>
      </c>
      <c r="C1415">
        <v>9.5</v>
      </c>
      <c r="D1415">
        <v>9.3000000000000007</v>
      </c>
      <c r="E1415">
        <v>9.6</v>
      </c>
      <c r="F1415">
        <v>2010</v>
      </c>
      <c r="G1415" t="s">
        <v>8</v>
      </c>
    </row>
    <row r="1416" spans="1:7" x14ac:dyDescent="0.25">
      <c r="A1416" t="s">
        <v>62</v>
      </c>
      <c r="B1416">
        <v>303454</v>
      </c>
      <c r="C1416">
        <v>4.4000000000000004</v>
      </c>
      <c r="D1416">
        <v>4.0999999999999996</v>
      </c>
      <c r="E1416">
        <v>4.5999999999999996</v>
      </c>
      <c r="F1416">
        <v>2010</v>
      </c>
      <c r="G1416" t="s">
        <v>8</v>
      </c>
    </row>
    <row r="1417" spans="1:7" x14ac:dyDescent="0.25">
      <c r="A1417" t="s">
        <v>38</v>
      </c>
      <c r="B1417">
        <v>2461595</v>
      </c>
      <c r="C1417">
        <v>7.8</v>
      </c>
      <c r="D1417">
        <v>7.7</v>
      </c>
      <c r="E1417">
        <v>8</v>
      </c>
      <c r="F1417">
        <v>2010</v>
      </c>
      <c r="G1417" t="s">
        <v>8</v>
      </c>
    </row>
    <row r="1418" spans="1:7" x14ac:dyDescent="0.25">
      <c r="A1418" t="s">
        <v>23</v>
      </c>
      <c r="B1418">
        <v>1350523</v>
      </c>
      <c r="C1418">
        <v>7.4</v>
      </c>
      <c r="D1418">
        <v>7.2</v>
      </c>
      <c r="E1418">
        <v>7.5</v>
      </c>
      <c r="F1418">
        <v>2010</v>
      </c>
      <c r="G1418" t="s">
        <v>8</v>
      </c>
    </row>
    <row r="1419" spans="1:7" x14ac:dyDescent="0.25">
      <c r="A1419" t="s">
        <v>59</v>
      </c>
      <c r="B1419">
        <v>87345</v>
      </c>
      <c r="C1419">
        <v>6.1</v>
      </c>
      <c r="D1419">
        <v>5.6</v>
      </c>
      <c r="E1419">
        <v>6.6</v>
      </c>
      <c r="F1419">
        <v>2010</v>
      </c>
      <c r="G1419" t="s">
        <v>8</v>
      </c>
    </row>
    <row r="1420" spans="1:7" x14ac:dyDescent="0.25">
      <c r="A1420" t="s">
        <v>54</v>
      </c>
      <c r="B1420">
        <v>1594180</v>
      </c>
      <c r="C1420">
        <v>8.6999999999999993</v>
      </c>
      <c r="D1420">
        <v>8.6</v>
      </c>
      <c r="E1420">
        <v>8.8000000000000007</v>
      </c>
      <c r="F1420">
        <v>2010</v>
      </c>
      <c r="G1420" t="s">
        <v>8</v>
      </c>
    </row>
    <row r="1421" spans="1:7" x14ac:dyDescent="0.25">
      <c r="A1421" t="s">
        <v>39</v>
      </c>
      <c r="B1421">
        <v>565311</v>
      </c>
      <c r="C1421">
        <v>4.9000000000000004</v>
      </c>
      <c r="D1421">
        <v>4.7</v>
      </c>
      <c r="E1421">
        <v>5.0999999999999996</v>
      </c>
      <c r="F1421">
        <v>2010</v>
      </c>
      <c r="G1421" t="s">
        <v>8</v>
      </c>
    </row>
    <row r="1422" spans="1:7" x14ac:dyDescent="0.25">
      <c r="A1422" t="s">
        <v>32</v>
      </c>
      <c r="B1422">
        <v>520672</v>
      </c>
      <c r="C1422">
        <v>12.9</v>
      </c>
      <c r="D1422">
        <v>12.6</v>
      </c>
      <c r="E1422">
        <v>13.2</v>
      </c>
      <c r="F1422">
        <v>2010</v>
      </c>
      <c r="G1422" t="s">
        <v>8</v>
      </c>
    </row>
    <row r="1423" spans="1:7" x14ac:dyDescent="0.25">
      <c r="A1423" t="s">
        <v>24</v>
      </c>
      <c r="B1423">
        <v>1646680</v>
      </c>
      <c r="C1423">
        <v>10.199999999999999</v>
      </c>
      <c r="D1423">
        <v>10.1</v>
      </c>
      <c r="E1423">
        <v>10.4</v>
      </c>
      <c r="F1423">
        <v>2010</v>
      </c>
      <c r="G1423" t="s">
        <v>8</v>
      </c>
    </row>
    <row r="1424" spans="1:7" x14ac:dyDescent="0.25">
      <c r="A1424" t="s">
        <v>40</v>
      </c>
      <c r="B1424">
        <v>131682</v>
      </c>
      <c r="C1424">
        <v>11.3</v>
      </c>
      <c r="D1424">
        <v>10.7</v>
      </c>
      <c r="E1424">
        <v>11.9</v>
      </c>
      <c r="F1424">
        <v>2010</v>
      </c>
      <c r="G1424" t="s">
        <v>8</v>
      </c>
    </row>
    <row r="1425" spans="1:7" x14ac:dyDescent="0.25">
      <c r="A1425" t="s">
        <v>17</v>
      </c>
      <c r="B1425">
        <v>647026</v>
      </c>
      <c r="C1425">
        <v>4.7</v>
      </c>
      <c r="D1425">
        <v>4.5999999999999996</v>
      </c>
      <c r="E1425">
        <v>4.9000000000000004</v>
      </c>
      <c r="F1425">
        <v>2010</v>
      </c>
      <c r="G1425" t="s">
        <v>8</v>
      </c>
    </row>
    <row r="1426" spans="1:7" x14ac:dyDescent="0.25">
      <c r="A1426" t="s">
        <v>55</v>
      </c>
      <c r="B1426">
        <v>113105</v>
      </c>
      <c r="C1426">
        <v>4.9000000000000004</v>
      </c>
      <c r="D1426">
        <v>4.5999999999999996</v>
      </c>
      <c r="E1426">
        <v>5.4</v>
      </c>
      <c r="F1426">
        <v>2010</v>
      </c>
      <c r="G1426" t="s">
        <v>8</v>
      </c>
    </row>
    <row r="1427" spans="1:7" x14ac:dyDescent="0.25">
      <c r="A1427" t="s">
        <v>29</v>
      </c>
      <c r="B1427">
        <v>881993</v>
      </c>
      <c r="C1427">
        <v>5.7</v>
      </c>
      <c r="D1427">
        <v>5.5</v>
      </c>
      <c r="E1427">
        <v>5.8</v>
      </c>
      <c r="F1427">
        <v>2010</v>
      </c>
      <c r="G1427" t="s">
        <v>8</v>
      </c>
    </row>
    <row r="1428" spans="1:7" x14ac:dyDescent="0.25">
      <c r="A1428" t="s">
        <v>63</v>
      </c>
      <c r="B1428">
        <v>4312398</v>
      </c>
      <c r="C1428">
        <v>6.4</v>
      </c>
      <c r="D1428">
        <v>6.3</v>
      </c>
      <c r="E1428">
        <v>6.5</v>
      </c>
      <c r="F1428">
        <v>2010</v>
      </c>
      <c r="G1428" t="s">
        <v>8</v>
      </c>
    </row>
    <row r="1429" spans="1:7" x14ac:dyDescent="0.25">
      <c r="A1429" t="s">
        <v>25</v>
      </c>
      <c r="B1429">
        <v>527133</v>
      </c>
      <c r="C1429">
        <v>6.4</v>
      </c>
      <c r="D1429">
        <v>6.1</v>
      </c>
      <c r="E1429">
        <v>6.6</v>
      </c>
      <c r="F1429">
        <v>2010</v>
      </c>
      <c r="G1429" t="s">
        <v>8</v>
      </c>
    </row>
    <row r="1430" spans="1:7" x14ac:dyDescent="0.25">
      <c r="A1430" t="s">
        <v>57</v>
      </c>
      <c r="B1430">
        <v>79921</v>
      </c>
      <c r="C1430">
        <v>8.8000000000000007</v>
      </c>
      <c r="D1430">
        <v>8.1</v>
      </c>
      <c r="E1430">
        <v>9.4</v>
      </c>
      <c r="F1430">
        <v>2010</v>
      </c>
      <c r="G1430" t="s">
        <v>8</v>
      </c>
    </row>
    <row r="1431" spans="1:7" x14ac:dyDescent="0.25">
      <c r="A1431" t="s">
        <v>56</v>
      </c>
      <c r="B1431">
        <v>1127720</v>
      </c>
      <c r="C1431">
        <v>8.9</v>
      </c>
      <c r="D1431">
        <v>8.6999999999999993</v>
      </c>
      <c r="E1431">
        <v>9.1</v>
      </c>
      <c r="F1431">
        <v>2010</v>
      </c>
      <c r="G1431" t="s">
        <v>8</v>
      </c>
    </row>
    <row r="1432" spans="1:7" x14ac:dyDescent="0.25">
      <c r="A1432" t="s">
        <v>41</v>
      </c>
      <c r="B1432">
        <v>955799</v>
      </c>
      <c r="C1432">
        <v>7.5</v>
      </c>
      <c r="D1432">
        <v>7.3</v>
      </c>
      <c r="E1432">
        <v>7.7</v>
      </c>
      <c r="F1432">
        <v>2010</v>
      </c>
      <c r="G1432" t="s">
        <v>8</v>
      </c>
    </row>
    <row r="1433" spans="1:7" x14ac:dyDescent="0.25">
      <c r="A1433" t="s">
        <v>18</v>
      </c>
      <c r="B1433">
        <v>246963</v>
      </c>
      <c r="C1433">
        <v>5</v>
      </c>
      <c r="D1433">
        <v>4.7</v>
      </c>
      <c r="E1433">
        <v>5.3</v>
      </c>
      <c r="F1433">
        <v>2010</v>
      </c>
      <c r="G1433" t="s">
        <v>8</v>
      </c>
    </row>
    <row r="1434" spans="1:7" x14ac:dyDescent="0.25">
      <c r="A1434" t="s">
        <v>26</v>
      </c>
      <c r="B1434">
        <v>761365</v>
      </c>
      <c r="C1434">
        <v>9.1999999999999993</v>
      </c>
      <c r="D1434">
        <v>9</v>
      </c>
      <c r="E1434">
        <v>9.5</v>
      </c>
      <c r="F1434">
        <v>2010</v>
      </c>
      <c r="G1434" t="s">
        <v>8</v>
      </c>
    </row>
    <row r="1435" spans="1:7" x14ac:dyDescent="0.25">
      <c r="A1435" t="s">
        <v>42</v>
      </c>
      <c r="B1435">
        <v>80816</v>
      </c>
      <c r="C1435">
        <v>6.3</v>
      </c>
      <c r="D1435">
        <v>5.8</v>
      </c>
      <c r="E1435">
        <v>6.9</v>
      </c>
      <c r="F1435">
        <v>2010</v>
      </c>
      <c r="G1435" t="s">
        <v>8</v>
      </c>
    </row>
    <row r="1436" spans="1:7" x14ac:dyDescent="0.25">
      <c r="A1436" t="s">
        <v>19</v>
      </c>
      <c r="B1436">
        <v>678737</v>
      </c>
      <c r="C1436">
        <v>6.1</v>
      </c>
      <c r="D1436">
        <v>5.9</v>
      </c>
      <c r="E1436">
        <v>6.3</v>
      </c>
      <c r="F1436">
        <v>2011</v>
      </c>
      <c r="G1436" t="s">
        <v>8</v>
      </c>
    </row>
    <row r="1437" spans="1:7" x14ac:dyDescent="0.25">
      <c r="A1437" t="s">
        <v>43</v>
      </c>
      <c r="B1437">
        <v>117959</v>
      </c>
      <c r="C1437">
        <v>6.3</v>
      </c>
      <c r="D1437">
        <v>5.9</v>
      </c>
      <c r="E1437">
        <v>6.8</v>
      </c>
      <c r="F1437">
        <v>2011</v>
      </c>
      <c r="G1437" t="s">
        <v>8</v>
      </c>
    </row>
    <row r="1438" spans="1:7" x14ac:dyDescent="0.25">
      <c r="A1438" t="s">
        <v>13</v>
      </c>
      <c r="B1438">
        <v>986805</v>
      </c>
      <c r="C1438">
        <v>7.6</v>
      </c>
      <c r="D1438">
        <v>7.4</v>
      </c>
      <c r="E1438">
        <v>7.7</v>
      </c>
      <c r="F1438">
        <v>2011</v>
      </c>
      <c r="G1438" t="s">
        <v>8</v>
      </c>
    </row>
    <row r="1439" spans="1:7" x14ac:dyDescent="0.25">
      <c r="A1439" t="s">
        <v>20</v>
      </c>
      <c r="B1439">
        <v>430885</v>
      </c>
      <c r="C1439">
        <v>6.6</v>
      </c>
      <c r="D1439">
        <v>6.3</v>
      </c>
      <c r="E1439">
        <v>6.8</v>
      </c>
      <c r="F1439">
        <v>2011</v>
      </c>
      <c r="G1439" t="s">
        <v>8</v>
      </c>
    </row>
    <row r="1440" spans="1:7" x14ac:dyDescent="0.25">
      <c r="A1440" t="s">
        <v>44</v>
      </c>
      <c r="B1440">
        <v>5719777</v>
      </c>
      <c r="C1440">
        <v>9.5</v>
      </c>
      <c r="D1440">
        <v>9.4</v>
      </c>
      <c r="E1440">
        <v>9.6</v>
      </c>
      <c r="F1440">
        <v>2011</v>
      </c>
      <c r="G1440" t="s">
        <v>8</v>
      </c>
    </row>
    <row r="1441" spans="1:7" x14ac:dyDescent="0.25">
      <c r="A1441" t="s">
        <v>21</v>
      </c>
      <c r="B1441">
        <v>756813</v>
      </c>
      <c r="C1441">
        <v>4.9000000000000004</v>
      </c>
      <c r="D1441">
        <v>4.7</v>
      </c>
      <c r="E1441">
        <v>5</v>
      </c>
      <c r="F1441">
        <v>2011</v>
      </c>
      <c r="G1441" t="s">
        <v>8</v>
      </c>
    </row>
    <row r="1442" spans="1:7" x14ac:dyDescent="0.25">
      <c r="A1442" t="s">
        <v>33</v>
      </c>
      <c r="B1442">
        <v>499575</v>
      </c>
      <c r="C1442">
        <v>11.2</v>
      </c>
      <c r="D1442">
        <v>10.9</v>
      </c>
      <c r="E1442">
        <v>11.5</v>
      </c>
      <c r="F1442">
        <v>2011</v>
      </c>
      <c r="G1442" t="s">
        <v>8</v>
      </c>
    </row>
    <row r="1443" spans="1:7" x14ac:dyDescent="0.25">
      <c r="A1443" t="s">
        <v>45</v>
      </c>
      <c r="B1443">
        <v>117428</v>
      </c>
      <c r="C1443">
        <v>7.1</v>
      </c>
      <c r="D1443">
        <v>6.6</v>
      </c>
      <c r="E1443">
        <v>7.6</v>
      </c>
      <c r="F1443">
        <v>2011</v>
      </c>
      <c r="G1443" t="s">
        <v>8</v>
      </c>
    </row>
    <row r="1444" spans="1:7" x14ac:dyDescent="0.25">
      <c r="A1444" t="s">
        <v>60</v>
      </c>
      <c r="B1444">
        <v>55520</v>
      </c>
      <c r="C1444">
        <v>8</v>
      </c>
      <c r="D1444">
        <v>7.3</v>
      </c>
      <c r="E1444">
        <v>8.8000000000000007</v>
      </c>
      <c r="F1444">
        <v>2011</v>
      </c>
      <c r="G1444" t="s">
        <v>8</v>
      </c>
    </row>
    <row r="1445" spans="1:7" x14ac:dyDescent="0.25">
      <c r="A1445" t="s">
        <v>27</v>
      </c>
      <c r="B1445">
        <v>2409916</v>
      </c>
      <c r="C1445">
        <v>7.4</v>
      </c>
      <c r="D1445">
        <v>7.3</v>
      </c>
      <c r="E1445">
        <v>7.5</v>
      </c>
      <c r="F1445">
        <v>2011</v>
      </c>
      <c r="G1445" t="s">
        <v>8</v>
      </c>
    </row>
    <row r="1446" spans="1:7" x14ac:dyDescent="0.25">
      <c r="A1446" t="s">
        <v>14</v>
      </c>
      <c r="B1446">
        <v>1506291</v>
      </c>
      <c r="C1446">
        <v>7.2</v>
      </c>
      <c r="D1446">
        <v>7</v>
      </c>
      <c r="E1446">
        <v>7.3</v>
      </c>
      <c r="F1446">
        <v>2011</v>
      </c>
      <c r="G1446" t="s">
        <v>8</v>
      </c>
    </row>
    <row r="1447" spans="1:7" x14ac:dyDescent="0.25">
      <c r="A1447" t="s">
        <v>58</v>
      </c>
      <c r="B1447">
        <v>164163</v>
      </c>
      <c r="C1447">
        <v>6.4</v>
      </c>
      <c r="D1447">
        <v>6</v>
      </c>
      <c r="E1447">
        <v>6.8</v>
      </c>
      <c r="F1447">
        <v>2011</v>
      </c>
      <c r="G1447" t="s">
        <v>8</v>
      </c>
    </row>
    <row r="1448" spans="1:7" x14ac:dyDescent="0.25">
      <c r="A1448" t="s">
        <v>34</v>
      </c>
      <c r="B1448">
        <v>256634</v>
      </c>
      <c r="C1448">
        <v>7.2</v>
      </c>
      <c r="D1448">
        <v>6.9</v>
      </c>
      <c r="E1448">
        <v>7.5</v>
      </c>
      <c r="F1448">
        <v>2011</v>
      </c>
      <c r="G1448" t="s">
        <v>8</v>
      </c>
    </row>
    <row r="1449" spans="1:7" x14ac:dyDescent="0.25">
      <c r="A1449" t="s">
        <v>47</v>
      </c>
      <c r="B1449">
        <v>1856885</v>
      </c>
      <c r="C1449">
        <v>7.9</v>
      </c>
      <c r="D1449">
        <v>7.8</v>
      </c>
      <c r="E1449">
        <v>8</v>
      </c>
      <c r="F1449">
        <v>2011</v>
      </c>
      <c r="G1449" t="s">
        <v>8</v>
      </c>
    </row>
    <row r="1450" spans="1:7" x14ac:dyDescent="0.25">
      <c r="A1450" t="s">
        <v>35</v>
      </c>
      <c r="B1450">
        <v>953059</v>
      </c>
      <c r="C1450">
        <v>11.2</v>
      </c>
      <c r="D1450">
        <v>11</v>
      </c>
      <c r="E1450">
        <v>11.4</v>
      </c>
      <c r="F1450">
        <v>2011</v>
      </c>
      <c r="G1450" t="s">
        <v>8</v>
      </c>
    </row>
    <row r="1451" spans="1:7" x14ac:dyDescent="0.25">
      <c r="A1451" t="s">
        <v>46</v>
      </c>
      <c r="B1451">
        <v>428753</v>
      </c>
      <c r="C1451">
        <v>1.5</v>
      </c>
      <c r="D1451">
        <v>1.4</v>
      </c>
      <c r="E1451">
        <v>1.6</v>
      </c>
      <c r="F1451">
        <v>2011</v>
      </c>
      <c r="G1451" t="s">
        <v>8</v>
      </c>
    </row>
    <row r="1452" spans="1:7" x14ac:dyDescent="0.25">
      <c r="A1452" t="s">
        <v>48</v>
      </c>
      <c r="B1452">
        <v>424810</v>
      </c>
      <c r="C1452">
        <v>5.5</v>
      </c>
      <c r="D1452">
        <v>5.3</v>
      </c>
      <c r="E1452">
        <v>5.7</v>
      </c>
      <c r="F1452">
        <v>2011</v>
      </c>
      <c r="G1452" t="s">
        <v>8</v>
      </c>
    </row>
    <row r="1453" spans="1:7" x14ac:dyDescent="0.25">
      <c r="A1453" t="s">
        <v>49</v>
      </c>
      <c r="B1453">
        <v>601070</v>
      </c>
      <c r="C1453">
        <v>6.1</v>
      </c>
      <c r="D1453">
        <v>5.9</v>
      </c>
      <c r="E1453">
        <v>6.3</v>
      </c>
      <c r="F1453">
        <v>2011</v>
      </c>
      <c r="G1453" t="s">
        <v>8</v>
      </c>
    </row>
    <row r="1454" spans="1:7" x14ac:dyDescent="0.25">
      <c r="A1454" t="s">
        <v>50</v>
      </c>
      <c r="B1454">
        <v>617931</v>
      </c>
      <c r="C1454">
        <v>4.9000000000000004</v>
      </c>
      <c r="D1454">
        <v>4.8</v>
      </c>
      <c r="E1454">
        <v>5.0999999999999996</v>
      </c>
      <c r="F1454">
        <v>2011</v>
      </c>
      <c r="G1454" t="s">
        <v>8</v>
      </c>
    </row>
    <row r="1455" spans="1:7" x14ac:dyDescent="0.25">
      <c r="A1455" t="s">
        <v>36</v>
      </c>
      <c r="B1455">
        <v>170277</v>
      </c>
      <c r="C1455">
        <v>13.3</v>
      </c>
      <c r="D1455">
        <v>12.8</v>
      </c>
      <c r="E1455">
        <v>13.9</v>
      </c>
      <c r="F1455">
        <v>2011</v>
      </c>
      <c r="G1455" t="s">
        <v>8</v>
      </c>
    </row>
    <row r="1456" spans="1:7" x14ac:dyDescent="0.25">
      <c r="A1456" t="s">
        <v>15</v>
      </c>
      <c r="B1456">
        <v>760509</v>
      </c>
      <c r="C1456">
        <v>10.1</v>
      </c>
      <c r="D1456">
        <v>9.9</v>
      </c>
      <c r="E1456">
        <v>10.3</v>
      </c>
      <c r="F1456">
        <v>2011</v>
      </c>
      <c r="G1456" t="s">
        <v>8</v>
      </c>
    </row>
    <row r="1457" spans="1:7" x14ac:dyDescent="0.25">
      <c r="A1457" t="s">
        <v>30</v>
      </c>
      <c r="B1457">
        <v>856298</v>
      </c>
      <c r="C1457">
        <v>11.7</v>
      </c>
      <c r="D1457">
        <v>11.5</v>
      </c>
      <c r="E1457">
        <v>11.9</v>
      </c>
      <c r="F1457">
        <v>2011</v>
      </c>
      <c r="G1457" t="s">
        <v>8</v>
      </c>
    </row>
    <row r="1458" spans="1:7" x14ac:dyDescent="0.25">
      <c r="A1458" t="s">
        <v>51</v>
      </c>
      <c r="B1458">
        <v>1420628</v>
      </c>
      <c r="C1458">
        <v>9.1</v>
      </c>
      <c r="D1458">
        <v>8.9</v>
      </c>
      <c r="E1458">
        <v>9.1999999999999993</v>
      </c>
      <c r="F1458">
        <v>2011</v>
      </c>
      <c r="G1458" t="s">
        <v>8</v>
      </c>
    </row>
    <row r="1459" spans="1:7" x14ac:dyDescent="0.25">
      <c r="A1459" t="s">
        <v>28</v>
      </c>
      <c r="B1459">
        <v>761037</v>
      </c>
      <c r="C1459">
        <v>16.600000000000001</v>
      </c>
      <c r="D1459">
        <v>16.3</v>
      </c>
      <c r="E1459">
        <v>16.899999999999999</v>
      </c>
      <c r="F1459">
        <v>2011</v>
      </c>
      <c r="G1459" t="s">
        <v>8</v>
      </c>
    </row>
    <row r="1460" spans="1:7" x14ac:dyDescent="0.25">
      <c r="A1460" t="s">
        <v>61</v>
      </c>
      <c r="B1460">
        <v>437230</v>
      </c>
      <c r="C1460">
        <v>5.5</v>
      </c>
      <c r="D1460">
        <v>5.3</v>
      </c>
      <c r="E1460">
        <v>5.7</v>
      </c>
      <c r="F1460">
        <v>2011</v>
      </c>
      <c r="G1460" t="s">
        <v>8</v>
      </c>
    </row>
    <row r="1461" spans="1:7" x14ac:dyDescent="0.25">
      <c r="A1461" t="s">
        <v>22</v>
      </c>
      <c r="B1461">
        <v>816789</v>
      </c>
      <c r="C1461">
        <v>8.6999999999999993</v>
      </c>
      <c r="D1461">
        <v>8.5</v>
      </c>
      <c r="E1461">
        <v>8.9</v>
      </c>
      <c r="F1461">
        <v>2011</v>
      </c>
      <c r="G1461" t="s">
        <v>8</v>
      </c>
    </row>
    <row r="1462" spans="1:7" x14ac:dyDescent="0.25">
      <c r="A1462" t="s">
        <v>52</v>
      </c>
      <c r="B1462">
        <v>129177</v>
      </c>
      <c r="C1462">
        <v>3</v>
      </c>
      <c r="D1462">
        <v>2.7</v>
      </c>
      <c r="E1462">
        <v>3.3</v>
      </c>
      <c r="F1462">
        <v>2011</v>
      </c>
      <c r="G1462" t="s">
        <v>8</v>
      </c>
    </row>
    <row r="1463" spans="1:7" x14ac:dyDescent="0.25">
      <c r="A1463" t="s">
        <v>53</v>
      </c>
      <c r="B1463">
        <v>264594</v>
      </c>
      <c r="C1463">
        <v>7.5</v>
      </c>
      <c r="D1463">
        <v>7.1</v>
      </c>
      <c r="E1463">
        <v>7.8</v>
      </c>
      <c r="F1463">
        <v>2011</v>
      </c>
      <c r="G1463" t="s">
        <v>8</v>
      </c>
    </row>
    <row r="1464" spans="1:7" x14ac:dyDescent="0.25">
      <c r="A1464" t="s">
        <v>31</v>
      </c>
      <c r="B1464">
        <v>401059</v>
      </c>
      <c r="C1464">
        <v>8.1999999999999993</v>
      </c>
      <c r="D1464">
        <v>7.9</v>
      </c>
      <c r="E1464">
        <v>8.5</v>
      </c>
      <c r="F1464">
        <v>2011</v>
      </c>
      <c r="G1464" t="s">
        <v>8</v>
      </c>
    </row>
    <row r="1465" spans="1:7" x14ac:dyDescent="0.25">
      <c r="A1465" t="s">
        <v>37</v>
      </c>
      <c r="B1465">
        <v>176757</v>
      </c>
      <c r="C1465">
        <v>8.8000000000000007</v>
      </c>
      <c r="D1465">
        <v>8.4</v>
      </c>
      <c r="E1465">
        <v>9.1999999999999993</v>
      </c>
      <c r="F1465">
        <v>2011</v>
      </c>
      <c r="G1465" t="s">
        <v>8</v>
      </c>
    </row>
    <row r="1466" spans="1:7" x14ac:dyDescent="0.25">
      <c r="A1466" t="s">
        <v>16</v>
      </c>
      <c r="B1466">
        <v>1177240</v>
      </c>
      <c r="C1466">
        <v>10.5</v>
      </c>
      <c r="D1466">
        <v>10.3</v>
      </c>
      <c r="E1466">
        <v>10.7</v>
      </c>
      <c r="F1466">
        <v>2011</v>
      </c>
      <c r="G1466" t="s">
        <v>8</v>
      </c>
    </row>
    <row r="1467" spans="1:7" x14ac:dyDescent="0.25">
      <c r="A1467" t="s">
        <v>62</v>
      </c>
      <c r="B1467">
        <v>302619</v>
      </c>
      <c r="C1467">
        <v>4.9000000000000004</v>
      </c>
      <c r="D1467">
        <v>4.7</v>
      </c>
      <c r="E1467">
        <v>5.2</v>
      </c>
      <c r="F1467">
        <v>2011</v>
      </c>
      <c r="G1467" t="s">
        <v>8</v>
      </c>
    </row>
    <row r="1468" spans="1:7" x14ac:dyDescent="0.25">
      <c r="A1468" t="s">
        <v>38</v>
      </c>
      <c r="B1468">
        <v>2427519</v>
      </c>
      <c r="C1468">
        <v>8.4</v>
      </c>
      <c r="D1468">
        <v>8.3000000000000007</v>
      </c>
      <c r="E1468">
        <v>8.6</v>
      </c>
      <c r="F1468">
        <v>2011</v>
      </c>
      <c r="G1468" t="s">
        <v>8</v>
      </c>
    </row>
    <row r="1469" spans="1:7" x14ac:dyDescent="0.25">
      <c r="A1469" t="s">
        <v>23</v>
      </c>
      <c r="B1469">
        <v>1356317</v>
      </c>
      <c r="C1469">
        <v>8.1</v>
      </c>
      <c r="D1469">
        <v>7.9</v>
      </c>
      <c r="E1469">
        <v>8.1999999999999993</v>
      </c>
      <c r="F1469">
        <v>2011</v>
      </c>
      <c r="G1469" t="s">
        <v>8</v>
      </c>
    </row>
    <row r="1470" spans="1:7" x14ac:dyDescent="0.25">
      <c r="A1470" t="s">
        <v>59</v>
      </c>
      <c r="B1470">
        <v>87704</v>
      </c>
      <c r="C1470">
        <v>6.6</v>
      </c>
      <c r="D1470">
        <v>6.1</v>
      </c>
      <c r="E1470">
        <v>7.2</v>
      </c>
      <c r="F1470">
        <v>2011</v>
      </c>
      <c r="G1470" t="s">
        <v>8</v>
      </c>
    </row>
    <row r="1471" spans="1:7" x14ac:dyDescent="0.25">
      <c r="A1471" t="s">
        <v>54</v>
      </c>
      <c r="B1471">
        <v>1579692</v>
      </c>
      <c r="C1471">
        <v>9.4</v>
      </c>
      <c r="D1471">
        <v>9.3000000000000007</v>
      </c>
      <c r="E1471">
        <v>9.6</v>
      </c>
      <c r="F1471">
        <v>2011</v>
      </c>
      <c r="G1471" t="s">
        <v>8</v>
      </c>
    </row>
    <row r="1472" spans="1:7" x14ac:dyDescent="0.25">
      <c r="A1472" t="s">
        <v>39</v>
      </c>
      <c r="B1472">
        <v>568946</v>
      </c>
      <c r="C1472">
        <v>5.6</v>
      </c>
      <c r="D1472">
        <v>5.5</v>
      </c>
      <c r="E1472">
        <v>5.8</v>
      </c>
      <c r="F1472">
        <v>2011</v>
      </c>
      <c r="G1472" t="s">
        <v>8</v>
      </c>
    </row>
    <row r="1473" spans="1:7" x14ac:dyDescent="0.25">
      <c r="A1473" t="s">
        <v>32</v>
      </c>
      <c r="B1473">
        <v>519468</v>
      </c>
      <c r="C1473">
        <v>13.4</v>
      </c>
      <c r="D1473">
        <v>13.1</v>
      </c>
      <c r="E1473">
        <v>13.8</v>
      </c>
      <c r="F1473">
        <v>2011</v>
      </c>
      <c r="G1473" t="s">
        <v>8</v>
      </c>
    </row>
    <row r="1474" spans="1:7" x14ac:dyDescent="0.25">
      <c r="A1474" t="s">
        <v>24</v>
      </c>
      <c r="B1474">
        <v>1626936</v>
      </c>
      <c r="C1474">
        <v>11.7</v>
      </c>
      <c r="D1474">
        <v>11.5</v>
      </c>
      <c r="E1474">
        <v>11.9</v>
      </c>
      <c r="F1474">
        <v>2011</v>
      </c>
      <c r="G1474" t="s">
        <v>8</v>
      </c>
    </row>
    <row r="1475" spans="1:7" x14ac:dyDescent="0.25">
      <c r="A1475" t="s">
        <v>40</v>
      </c>
      <c r="B1475">
        <v>130711</v>
      </c>
      <c r="C1475">
        <v>12.7</v>
      </c>
      <c r="D1475">
        <v>12.1</v>
      </c>
      <c r="E1475">
        <v>13.3</v>
      </c>
      <c r="F1475">
        <v>2011</v>
      </c>
      <c r="G1475" t="s">
        <v>8</v>
      </c>
    </row>
    <row r="1476" spans="1:7" x14ac:dyDescent="0.25">
      <c r="A1476" t="s">
        <v>17</v>
      </c>
      <c r="B1476">
        <v>647570</v>
      </c>
      <c r="C1476">
        <v>5.4</v>
      </c>
      <c r="D1476">
        <v>5.2</v>
      </c>
      <c r="E1476">
        <v>5.6</v>
      </c>
      <c r="F1476">
        <v>2011</v>
      </c>
      <c r="G1476" t="s">
        <v>8</v>
      </c>
    </row>
    <row r="1477" spans="1:7" x14ac:dyDescent="0.25">
      <c r="A1477" t="s">
        <v>55</v>
      </c>
      <c r="B1477">
        <v>113645</v>
      </c>
      <c r="C1477">
        <v>5.5</v>
      </c>
      <c r="D1477">
        <v>5.0999999999999996</v>
      </c>
      <c r="E1477">
        <v>5.9</v>
      </c>
      <c r="F1477">
        <v>2011</v>
      </c>
      <c r="G1477" t="s">
        <v>8</v>
      </c>
    </row>
    <row r="1478" spans="1:7" x14ac:dyDescent="0.25">
      <c r="A1478" t="s">
        <v>29</v>
      </c>
      <c r="B1478">
        <v>891908</v>
      </c>
      <c r="C1478">
        <v>6.3</v>
      </c>
      <c r="D1478">
        <v>6.1</v>
      </c>
      <c r="E1478">
        <v>6.4</v>
      </c>
      <c r="F1478">
        <v>2011</v>
      </c>
      <c r="G1478" t="s">
        <v>8</v>
      </c>
    </row>
    <row r="1479" spans="1:7" x14ac:dyDescent="0.25">
      <c r="A1479" t="s">
        <v>63</v>
      </c>
      <c r="B1479">
        <v>4371500</v>
      </c>
      <c r="C1479">
        <v>7</v>
      </c>
      <c r="D1479">
        <v>7</v>
      </c>
      <c r="E1479">
        <v>7.1</v>
      </c>
      <c r="F1479">
        <v>2011</v>
      </c>
      <c r="G1479" t="s">
        <v>8</v>
      </c>
    </row>
    <row r="1480" spans="1:7" x14ac:dyDescent="0.25">
      <c r="A1480" t="s">
        <v>25</v>
      </c>
      <c r="B1480">
        <v>537907</v>
      </c>
      <c r="C1480">
        <v>6.8</v>
      </c>
      <c r="D1480">
        <v>6.5</v>
      </c>
      <c r="E1480">
        <v>7</v>
      </c>
      <c r="F1480">
        <v>2011</v>
      </c>
      <c r="G1480" t="s">
        <v>8</v>
      </c>
    </row>
    <row r="1481" spans="1:7" x14ac:dyDescent="0.25">
      <c r="A1481" t="s">
        <v>57</v>
      </c>
      <c r="B1481">
        <v>78287</v>
      </c>
      <c r="C1481">
        <v>9.5</v>
      </c>
      <c r="D1481">
        <v>8.8000000000000007</v>
      </c>
      <c r="E1481">
        <v>10.199999999999999</v>
      </c>
      <c r="F1481">
        <v>2011</v>
      </c>
      <c r="G1481" t="s">
        <v>8</v>
      </c>
    </row>
    <row r="1482" spans="1:7" x14ac:dyDescent="0.25">
      <c r="A1482" t="s">
        <v>56</v>
      </c>
      <c r="B1482">
        <v>1130504</v>
      </c>
      <c r="C1482">
        <v>9.9</v>
      </c>
      <c r="D1482">
        <v>9.6999999999999993</v>
      </c>
      <c r="E1482">
        <v>10.1</v>
      </c>
      <c r="F1482">
        <v>2011</v>
      </c>
      <c r="G1482" t="s">
        <v>8</v>
      </c>
    </row>
    <row r="1483" spans="1:7" x14ac:dyDescent="0.25">
      <c r="A1483" t="s">
        <v>41</v>
      </c>
      <c r="B1483">
        <v>955171</v>
      </c>
      <c r="C1483">
        <v>8.1999999999999993</v>
      </c>
      <c r="D1483">
        <v>8</v>
      </c>
      <c r="E1483">
        <v>8.4</v>
      </c>
      <c r="F1483">
        <v>2011</v>
      </c>
      <c r="G1483" t="s">
        <v>8</v>
      </c>
    </row>
    <row r="1484" spans="1:7" x14ac:dyDescent="0.25">
      <c r="A1484" t="s">
        <v>18</v>
      </c>
      <c r="B1484">
        <v>246418</v>
      </c>
      <c r="C1484">
        <v>5.4</v>
      </c>
      <c r="D1484">
        <v>5.0999999999999996</v>
      </c>
      <c r="E1484">
        <v>5.7</v>
      </c>
      <c r="F1484">
        <v>2011</v>
      </c>
      <c r="G1484" t="s">
        <v>8</v>
      </c>
    </row>
    <row r="1485" spans="1:7" x14ac:dyDescent="0.25">
      <c r="A1485" t="s">
        <v>26</v>
      </c>
      <c r="B1485">
        <v>755792</v>
      </c>
      <c r="C1485">
        <v>10.1</v>
      </c>
      <c r="D1485">
        <v>9.9</v>
      </c>
      <c r="E1485">
        <v>10.3</v>
      </c>
      <c r="F1485">
        <v>2011</v>
      </c>
      <c r="G1485" t="s">
        <v>8</v>
      </c>
    </row>
    <row r="1486" spans="1:7" x14ac:dyDescent="0.25">
      <c r="A1486" t="s">
        <v>42</v>
      </c>
      <c r="B1486">
        <v>81708</v>
      </c>
      <c r="C1486">
        <v>7.5</v>
      </c>
      <c r="D1486">
        <v>6.9</v>
      </c>
      <c r="E1486">
        <v>8.1</v>
      </c>
      <c r="F1486">
        <v>2011</v>
      </c>
      <c r="G1486" t="s">
        <v>8</v>
      </c>
    </row>
    <row r="1487" spans="1:7" x14ac:dyDescent="0.25">
      <c r="A1487" t="s">
        <v>19</v>
      </c>
      <c r="B1487">
        <v>676177</v>
      </c>
      <c r="C1487">
        <v>6.8</v>
      </c>
      <c r="D1487">
        <v>6.6</v>
      </c>
      <c r="E1487">
        <v>7</v>
      </c>
      <c r="F1487">
        <v>2012</v>
      </c>
      <c r="G1487" t="s">
        <v>8</v>
      </c>
    </row>
    <row r="1488" spans="1:7" x14ac:dyDescent="0.25">
      <c r="A1488" t="s">
        <v>43</v>
      </c>
      <c r="B1488">
        <v>117789</v>
      </c>
      <c r="C1488">
        <v>7.1</v>
      </c>
      <c r="D1488">
        <v>6.7</v>
      </c>
      <c r="E1488">
        <v>7.6</v>
      </c>
      <c r="F1488">
        <v>2012</v>
      </c>
      <c r="G1488" t="s">
        <v>8</v>
      </c>
    </row>
    <row r="1489" spans="1:7" x14ac:dyDescent="0.25">
      <c r="A1489" t="s">
        <v>13</v>
      </c>
      <c r="B1489">
        <v>993616</v>
      </c>
      <c r="C1489">
        <v>8.1999999999999993</v>
      </c>
      <c r="D1489">
        <v>8</v>
      </c>
      <c r="E1489">
        <v>8.4</v>
      </c>
      <c r="F1489">
        <v>2012</v>
      </c>
      <c r="G1489" t="s">
        <v>8</v>
      </c>
    </row>
    <row r="1490" spans="1:7" x14ac:dyDescent="0.25">
      <c r="A1490" t="s">
        <v>20</v>
      </c>
      <c r="B1490">
        <v>431069</v>
      </c>
      <c r="C1490">
        <v>7.2</v>
      </c>
      <c r="D1490">
        <v>7</v>
      </c>
      <c r="E1490">
        <v>7.5</v>
      </c>
      <c r="F1490">
        <v>2012</v>
      </c>
      <c r="G1490" t="s">
        <v>8</v>
      </c>
    </row>
    <row r="1491" spans="1:7" x14ac:dyDescent="0.25">
      <c r="A1491" t="s">
        <v>44</v>
      </c>
      <c r="B1491">
        <v>5728978</v>
      </c>
      <c r="C1491">
        <v>10.3</v>
      </c>
      <c r="D1491">
        <v>10.199999999999999</v>
      </c>
      <c r="E1491">
        <v>10.4</v>
      </c>
      <c r="F1491">
        <v>2012</v>
      </c>
      <c r="G1491" t="s">
        <v>8</v>
      </c>
    </row>
    <row r="1492" spans="1:7" x14ac:dyDescent="0.25">
      <c r="A1492" t="s">
        <v>21</v>
      </c>
      <c r="B1492">
        <v>766235</v>
      </c>
      <c r="C1492">
        <v>5.4</v>
      </c>
      <c r="D1492">
        <v>5.2</v>
      </c>
      <c r="E1492">
        <v>5.5</v>
      </c>
      <c r="F1492">
        <v>2012</v>
      </c>
      <c r="G1492" t="s">
        <v>8</v>
      </c>
    </row>
    <row r="1493" spans="1:7" x14ac:dyDescent="0.25">
      <c r="A1493" t="s">
        <v>33</v>
      </c>
      <c r="B1493">
        <v>495151</v>
      </c>
      <c r="C1493">
        <v>12.2</v>
      </c>
      <c r="D1493">
        <v>11.9</v>
      </c>
      <c r="E1493">
        <v>12.5</v>
      </c>
      <c r="F1493">
        <v>2012</v>
      </c>
      <c r="G1493" t="s">
        <v>8</v>
      </c>
    </row>
    <row r="1494" spans="1:7" x14ac:dyDescent="0.25">
      <c r="A1494" t="s">
        <v>45</v>
      </c>
      <c r="B1494">
        <v>117607</v>
      </c>
      <c r="C1494">
        <v>7.7</v>
      </c>
      <c r="D1494">
        <v>7.2</v>
      </c>
      <c r="E1494">
        <v>8.1999999999999993</v>
      </c>
      <c r="F1494">
        <v>2012</v>
      </c>
      <c r="G1494" t="s">
        <v>8</v>
      </c>
    </row>
    <row r="1495" spans="1:7" x14ac:dyDescent="0.25">
      <c r="A1495" t="s">
        <v>60</v>
      </c>
      <c r="B1495">
        <v>56954</v>
      </c>
      <c r="C1495">
        <v>9</v>
      </c>
      <c r="D1495">
        <v>8.1999999999999993</v>
      </c>
      <c r="E1495">
        <v>9.8000000000000007</v>
      </c>
      <c r="F1495">
        <v>2012</v>
      </c>
      <c r="G1495" t="s">
        <v>8</v>
      </c>
    </row>
    <row r="1496" spans="1:7" x14ac:dyDescent="0.25">
      <c r="A1496" t="s">
        <v>27</v>
      </c>
      <c r="B1496">
        <v>2426549</v>
      </c>
      <c r="C1496">
        <v>8.3000000000000007</v>
      </c>
      <c r="D1496">
        <v>8.1999999999999993</v>
      </c>
      <c r="E1496">
        <v>8.4</v>
      </c>
      <c r="F1496">
        <v>2012</v>
      </c>
      <c r="G1496" t="s">
        <v>8</v>
      </c>
    </row>
    <row r="1497" spans="1:7" x14ac:dyDescent="0.25">
      <c r="A1497" t="s">
        <v>14</v>
      </c>
      <c r="B1497">
        <v>1521243</v>
      </c>
      <c r="C1497">
        <v>7.8</v>
      </c>
      <c r="D1497">
        <v>7.6</v>
      </c>
      <c r="E1497">
        <v>7.9</v>
      </c>
      <c r="F1497">
        <v>2012</v>
      </c>
      <c r="G1497" t="s">
        <v>8</v>
      </c>
    </row>
    <row r="1498" spans="1:7" x14ac:dyDescent="0.25">
      <c r="A1498" t="s">
        <v>58</v>
      </c>
      <c r="B1498">
        <v>165531</v>
      </c>
      <c r="C1498">
        <v>6.8</v>
      </c>
      <c r="D1498">
        <v>6.4</v>
      </c>
      <c r="E1498">
        <v>7.2</v>
      </c>
      <c r="F1498">
        <v>2012</v>
      </c>
      <c r="G1498" t="s">
        <v>8</v>
      </c>
    </row>
    <row r="1499" spans="1:7" x14ac:dyDescent="0.25">
      <c r="A1499" t="s">
        <v>34</v>
      </c>
      <c r="B1499">
        <v>259742</v>
      </c>
      <c r="C1499">
        <v>7.6</v>
      </c>
      <c r="D1499">
        <v>7.2</v>
      </c>
      <c r="E1499">
        <v>7.9</v>
      </c>
      <c r="F1499">
        <v>2012</v>
      </c>
      <c r="G1499" t="s">
        <v>8</v>
      </c>
    </row>
    <row r="1500" spans="1:7" x14ac:dyDescent="0.25">
      <c r="A1500" t="s">
        <v>47</v>
      </c>
      <c r="B1500">
        <v>1844090</v>
      </c>
      <c r="C1500">
        <v>8.4</v>
      </c>
      <c r="D1500">
        <v>8.3000000000000007</v>
      </c>
      <c r="E1500">
        <v>8.6</v>
      </c>
      <c r="F1500">
        <v>2012</v>
      </c>
      <c r="G1500" t="s">
        <v>8</v>
      </c>
    </row>
    <row r="1501" spans="1:7" x14ac:dyDescent="0.25">
      <c r="A1501" t="s">
        <v>35</v>
      </c>
      <c r="B1501">
        <v>951574</v>
      </c>
      <c r="C1501">
        <v>12.3</v>
      </c>
      <c r="D1501">
        <v>12.1</v>
      </c>
      <c r="E1501">
        <v>12.5</v>
      </c>
      <c r="F1501">
        <v>2012</v>
      </c>
      <c r="G1501" t="s">
        <v>8</v>
      </c>
    </row>
    <row r="1502" spans="1:7" x14ac:dyDescent="0.25">
      <c r="A1502" t="s">
        <v>46</v>
      </c>
      <c r="B1502">
        <v>430715</v>
      </c>
      <c r="C1502">
        <v>1.5</v>
      </c>
      <c r="D1502">
        <v>1.3</v>
      </c>
      <c r="E1502">
        <v>1.6</v>
      </c>
      <c r="F1502">
        <v>2012</v>
      </c>
      <c r="G1502" t="s">
        <v>8</v>
      </c>
    </row>
    <row r="1503" spans="1:7" x14ac:dyDescent="0.25">
      <c r="A1503" t="s">
        <v>48</v>
      </c>
      <c r="B1503">
        <v>426652</v>
      </c>
      <c r="C1503">
        <v>6.4</v>
      </c>
      <c r="D1503">
        <v>6.1</v>
      </c>
      <c r="E1503">
        <v>6.6</v>
      </c>
      <c r="F1503">
        <v>2012</v>
      </c>
      <c r="G1503" t="s">
        <v>8</v>
      </c>
    </row>
    <row r="1504" spans="1:7" x14ac:dyDescent="0.25">
      <c r="A1504" t="s">
        <v>49</v>
      </c>
      <c r="B1504">
        <v>604045</v>
      </c>
      <c r="C1504">
        <v>6.8</v>
      </c>
      <c r="D1504">
        <v>6.5</v>
      </c>
      <c r="E1504">
        <v>7</v>
      </c>
      <c r="F1504">
        <v>2012</v>
      </c>
      <c r="G1504" t="s">
        <v>8</v>
      </c>
    </row>
    <row r="1505" spans="1:7" x14ac:dyDescent="0.25">
      <c r="A1505" t="s">
        <v>50</v>
      </c>
      <c r="B1505">
        <v>622786</v>
      </c>
      <c r="C1505">
        <v>5.4</v>
      </c>
      <c r="D1505">
        <v>5.2</v>
      </c>
      <c r="E1505">
        <v>5.5</v>
      </c>
      <c r="F1505">
        <v>2012</v>
      </c>
      <c r="G1505" t="s">
        <v>8</v>
      </c>
    </row>
    <row r="1506" spans="1:7" x14ac:dyDescent="0.25">
      <c r="A1506" t="s">
        <v>36</v>
      </c>
      <c r="B1506">
        <v>167122</v>
      </c>
      <c r="C1506">
        <v>14.6</v>
      </c>
      <c r="D1506">
        <v>14</v>
      </c>
      <c r="E1506">
        <v>15.2</v>
      </c>
      <c r="F1506">
        <v>2012</v>
      </c>
      <c r="G1506" t="s">
        <v>8</v>
      </c>
    </row>
    <row r="1507" spans="1:7" x14ac:dyDescent="0.25">
      <c r="A1507" t="s">
        <v>15</v>
      </c>
      <c r="B1507">
        <v>763071</v>
      </c>
      <c r="C1507">
        <v>10.6</v>
      </c>
      <c r="D1507">
        <v>10.4</v>
      </c>
      <c r="E1507">
        <v>10.8</v>
      </c>
      <c r="F1507">
        <v>2012</v>
      </c>
      <c r="G1507" t="s">
        <v>8</v>
      </c>
    </row>
    <row r="1508" spans="1:7" x14ac:dyDescent="0.25">
      <c r="A1508" t="s">
        <v>30</v>
      </c>
      <c r="B1508">
        <v>855783</v>
      </c>
      <c r="C1508">
        <v>13.1</v>
      </c>
      <c r="D1508">
        <v>12.9</v>
      </c>
      <c r="E1508">
        <v>13.3</v>
      </c>
      <c r="F1508">
        <v>2012</v>
      </c>
      <c r="G1508" t="s">
        <v>8</v>
      </c>
    </row>
    <row r="1509" spans="1:7" x14ac:dyDescent="0.25">
      <c r="A1509" t="s">
        <v>51</v>
      </c>
      <c r="B1509">
        <v>1407009</v>
      </c>
      <c r="C1509">
        <v>9.5</v>
      </c>
      <c r="D1509">
        <v>9.4</v>
      </c>
      <c r="E1509">
        <v>9.6999999999999993</v>
      </c>
      <c r="F1509">
        <v>2012</v>
      </c>
      <c r="G1509" t="s">
        <v>8</v>
      </c>
    </row>
    <row r="1510" spans="1:7" x14ac:dyDescent="0.25">
      <c r="A1510" t="s">
        <v>28</v>
      </c>
      <c r="B1510">
        <v>764964</v>
      </c>
      <c r="C1510">
        <v>17.3</v>
      </c>
      <c r="D1510">
        <v>17</v>
      </c>
      <c r="E1510">
        <v>17.600000000000001</v>
      </c>
      <c r="F1510">
        <v>2012</v>
      </c>
      <c r="G1510" t="s">
        <v>8</v>
      </c>
    </row>
    <row r="1511" spans="1:7" x14ac:dyDescent="0.25">
      <c r="A1511" t="s">
        <v>61</v>
      </c>
      <c r="B1511">
        <v>437820</v>
      </c>
      <c r="C1511">
        <v>6.4</v>
      </c>
      <c r="D1511">
        <v>6.2</v>
      </c>
      <c r="E1511">
        <v>6.7</v>
      </c>
      <c r="F1511">
        <v>2012</v>
      </c>
      <c r="G1511" t="s">
        <v>8</v>
      </c>
    </row>
    <row r="1512" spans="1:7" x14ac:dyDescent="0.25">
      <c r="A1512" t="s">
        <v>22</v>
      </c>
      <c r="B1512">
        <v>816438</v>
      </c>
      <c r="C1512">
        <v>9.5</v>
      </c>
      <c r="D1512">
        <v>9.3000000000000007</v>
      </c>
      <c r="E1512">
        <v>9.6999999999999993</v>
      </c>
      <c r="F1512">
        <v>2012</v>
      </c>
      <c r="G1512" t="s">
        <v>8</v>
      </c>
    </row>
    <row r="1513" spans="1:7" x14ac:dyDescent="0.25">
      <c r="A1513" t="s">
        <v>52</v>
      </c>
      <c r="B1513">
        <v>129878</v>
      </c>
      <c r="C1513">
        <v>3.5</v>
      </c>
      <c r="D1513">
        <v>3.2</v>
      </c>
      <c r="E1513">
        <v>3.8</v>
      </c>
      <c r="F1513">
        <v>2012</v>
      </c>
      <c r="G1513" t="s">
        <v>8</v>
      </c>
    </row>
    <row r="1514" spans="1:7" x14ac:dyDescent="0.25">
      <c r="A1514" t="s">
        <v>53</v>
      </c>
      <c r="B1514">
        <v>267579</v>
      </c>
      <c r="C1514">
        <v>8.1</v>
      </c>
      <c r="D1514">
        <v>7.8</v>
      </c>
      <c r="E1514">
        <v>8.4</v>
      </c>
      <c r="F1514">
        <v>2012</v>
      </c>
      <c r="G1514" t="s">
        <v>8</v>
      </c>
    </row>
    <row r="1515" spans="1:7" x14ac:dyDescent="0.25">
      <c r="A1515" t="s">
        <v>31</v>
      </c>
      <c r="B1515">
        <v>405383</v>
      </c>
      <c r="C1515">
        <v>9</v>
      </c>
      <c r="D1515">
        <v>8.6999999999999993</v>
      </c>
      <c r="E1515">
        <v>9.3000000000000007</v>
      </c>
      <c r="F1515">
        <v>2012</v>
      </c>
      <c r="G1515" t="s">
        <v>8</v>
      </c>
    </row>
    <row r="1516" spans="1:7" x14ac:dyDescent="0.25">
      <c r="A1516" t="s">
        <v>37</v>
      </c>
      <c r="B1516">
        <v>173822</v>
      </c>
      <c r="C1516">
        <v>10.199999999999999</v>
      </c>
      <c r="D1516">
        <v>9.8000000000000007</v>
      </c>
      <c r="E1516">
        <v>10.7</v>
      </c>
      <c r="F1516">
        <v>2012</v>
      </c>
      <c r="G1516" t="s">
        <v>8</v>
      </c>
    </row>
    <row r="1517" spans="1:7" x14ac:dyDescent="0.25">
      <c r="A1517" t="s">
        <v>16</v>
      </c>
      <c r="B1517">
        <v>1189043</v>
      </c>
      <c r="C1517">
        <v>11.2</v>
      </c>
      <c r="D1517">
        <v>11</v>
      </c>
      <c r="E1517">
        <v>11.4</v>
      </c>
      <c r="F1517">
        <v>2012</v>
      </c>
      <c r="G1517" t="s">
        <v>8</v>
      </c>
    </row>
    <row r="1518" spans="1:7" x14ac:dyDescent="0.25">
      <c r="A1518" t="s">
        <v>62</v>
      </c>
      <c r="B1518">
        <v>303049</v>
      </c>
      <c r="C1518">
        <v>5.6</v>
      </c>
      <c r="D1518">
        <v>5.3</v>
      </c>
      <c r="E1518">
        <v>5.8</v>
      </c>
      <c r="F1518">
        <v>2012</v>
      </c>
      <c r="G1518" t="s">
        <v>8</v>
      </c>
    </row>
    <row r="1519" spans="1:7" x14ac:dyDescent="0.25">
      <c r="A1519" t="s">
        <v>38</v>
      </c>
      <c r="B1519">
        <v>2427513</v>
      </c>
      <c r="C1519">
        <v>9.1999999999999993</v>
      </c>
      <c r="D1519">
        <v>9</v>
      </c>
      <c r="E1519">
        <v>9.3000000000000007</v>
      </c>
      <c r="F1519">
        <v>2012</v>
      </c>
      <c r="G1519" t="s">
        <v>8</v>
      </c>
    </row>
    <row r="1520" spans="1:7" x14ac:dyDescent="0.25">
      <c r="A1520" t="s">
        <v>23</v>
      </c>
      <c r="B1520">
        <v>1366747</v>
      </c>
      <c r="C1520">
        <v>8.6999999999999993</v>
      </c>
      <c r="D1520">
        <v>8.5</v>
      </c>
      <c r="E1520">
        <v>8.9</v>
      </c>
      <c r="F1520">
        <v>2012</v>
      </c>
      <c r="G1520" t="s">
        <v>8</v>
      </c>
    </row>
    <row r="1521" spans="1:7" x14ac:dyDescent="0.25">
      <c r="A1521" t="s">
        <v>59</v>
      </c>
      <c r="B1521">
        <v>90685</v>
      </c>
      <c r="C1521">
        <v>7.1</v>
      </c>
      <c r="D1521">
        <v>6.5</v>
      </c>
      <c r="E1521">
        <v>7.6</v>
      </c>
      <c r="F1521">
        <v>2012</v>
      </c>
      <c r="G1521" t="s">
        <v>8</v>
      </c>
    </row>
    <row r="1522" spans="1:7" x14ac:dyDescent="0.25">
      <c r="A1522" t="s">
        <v>54</v>
      </c>
      <c r="B1522">
        <v>1570484</v>
      </c>
      <c r="C1522">
        <v>10</v>
      </c>
      <c r="D1522">
        <v>9.8000000000000007</v>
      </c>
      <c r="E1522">
        <v>10.199999999999999</v>
      </c>
      <c r="F1522">
        <v>2012</v>
      </c>
      <c r="G1522" t="s">
        <v>8</v>
      </c>
    </row>
    <row r="1523" spans="1:7" x14ac:dyDescent="0.25">
      <c r="A1523" t="s">
        <v>39</v>
      </c>
      <c r="B1523">
        <v>574282</v>
      </c>
      <c r="C1523">
        <v>6.5</v>
      </c>
      <c r="D1523">
        <v>6.3</v>
      </c>
      <c r="E1523">
        <v>6.7</v>
      </c>
      <c r="F1523">
        <v>2012</v>
      </c>
      <c r="G1523" t="s">
        <v>8</v>
      </c>
    </row>
    <row r="1524" spans="1:7" x14ac:dyDescent="0.25">
      <c r="A1524" t="s">
        <v>32</v>
      </c>
      <c r="B1524">
        <v>521072</v>
      </c>
      <c r="C1524">
        <v>13.9</v>
      </c>
      <c r="D1524">
        <v>13.6</v>
      </c>
      <c r="E1524">
        <v>14.2</v>
      </c>
      <c r="F1524">
        <v>2012</v>
      </c>
      <c r="G1524" t="s">
        <v>8</v>
      </c>
    </row>
    <row r="1525" spans="1:7" x14ac:dyDescent="0.25">
      <c r="A1525" t="s">
        <v>24</v>
      </c>
      <c r="B1525">
        <v>1620867</v>
      </c>
      <c r="C1525">
        <v>12.7</v>
      </c>
      <c r="D1525">
        <v>12.5</v>
      </c>
      <c r="E1525">
        <v>12.9</v>
      </c>
      <c r="F1525">
        <v>2012</v>
      </c>
      <c r="G1525" t="s">
        <v>8</v>
      </c>
    </row>
    <row r="1526" spans="1:7" x14ac:dyDescent="0.25">
      <c r="A1526" t="s">
        <v>40</v>
      </c>
      <c r="B1526">
        <v>129627</v>
      </c>
      <c r="C1526">
        <v>13.4</v>
      </c>
      <c r="D1526">
        <v>12.8</v>
      </c>
      <c r="E1526">
        <v>14.1</v>
      </c>
      <c r="F1526">
        <v>2012</v>
      </c>
      <c r="G1526" t="s">
        <v>8</v>
      </c>
    </row>
    <row r="1527" spans="1:7" x14ac:dyDescent="0.25">
      <c r="A1527" t="s">
        <v>17</v>
      </c>
      <c r="B1527">
        <v>653571</v>
      </c>
      <c r="C1527">
        <v>6.3</v>
      </c>
      <c r="D1527">
        <v>6.2</v>
      </c>
      <c r="E1527">
        <v>6.5</v>
      </c>
      <c r="F1527">
        <v>2012</v>
      </c>
      <c r="G1527" t="s">
        <v>8</v>
      </c>
    </row>
    <row r="1528" spans="1:7" x14ac:dyDescent="0.25">
      <c r="A1528" t="s">
        <v>55</v>
      </c>
      <c r="B1528">
        <v>115453</v>
      </c>
      <c r="C1528">
        <v>5.9</v>
      </c>
      <c r="D1528">
        <v>5.4</v>
      </c>
      <c r="E1528">
        <v>6.3</v>
      </c>
      <c r="F1528">
        <v>2012</v>
      </c>
      <c r="G1528" t="s">
        <v>8</v>
      </c>
    </row>
    <row r="1529" spans="1:7" x14ac:dyDescent="0.25">
      <c r="A1529" t="s">
        <v>29</v>
      </c>
      <c r="B1529">
        <v>885214</v>
      </c>
      <c r="C1529">
        <v>6.8</v>
      </c>
      <c r="D1529">
        <v>6.7</v>
      </c>
      <c r="E1529">
        <v>7</v>
      </c>
      <c r="F1529">
        <v>2012</v>
      </c>
      <c r="G1529" t="s">
        <v>8</v>
      </c>
    </row>
    <row r="1530" spans="1:7" x14ac:dyDescent="0.25">
      <c r="A1530" t="s">
        <v>63</v>
      </c>
      <c r="B1530">
        <v>4436112</v>
      </c>
      <c r="C1530">
        <v>7.6</v>
      </c>
      <c r="D1530">
        <v>7.5</v>
      </c>
      <c r="E1530">
        <v>7.7</v>
      </c>
      <c r="F1530">
        <v>2012</v>
      </c>
      <c r="G1530" t="s">
        <v>8</v>
      </c>
    </row>
    <row r="1531" spans="1:7" x14ac:dyDescent="0.25">
      <c r="A1531" t="s">
        <v>25</v>
      </c>
      <c r="B1531">
        <v>550572</v>
      </c>
      <c r="C1531">
        <v>7.3</v>
      </c>
      <c r="D1531">
        <v>7.1</v>
      </c>
      <c r="E1531">
        <v>7.5</v>
      </c>
      <c r="F1531">
        <v>2012</v>
      </c>
      <c r="G1531" t="s">
        <v>8</v>
      </c>
    </row>
    <row r="1532" spans="1:7" x14ac:dyDescent="0.25">
      <c r="A1532" t="s">
        <v>57</v>
      </c>
      <c r="B1532">
        <v>77646</v>
      </c>
      <c r="C1532">
        <v>10.199999999999999</v>
      </c>
      <c r="D1532">
        <v>9.5</v>
      </c>
      <c r="E1532">
        <v>10.9</v>
      </c>
      <c r="F1532">
        <v>2012</v>
      </c>
      <c r="G1532" t="s">
        <v>8</v>
      </c>
    </row>
    <row r="1533" spans="1:7" x14ac:dyDescent="0.25">
      <c r="A1533" t="s">
        <v>56</v>
      </c>
      <c r="B1533">
        <v>1135632</v>
      </c>
      <c r="C1533">
        <v>10.9</v>
      </c>
      <c r="D1533">
        <v>10.7</v>
      </c>
      <c r="E1533">
        <v>11.1</v>
      </c>
      <c r="F1533">
        <v>2012</v>
      </c>
      <c r="G1533" t="s">
        <v>8</v>
      </c>
    </row>
    <row r="1534" spans="1:7" x14ac:dyDescent="0.25">
      <c r="A1534" t="s">
        <v>41</v>
      </c>
      <c r="B1534">
        <v>958439</v>
      </c>
      <c r="C1534">
        <v>8.9</v>
      </c>
      <c r="D1534">
        <v>8.6999999999999993</v>
      </c>
      <c r="E1534">
        <v>9</v>
      </c>
      <c r="F1534">
        <v>2012</v>
      </c>
      <c r="G1534" t="s">
        <v>8</v>
      </c>
    </row>
    <row r="1535" spans="1:7" x14ac:dyDescent="0.25">
      <c r="A1535" t="s">
        <v>18</v>
      </c>
      <c r="B1535">
        <v>245478</v>
      </c>
      <c r="C1535">
        <v>5.8</v>
      </c>
      <c r="D1535">
        <v>5.5</v>
      </c>
      <c r="E1535">
        <v>6.1</v>
      </c>
      <c r="F1535">
        <v>2012</v>
      </c>
      <c r="G1535" t="s">
        <v>8</v>
      </c>
    </row>
    <row r="1536" spans="1:7" x14ac:dyDescent="0.25">
      <c r="A1536" t="s">
        <v>26</v>
      </c>
      <c r="B1536">
        <v>755006</v>
      </c>
      <c r="C1536">
        <v>10.9</v>
      </c>
      <c r="D1536">
        <v>10.6</v>
      </c>
      <c r="E1536">
        <v>11.1</v>
      </c>
      <c r="F1536">
        <v>2012</v>
      </c>
      <c r="G1536" t="s">
        <v>8</v>
      </c>
    </row>
    <row r="1537" spans="1:7" x14ac:dyDescent="0.25">
      <c r="A1537" t="s">
        <v>42</v>
      </c>
      <c r="B1537">
        <v>82862</v>
      </c>
      <c r="C1537">
        <v>8</v>
      </c>
      <c r="D1537">
        <v>7.5</v>
      </c>
      <c r="E1537">
        <v>8.6999999999999993</v>
      </c>
      <c r="F1537">
        <v>2012</v>
      </c>
      <c r="G1537" t="s">
        <v>8</v>
      </c>
    </row>
    <row r="1538" spans="1:7" x14ac:dyDescent="0.25">
      <c r="A1538" t="s">
        <v>19</v>
      </c>
      <c r="B1538">
        <v>677032</v>
      </c>
      <c r="C1538">
        <v>7.5</v>
      </c>
      <c r="D1538">
        <v>7.3</v>
      </c>
      <c r="E1538">
        <v>7.7</v>
      </c>
      <c r="F1538">
        <v>2013</v>
      </c>
      <c r="G1538" t="s">
        <v>8</v>
      </c>
    </row>
    <row r="1539" spans="1:7" x14ac:dyDescent="0.25">
      <c r="A1539" t="s">
        <v>43</v>
      </c>
      <c r="B1539">
        <v>117065</v>
      </c>
      <c r="C1539">
        <v>7.8</v>
      </c>
      <c r="D1539">
        <v>7.3</v>
      </c>
      <c r="E1539">
        <v>8.3000000000000007</v>
      </c>
      <c r="F1539">
        <v>2013</v>
      </c>
      <c r="G1539" t="s">
        <v>8</v>
      </c>
    </row>
    <row r="1540" spans="1:7" x14ac:dyDescent="0.25">
      <c r="A1540" t="s">
        <v>13</v>
      </c>
      <c r="B1540">
        <v>1007136</v>
      </c>
      <c r="C1540">
        <v>8.8000000000000007</v>
      </c>
      <c r="D1540">
        <v>8.6</v>
      </c>
      <c r="E1540">
        <v>9</v>
      </c>
      <c r="F1540">
        <v>2013</v>
      </c>
      <c r="G1540" t="s">
        <v>8</v>
      </c>
    </row>
    <row r="1541" spans="1:7" x14ac:dyDescent="0.25">
      <c r="A1541" t="s">
        <v>20</v>
      </c>
      <c r="B1541">
        <v>434806</v>
      </c>
      <c r="C1541">
        <v>7.8</v>
      </c>
      <c r="D1541">
        <v>7.5</v>
      </c>
      <c r="E1541">
        <v>8</v>
      </c>
      <c r="F1541">
        <v>2013</v>
      </c>
      <c r="G1541" t="s">
        <v>8</v>
      </c>
    </row>
    <row r="1542" spans="1:7" x14ac:dyDescent="0.25">
      <c r="A1542" t="s">
        <v>44</v>
      </c>
      <c r="B1542">
        <v>5723381</v>
      </c>
      <c r="C1542">
        <v>11.1</v>
      </c>
      <c r="D1542">
        <v>11.1</v>
      </c>
      <c r="E1542">
        <v>11.2</v>
      </c>
      <c r="F1542">
        <v>2013</v>
      </c>
      <c r="G1542" t="s">
        <v>8</v>
      </c>
    </row>
    <row r="1543" spans="1:7" x14ac:dyDescent="0.25">
      <c r="A1543" t="s">
        <v>21</v>
      </c>
      <c r="B1543">
        <v>778033</v>
      </c>
      <c r="C1543">
        <v>5.7</v>
      </c>
      <c r="D1543">
        <v>5.6</v>
      </c>
      <c r="E1543">
        <v>5.9</v>
      </c>
      <c r="F1543">
        <v>2013</v>
      </c>
      <c r="G1543" t="s">
        <v>8</v>
      </c>
    </row>
    <row r="1544" spans="1:7" x14ac:dyDescent="0.25">
      <c r="A1544" t="s">
        <v>33</v>
      </c>
      <c r="B1544">
        <v>491004</v>
      </c>
      <c r="C1544">
        <v>13</v>
      </c>
      <c r="D1544">
        <v>12.6</v>
      </c>
      <c r="E1544">
        <v>13.3</v>
      </c>
      <c r="F1544">
        <v>2013</v>
      </c>
      <c r="G1544" t="s">
        <v>8</v>
      </c>
    </row>
    <row r="1545" spans="1:7" x14ac:dyDescent="0.25">
      <c r="A1545" t="s">
        <v>45</v>
      </c>
      <c r="B1545">
        <v>119786</v>
      </c>
      <c r="C1545">
        <v>8.1999999999999993</v>
      </c>
      <c r="D1545">
        <v>7.7</v>
      </c>
      <c r="E1545">
        <v>8.6999999999999993</v>
      </c>
      <c r="F1545">
        <v>2013</v>
      </c>
      <c r="G1545" t="s">
        <v>8</v>
      </c>
    </row>
    <row r="1546" spans="1:7" x14ac:dyDescent="0.25">
      <c r="A1546" t="s">
        <v>60</v>
      </c>
      <c r="B1546">
        <v>58956</v>
      </c>
      <c r="C1546">
        <v>9.8000000000000007</v>
      </c>
      <c r="D1546">
        <v>9</v>
      </c>
      <c r="E1546">
        <v>10.6</v>
      </c>
      <c r="F1546">
        <v>2013</v>
      </c>
      <c r="G1546" t="s">
        <v>8</v>
      </c>
    </row>
    <row r="1547" spans="1:7" x14ac:dyDescent="0.25">
      <c r="A1547" t="s">
        <v>27</v>
      </c>
      <c r="B1547">
        <v>2454956</v>
      </c>
      <c r="C1547">
        <v>9.3000000000000007</v>
      </c>
      <c r="D1547">
        <v>9.1999999999999993</v>
      </c>
      <c r="E1547">
        <v>9.4</v>
      </c>
      <c r="F1547">
        <v>2013</v>
      </c>
      <c r="G1547" t="s">
        <v>8</v>
      </c>
    </row>
    <row r="1548" spans="1:7" x14ac:dyDescent="0.25">
      <c r="A1548" t="s">
        <v>14</v>
      </c>
      <c r="B1548">
        <v>1541824</v>
      </c>
      <c r="C1548">
        <v>8.3000000000000007</v>
      </c>
      <c r="D1548">
        <v>8.1999999999999993</v>
      </c>
      <c r="E1548">
        <v>8.5</v>
      </c>
      <c r="F1548">
        <v>2013</v>
      </c>
      <c r="G1548" t="s">
        <v>8</v>
      </c>
    </row>
    <row r="1549" spans="1:7" x14ac:dyDescent="0.25">
      <c r="A1549" t="s">
        <v>58</v>
      </c>
      <c r="B1549">
        <v>167476</v>
      </c>
      <c r="C1549">
        <v>6.9</v>
      </c>
      <c r="D1549">
        <v>6.6</v>
      </c>
      <c r="E1549">
        <v>7.4</v>
      </c>
      <c r="F1549">
        <v>2013</v>
      </c>
      <c r="G1549" t="s">
        <v>8</v>
      </c>
    </row>
    <row r="1550" spans="1:7" x14ac:dyDescent="0.25">
      <c r="A1550" t="s">
        <v>34</v>
      </c>
      <c r="B1550">
        <v>268999</v>
      </c>
      <c r="C1550">
        <v>7.9</v>
      </c>
      <c r="D1550">
        <v>7.5</v>
      </c>
      <c r="E1550">
        <v>8.1999999999999993</v>
      </c>
      <c r="F1550">
        <v>2013</v>
      </c>
      <c r="G1550" t="s">
        <v>8</v>
      </c>
    </row>
    <row r="1551" spans="1:7" x14ac:dyDescent="0.25">
      <c r="A1551" t="s">
        <v>47</v>
      </c>
      <c r="B1551">
        <v>1840920</v>
      </c>
      <c r="C1551">
        <v>9.1999999999999993</v>
      </c>
      <c r="D1551">
        <v>9.1</v>
      </c>
      <c r="E1551">
        <v>9.3000000000000007</v>
      </c>
      <c r="F1551">
        <v>2013</v>
      </c>
      <c r="G1551" t="s">
        <v>8</v>
      </c>
    </row>
    <row r="1552" spans="1:7" x14ac:dyDescent="0.25">
      <c r="A1552" t="s">
        <v>35</v>
      </c>
      <c r="B1552">
        <v>951113</v>
      </c>
      <c r="C1552">
        <v>12.8</v>
      </c>
      <c r="D1552">
        <v>12.6</v>
      </c>
      <c r="E1552">
        <v>13</v>
      </c>
      <c r="F1552">
        <v>2013</v>
      </c>
      <c r="G1552" t="s">
        <v>8</v>
      </c>
    </row>
    <row r="1553" spans="1:7" x14ac:dyDescent="0.25">
      <c r="A1553" t="s">
        <v>46</v>
      </c>
      <c r="B1553">
        <v>433649</v>
      </c>
      <c r="C1553">
        <v>1.4</v>
      </c>
      <c r="D1553">
        <v>1.3</v>
      </c>
      <c r="E1553">
        <v>1.5</v>
      </c>
      <c r="F1553">
        <v>2013</v>
      </c>
      <c r="G1553" t="s">
        <v>8</v>
      </c>
    </row>
    <row r="1554" spans="1:7" x14ac:dyDescent="0.25">
      <c r="A1554" t="s">
        <v>48</v>
      </c>
      <c r="B1554">
        <v>432946</v>
      </c>
      <c r="C1554">
        <v>6.9</v>
      </c>
      <c r="D1554">
        <v>6.7</v>
      </c>
      <c r="E1554">
        <v>7.1</v>
      </c>
      <c r="F1554">
        <v>2013</v>
      </c>
      <c r="G1554" t="s">
        <v>8</v>
      </c>
    </row>
    <row r="1555" spans="1:7" x14ac:dyDescent="0.25">
      <c r="A1555" t="s">
        <v>49</v>
      </c>
      <c r="B1555">
        <v>597518</v>
      </c>
      <c r="C1555">
        <v>7.6</v>
      </c>
      <c r="D1555">
        <v>7.4</v>
      </c>
      <c r="E1555">
        <v>7.8</v>
      </c>
      <c r="F1555">
        <v>2013</v>
      </c>
      <c r="G1555" t="s">
        <v>8</v>
      </c>
    </row>
    <row r="1556" spans="1:7" x14ac:dyDescent="0.25">
      <c r="A1556" t="s">
        <v>50</v>
      </c>
      <c r="B1556">
        <v>624795</v>
      </c>
      <c r="C1556">
        <v>5.8</v>
      </c>
      <c r="D1556">
        <v>5.6</v>
      </c>
      <c r="E1556">
        <v>6</v>
      </c>
      <c r="F1556">
        <v>2013</v>
      </c>
      <c r="G1556" t="s">
        <v>8</v>
      </c>
    </row>
    <row r="1557" spans="1:7" x14ac:dyDescent="0.25">
      <c r="A1557" t="s">
        <v>36</v>
      </c>
      <c r="B1557">
        <v>165540</v>
      </c>
      <c r="C1557">
        <v>15</v>
      </c>
      <c r="D1557">
        <v>14.4</v>
      </c>
      <c r="E1557">
        <v>15.6</v>
      </c>
      <c r="F1557">
        <v>2013</v>
      </c>
      <c r="G1557" t="s">
        <v>8</v>
      </c>
    </row>
    <row r="1558" spans="1:7" x14ac:dyDescent="0.25">
      <c r="A1558" t="s">
        <v>15</v>
      </c>
      <c r="B1558">
        <v>768810</v>
      </c>
      <c r="C1558">
        <v>11.1</v>
      </c>
      <c r="D1558">
        <v>10.9</v>
      </c>
      <c r="E1558">
        <v>11.3</v>
      </c>
      <c r="F1558">
        <v>2013</v>
      </c>
      <c r="G1558" t="s">
        <v>8</v>
      </c>
    </row>
    <row r="1559" spans="1:7" x14ac:dyDescent="0.25">
      <c r="A1559" t="s">
        <v>30</v>
      </c>
      <c r="B1559">
        <v>856567</v>
      </c>
      <c r="C1559">
        <v>14.4</v>
      </c>
      <c r="D1559">
        <v>14.1</v>
      </c>
      <c r="E1559">
        <v>14.6</v>
      </c>
      <c r="F1559">
        <v>2013</v>
      </c>
      <c r="G1559" t="s">
        <v>8</v>
      </c>
    </row>
    <row r="1560" spans="1:7" x14ac:dyDescent="0.25">
      <c r="A1560" t="s">
        <v>51</v>
      </c>
      <c r="B1560">
        <v>1398112</v>
      </c>
      <c r="C1560">
        <v>10</v>
      </c>
      <c r="D1560">
        <v>9.8000000000000007</v>
      </c>
      <c r="E1560">
        <v>10.1</v>
      </c>
      <c r="F1560">
        <v>2013</v>
      </c>
      <c r="G1560" t="s">
        <v>8</v>
      </c>
    </row>
    <row r="1561" spans="1:7" x14ac:dyDescent="0.25">
      <c r="A1561" t="s">
        <v>28</v>
      </c>
      <c r="B1561">
        <v>770799</v>
      </c>
      <c r="C1561">
        <v>18</v>
      </c>
      <c r="D1561">
        <v>17.7</v>
      </c>
      <c r="E1561">
        <v>18.3</v>
      </c>
      <c r="F1561">
        <v>2013</v>
      </c>
      <c r="G1561" t="s">
        <v>8</v>
      </c>
    </row>
    <row r="1562" spans="1:7" x14ac:dyDescent="0.25">
      <c r="A1562" t="s">
        <v>61</v>
      </c>
      <c r="B1562">
        <v>437397</v>
      </c>
      <c r="C1562">
        <v>7.2</v>
      </c>
      <c r="D1562">
        <v>7</v>
      </c>
      <c r="E1562">
        <v>7.5</v>
      </c>
      <c r="F1562">
        <v>2013</v>
      </c>
      <c r="G1562" t="s">
        <v>8</v>
      </c>
    </row>
    <row r="1563" spans="1:7" x14ac:dyDescent="0.25">
      <c r="A1563" t="s">
        <v>22</v>
      </c>
      <c r="B1563">
        <v>817104</v>
      </c>
      <c r="C1563">
        <v>10</v>
      </c>
      <c r="D1563">
        <v>9.8000000000000007</v>
      </c>
      <c r="E1563">
        <v>10.199999999999999</v>
      </c>
      <c r="F1563">
        <v>2013</v>
      </c>
      <c r="G1563" t="s">
        <v>8</v>
      </c>
    </row>
    <row r="1564" spans="1:7" x14ac:dyDescent="0.25">
      <c r="A1564" t="s">
        <v>52</v>
      </c>
      <c r="B1564">
        <v>130651</v>
      </c>
      <c r="C1564">
        <v>3.9</v>
      </c>
      <c r="D1564">
        <v>3.6</v>
      </c>
      <c r="E1564">
        <v>4.2</v>
      </c>
      <c r="F1564">
        <v>2013</v>
      </c>
      <c r="G1564" t="s">
        <v>8</v>
      </c>
    </row>
    <row r="1565" spans="1:7" x14ac:dyDescent="0.25">
      <c r="A1565" t="s">
        <v>53</v>
      </c>
      <c r="B1565">
        <v>269195</v>
      </c>
      <c r="C1565">
        <v>8.9</v>
      </c>
      <c r="D1565">
        <v>8.6</v>
      </c>
      <c r="E1565">
        <v>9.3000000000000007</v>
      </c>
      <c r="F1565">
        <v>2013</v>
      </c>
      <c r="G1565" t="s">
        <v>8</v>
      </c>
    </row>
    <row r="1566" spans="1:7" x14ac:dyDescent="0.25">
      <c r="A1566" t="s">
        <v>31</v>
      </c>
      <c r="B1566">
        <v>411226</v>
      </c>
      <c r="C1566">
        <v>9.6</v>
      </c>
      <c r="D1566">
        <v>9.3000000000000007</v>
      </c>
      <c r="E1566">
        <v>9.9</v>
      </c>
      <c r="F1566">
        <v>2013</v>
      </c>
      <c r="G1566" t="s">
        <v>8</v>
      </c>
    </row>
    <row r="1567" spans="1:7" x14ac:dyDescent="0.25">
      <c r="A1567" t="s">
        <v>37</v>
      </c>
      <c r="B1567">
        <v>171231</v>
      </c>
      <c r="C1567">
        <v>11.4</v>
      </c>
      <c r="D1567">
        <v>10.9</v>
      </c>
      <c r="E1567">
        <v>11.9</v>
      </c>
      <c r="F1567">
        <v>2013</v>
      </c>
      <c r="G1567" t="s">
        <v>8</v>
      </c>
    </row>
    <row r="1568" spans="1:7" x14ac:dyDescent="0.25">
      <c r="A1568" t="s">
        <v>16</v>
      </c>
      <c r="B1568">
        <v>1191399</v>
      </c>
      <c r="C1568">
        <v>11.9</v>
      </c>
      <c r="D1568">
        <v>11.7</v>
      </c>
      <c r="E1568">
        <v>12.1</v>
      </c>
      <c r="F1568">
        <v>2013</v>
      </c>
      <c r="G1568" t="s">
        <v>8</v>
      </c>
    </row>
    <row r="1569" spans="1:7" x14ac:dyDescent="0.25">
      <c r="A1569" t="s">
        <v>62</v>
      </c>
      <c r="B1569">
        <v>304011</v>
      </c>
      <c r="C1569">
        <v>6.4</v>
      </c>
      <c r="D1569">
        <v>6.1</v>
      </c>
      <c r="E1569">
        <v>6.6</v>
      </c>
      <c r="F1569">
        <v>2013</v>
      </c>
      <c r="G1569" t="s">
        <v>8</v>
      </c>
    </row>
    <row r="1570" spans="1:7" x14ac:dyDescent="0.25">
      <c r="A1570" t="s">
        <v>38</v>
      </c>
      <c r="B1570">
        <v>2427327</v>
      </c>
      <c r="C1570">
        <v>10.1</v>
      </c>
      <c r="D1570">
        <v>10</v>
      </c>
      <c r="E1570">
        <v>10.199999999999999</v>
      </c>
      <c r="F1570">
        <v>2013</v>
      </c>
      <c r="G1570" t="s">
        <v>8</v>
      </c>
    </row>
    <row r="1571" spans="1:7" x14ac:dyDescent="0.25">
      <c r="A1571" t="s">
        <v>23</v>
      </c>
      <c r="B1571">
        <v>1377670</v>
      </c>
      <c r="C1571">
        <v>9.4</v>
      </c>
      <c r="D1571">
        <v>9.1999999999999993</v>
      </c>
      <c r="E1571">
        <v>9.5</v>
      </c>
      <c r="F1571">
        <v>2013</v>
      </c>
      <c r="G1571" t="s">
        <v>8</v>
      </c>
    </row>
    <row r="1572" spans="1:7" x14ac:dyDescent="0.25">
      <c r="A1572" t="s">
        <v>59</v>
      </c>
      <c r="B1572">
        <v>93071</v>
      </c>
      <c r="C1572">
        <v>7.4</v>
      </c>
      <c r="D1572">
        <v>6.8</v>
      </c>
      <c r="E1572">
        <v>7.9</v>
      </c>
      <c r="F1572">
        <v>2013</v>
      </c>
      <c r="G1572" t="s">
        <v>8</v>
      </c>
    </row>
    <row r="1573" spans="1:7" x14ac:dyDescent="0.25">
      <c r="A1573" t="s">
        <v>54</v>
      </c>
      <c r="B1573">
        <v>1564631</v>
      </c>
      <c r="C1573">
        <v>10.7</v>
      </c>
      <c r="D1573">
        <v>10.5</v>
      </c>
      <c r="E1573">
        <v>10.8</v>
      </c>
      <c r="F1573">
        <v>2013</v>
      </c>
      <c r="G1573" t="s">
        <v>8</v>
      </c>
    </row>
    <row r="1574" spans="1:7" x14ac:dyDescent="0.25">
      <c r="A1574" t="s">
        <v>39</v>
      </c>
      <c r="B1574">
        <v>582209</v>
      </c>
      <c r="C1574">
        <v>6.8</v>
      </c>
      <c r="D1574">
        <v>6.6</v>
      </c>
      <c r="E1574">
        <v>7</v>
      </c>
      <c r="F1574">
        <v>2013</v>
      </c>
      <c r="G1574" t="s">
        <v>8</v>
      </c>
    </row>
    <row r="1575" spans="1:7" x14ac:dyDescent="0.25">
      <c r="A1575" t="s">
        <v>32</v>
      </c>
      <c r="B1575">
        <v>524370</v>
      </c>
      <c r="C1575">
        <v>14.1</v>
      </c>
      <c r="D1575">
        <v>13.8</v>
      </c>
      <c r="E1575">
        <v>14.4</v>
      </c>
      <c r="F1575">
        <v>2013</v>
      </c>
      <c r="G1575" t="s">
        <v>8</v>
      </c>
    </row>
    <row r="1576" spans="1:7" x14ac:dyDescent="0.25">
      <c r="A1576" t="s">
        <v>24</v>
      </c>
      <c r="B1576">
        <v>1617377</v>
      </c>
      <c r="C1576">
        <v>14</v>
      </c>
      <c r="D1576">
        <v>13.8</v>
      </c>
      <c r="E1576">
        <v>14.2</v>
      </c>
      <c r="F1576">
        <v>2013</v>
      </c>
      <c r="G1576" t="s">
        <v>8</v>
      </c>
    </row>
    <row r="1577" spans="1:7" x14ac:dyDescent="0.25">
      <c r="A1577" t="s">
        <v>40</v>
      </c>
      <c r="B1577">
        <v>129276</v>
      </c>
      <c r="C1577">
        <v>14</v>
      </c>
      <c r="D1577">
        <v>13.4</v>
      </c>
      <c r="E1577">
        <v>14.7</v>
      </c>
      <c r="F1577">
        <v>2013</v>
      </c>
      <c r="G1577" t="s">
        <v>8</v>
      </c>
    </row>
    <row r="1578" spans="1:7" x14ac:dyDescent="0.25">
      <c r="A1578" t="s">
        <v>17</v>
      </c>
      <c r="B1578">
        <v>663136</v>
      </c>
      <c r="C1578">
        <v>7.1</v>
      </c>
      <c r="D1578">
        <v>6.9</v>
      </c>
      <c r="E1578">
        <v>7.3</v>
      </c>
      <c r="F1578">
        <v>2013</v>
      </c>
      <c r="G1578" t="s">
        <v>8</v>
      </c>
    </row>
    <row r="1579" spans="1:7" x14ac:dyDescent="0.25">
      <c r="A1579" t="s">
        <v>55</v>
      </c>
      <c r="B1579">
        <v>116127</v>
      </c>
      <c r="C1579">
        <v>6.1</v>
      </c>
      <c r="D1579">
        <v>5.7</v>
      </c>
      <c r="E1579">
        <v>6.6</v>
      </c>
      <c r="F1579">
        <v>2013</v>
      </c>
      <c r="G1579" t="s">
        <v>8</v>
      </c>
    </row>
    <row r="1580" spans="1:7" x14ac:dyDescent="0.25">
      <c r="A1580" t="s">
        <v>29</v>
      </c>
      <c r="B1580">
        <v>889199</v>
      </c>
      <c r="C1580">
        <v>7.5</v>
      </c>
      <c r="D1580">
        <v>7.3</v>
      </c>
      <c r="E1580">
        <v>7.7</v>
      </c>
      <c r="F1580">
        <v>2013</v>
      </c>
      <c r="G1580" t="s">
        <v>8</v>
      </c>
    </row>
    <row r="1581" spans="1:7" x14ac:dyDescent="0.25">
      <c r="A1581" t="s">
        <v>63</v>
      </c>
      <c r="B1581">
        <v>4513821</v>
      </c>
      <c r="C1581">
        <v>8.3000000000000007</v>
      </c>
      <c r="D1581">
        <v>8.1999999999999993</v>
      </c>
      <c r="E1581">
        <v>8.4</v>
      </c>
      <c r="F1581">
        <v>2013</v>
      </c>
      <c r="G1581" t="s">
        <v>8</v>
      </c>
    </row>
    <row r="1582" spans="1:7" x14ac:dyDescent="0.25">
      <c r="A1582" t="s">
        <v>25</v>
      </c>
      <c r="B1582">
        <v>562702</v>
      </c>
      <c r="C1582">
        <v>7.5</v>
      </c>
      <c r="D1582">
        <v>7.3</v>
      </c>
      <c r="E1582">
        <v>7.7</v>
      </c>
      <c r="F1582">
        <v>2013</v>
      </c>
      <c r="G1582" t="s">
        <v>8</v>
      </c>
    </row>
    <row r="1583" spans="1:7" x14ac:dyDescent="0.25">
      <c r="A1583" t="s">
        <v>57</v>
      </c>
      <c r="B1583">
        <v>76808</v>
      </c>
      <c r="C1583">
        <v>10.9</v>
      </c>
      <c r="D1583">
        <v>10.199999999999999</v>
      </c>
      <c r="E1583">
        <v>11.7</v>
      </c>
      <c r="F1583">
        <v>2013</v>
      </c>
      <c r="G1583" t="s">
        <v>8</v>
      </c>
    </row>
    <row r="1584" spans="1:7" x14ac:dyDescent="0.25">
      <c r="A1584" t="s">
        <v>56</v>
      </c>
      <c r="B1584">
        <v>1144601</v>
      </c>
      <c r="C1584">
        <v>11.7</v>
      </c>
      <c r="D1584">
        <v>11.5</v>
      </c>
      <c r="E1584">
        <v>11.9</v>
      </c>
      <c r="F1584">
        <v>2013</v>
      </c>
      <c r="G1584" t="s">
        <v>8</v>
      </c>
    </row>
    <row r="1585" spans="1:7" x14ac:dyDescent="0.25">
      <c r="A1585" t="s">
        <v>41</v>
      </c>
      <c r="B1585">
        <v>965420</v>
      </c>
      <c r="C1585">
        <v>9.4</v>
      </c>
      <c r="D1585">
        <v>9.1999999999999993</v>
      </c>
      <c r="E1585">
        <v>9.6</v>
      </c>
      <c r="F1585">
        <v>2013</v>
      </c>
      <c r="G1585" t="s">
        <v>8</v>
      </c>
    </row>
    <row r="1586" spans="1:7" x14ac:dyDescent="0.25">
      <c r="A1586" t="s">
        <v>18</v>
      </c>
      <c r="B1586">
        <v>243945</v>
      </c>
      <c r="C1586">
        <v>6.4</v>
      </c>
      <c r="D1586">
        <v>6.1</v>
      </c>
      <c r="E1586">
        <v>6.7</v>
      </c>
      <c r="F1586">
        <v>2013</v>
      </c>
      <c r="G1586" t="s">
        <v>8</v>
      </c>
    </row>
    <row r="1587" spans="1:7" x14ac:dyDescent="0.25">
      <c r="A1587" t="s">
        <v>26</v>
      </c>
      <c r="B1587">
        <v>756115</v>
      </c>
      <c r="C1587">
        <v>11.5</v>
      </c>
      <c r="D1587">
        <v>11.3</v>
      </c>
      <c r="E1587">
        <v>11.8</v>
      </c>
      <c r="F1587">
        <v>2013</v>
      </c>
      <c r="G1587" t="s">
        <v>8</v>
      </c>
    </row>
    <row r="1588" spans="1:7" x14ac:dyDescent="0.25">
      <c r="A1588" t="s">
        <v>42</v>
      </c>
      <c r="B1588">
        <v>84077</v>
      </c>
      <c r="C1588">
        <v>8.6</v>
      </c>
      <c r="D1588">
        <v>8</v>
      </c>
      <c r="E1588">
        <v>9.1999999999999993</v>
      </c>
      <c r="F1588">
        <v>2013</v>
      </c>
      <c r="G1588" t="s">
        <v>8</v>
      </c>
    </row>
    <row r="1589" spans="1:7" x14ac:dyDescent="0.25">
      <c r="A1589" t="s">
        <v>19</v>
      </c>
      <c r="B1589">
        <v>675149</v>
      </c>
      <c r="C1589">
        <v>8.1</v>
      </c>
      <c r="D1589">
        <v>7.9</v>
      </c>
      <c r="E1589">
        <v>8.3000000000000007</v>
      </c>
      <c r="F1589">
        <v>2014</v>
      </c>
      <c r="G1589" t="s">
        <v>8</v>
      </c>
    </row>
    <row r="1590" spans="1:7" x14ac:dyDescent="0.25">
      <c r="A1590" t="s">
        <v>43</v>
      </c>
      <c r="B1590">
        <v>117543</v>
      </c>
      <c r="C1590">
        <v>8.5</v>
      </c>
      <c r="D1590">
        <v>8</v>
      </c>
      <c r="E1590">
        <v>9.1</v>
      </c>
      <c r="F1590">
        <v>2014</v>
      </c>
      <c r="G1590" t="s">
        <v>8</v>
      </c>
    </row>
    <row r="1591" spans="1:7" x14ac:dyDescent="0.25">
      <c r="A1591" t="s">
        <v>13</v>
      </c>
      <c r="B1591">
        <v>1019375</v>
      </c>
      <c r="C1591">
        <v>9.3000000000000007</v>
      </c>
      <c r="D1591">
        <v>9.1</v>
      </c>
      <c r="E1591">
        <v>9.5</v>
      </c>
      <c r="F1591">
        <v>2014</v>
      </c>
      <c r="G1591" t="s">
        <v>8</v>
      </c>
    </row>
    <row r="1592" spans="1:7" x14ac:dyDescent="0.25">
      <c r="A1592" t="s">
        <v>20</v>
      </c>
      <c r="B1592">
        <v>437275</v>
      </c>
      <c r="C1592">
        <v>8.3000000000000007</v>
      </c>
      <c r="D1592">
        <v>8</v>
      </c>
      <c r="E1592">
        <v>8.6</v>
      </c>
      <c r="F1592">
        <v>2014</v>
      </c>
      <c r="G1592" t="s">
        <v>8</v>
      </c>
    </row>
    <row r="1593" spans="1:7" x14ac:dyDescent="0.25">
      <c r="A1593" t="s">
        <v>44</v>
      </c>
      <c r="B1593">
        <v>5717500</v>
      </c>
      <c r="C1593">
        <v>12</v>
      </c>
      <c r="D1593">
        <v>11.9</v>
      </c>
      <c r="E1593">
        <v>12.1</v>
      </c>
      <c r="F1593">
        <v>2014</v>
      </c>
      <c r="G1593" t="s">
        <v>8</v>
      </c>
    </row>
    <row r="1594" spans="1:7" x14ac:dyDescent="0.25">
      <c r="A1594" t="s">
        <v>21</v>
      </c>
      <c r="B1594">
        <v>791275</v>
      </c>
      <c r="C1594">
        <v>6.2</v>
      </c>
      <c r="D1594">
        <v>6.1</v>
      </c>
      <c r="E1594">
        <v>6.4</v>
      </c>
      <c r="F1594">
        <v>2014</v>
      </c>
      <c r="G1594" t="s">
        <v>8</v>
      </c>
    </row>
    <row r="1595" spans="1:7" x14ac:dyDescent="0.25">
      <c r="A1595" t="s">
        <v>33</v>
      </c>
      <c r="B1595">
        <v>487037</v>
      </c>
      <c r="C1595">
        <v>13.9</v>
      </c>
      <c r="D1595">
        <v>13.6</v>
      </c>
      <c r="E1595">
        <v>14.2</v>
      </c>
      <c r="F1595">
        <v>2014</v>
      </c>
      <c r="G1595" t="s">
        <v>8</v>
      </c>
    </row>
    <row r="1596" spans="1:7" x14ac:dyDescent="0.25">
      <c r="A1596" t="s">
        <v>45</v>
      </c>
      <c r="B1596">
        <v>122317</v>
      </c>
      <c r="C1596">
        <v>9.3000000000000007</v>
      </c>
      <c r="D1596">
        <v>8.8000000000000007</v>
      </c>
      <c r="E1596">
        <v>9.9</v>
      </c>
      <c r="F1596">
        <v>2014</v>
      </c>
      <c r="G1596" t="s">
        <v>8</v>
      </c>
    </row>
    <row r="1597" spans="1:7" x14ac:dyDescent="0.25">
      <c r="A1597" t="s">
        <v>60</v>
      </c>
      <c r="B1597">
        <v>60718</v>
      </c>
      <c r="C1597">
        <v>10.199999999999999</v>
      </c>
      <c r="D1597">
        <v>9.4</v>
      </c>
      <c r="E1597">
        <v>11</v>
      </c>
      <c r="F1597">
        <v>2014</v>
      </c>
      <c r="G1597" t="s">
        <v>8</v>
      </c>
    </row>
    <row r="1598" spans="1:7" x14ac:dyDescent="0.25">
      <c r="A1598" t="s">
        <v>27</v>
      </c>
      <c r="B1598">
        <v>2493779</v>
      </c>
      <c r="C1598">
        <v>10.199999999999999</v>
      </c>
      <c r="D1598">
        <v>10.1</v>
      </c>
      <c r="E1598">
        <v>10.4</v>
      </c>
      <c r="F1598">
        <v>2014</v>
      </c>
      <c r="G1598" t="s">
        <v>8</v>
      </c>
    </row>
    <row r="1599" spans="1:7" x14ac:dyDescent="0.25">
      <c r="A1599" t="s">
        <v>14</v>
      </c>
      <c r="B1599">
        <v>1564671</v>
      </c>
      <c r="C1599">
        <v>8.9</v>
      </c>
      <c r="D1599">
        <v>8.6999999999999993</v>
      </c>
      <c r="E1599">
        <v>9</v>
      </c>
      <c r="F1599">
        <v>2014</v>
      </c>
      <c r="G1599" t="s">
        <v>8</v>
      </c>
    </row>
    <row r="1600" spans="1:7" x14ac:dyDescent="0.25">
      <c r="A1600" t="s">
        <v>58</v>
      </c>
      <c r="B1600">
        <v>168899</v>
      </c>
      <c r="C1600">
        <v>7.3</v>
      </c>
      <c r="D1600">
        <v>6.9</v>
      </c>
      <c r="E1600">
        <v>7.7</v>
      </c>
      <c r="F1600">
        <v>2014</v>
      </c>
      <c r="G1600" t="s">
        <v>8</v>
      </c>
    </row>
    <row r="1601" spans="1:7" x14ac:dyDescent="0.25">
      <c r="A1601" t="s">
        <v>34</v>
      </c>
      <c r="B1601">
        <v>266586</v>
      </c>
      <c r="C1601">
        <v>8.5</v>
      </c>
      <c r="D1601">
        <v>8.1</v>
      </c>
      <c r="E1601">
        <v>8.8000000000000007</v>
      </c>
      <c r="F1601">
        <v>2014</v>
      </c>
      <c r="G1601" t="s">
        <v>8</v>
      </c>
    </row>
    <row r="1602" spans="1:7" x14ac:dyDescent="0.25">
      <c r="A1602" t="s">
        <v>47</v>
      </c>
      <c r="B1602">
        <v>1831161</v>
      </c>
      <c r="C1602">
        <v>9.8000000000000007</v>
      </c>
      <c r="D1602">
        <v>9.6999999999999993</v>
      </c>
      <c r="E1602">
        <v>10</v>
      </c>
      <c r="F1602">
        <v>2014</v>
      </c>
      <c r="G1602" t="s">
        <v>8</v>
      </c>
    </row>
    <row r="1603" spans="1:7" x14ac:dyDescent="0.25">
      <c r="A1603" t="s">
        <v>35</v>
      </c>
      <c r="B1603">
        <v>949973</v>
      </c>
      <c r="C1603">
        <v>13.3</v>
      </c>
      <c r="D1603">
        <v>13.1</v>
      </c>
      <c r="E1603">
        <v>13.6</v>
      </c>
      <c r="F1603">
        <v>2014</v>
      </c>
      <c r="G1603" t="s">
        <v>8</v>
      </c>
    </row>
    <row r="1604" spans="1:7" x14ac:dyDescent="0.25">
      <c r="A1604" t="s">
        <v>46</v>
      </c>
      <c r="B1604">
        <v>436504</v>
      </c>
      <c r="C1604">
        <v>1.4</v>
      </c>
      <c r="D1604">
        <v>1.3</v>
      </c>
      <c r="E1604">
        <v>1.5</v>
      </c>
      <c r="F1604">
        <v>2014</v>
      </c>
      <c r="G1604" t="s">
        <v>8</v>
      </c>
    </row>
    <row r="1605" spans="1:7" x14ac:dyDescent="0.25">
      <c r="A1605" t="s">
        <v>48</v>
      </c>
      <c r="B1605">
        <v>434554</v>
      </c>
      <c r="C1605">
        <v>7.3</v>
      </c>
      <c r="D1605">
        <v>7</v>
      </c>
      <c r="E1605">
        <v>7.6</v>
      </c>
      <c r="F1605">
        <v>2014</v>
      </c>
      <c r="G1605" t="s">
        <v>8</v>
      </c>
    </row>
    <row r="1606" spans="1:7" x14ac:dyDescent="0.25">
      <c r="A1606" t="s">
        <v>49</v>
      </c>
      <c r="B1606">
        <v>608929</v>
      </c>
      <c r="C1606">
        <v>8</v>
      </c>
      <c r="D1606">
        <v>7.7</v>
      </c>
      <c r="E1606">
        <v>8.1999999999999993</v>
      </c>
      <c r="F1606">
        <v>2014</v>
      </c>
      <c r="G1606" t="s">
        <v>8</v>
      </c>
    </row>
    <row r="1607" spans="1:7" x14ac:dyDescent="0.25">
      <c r="A1607" t="s">
        <v>50</v>
      </c>
      <c r="B1607">
        <v>632481</v>
      </c>
      <c r="C1607">
        <v>6.1</v>
      </c>
      <c r="D1607">
        <v>5.9</v>
      </c>
      <c r="E1607">
        <v>6.3</v>
      </c>
      <c r="F1607">
        <v>2014</v>
      </c>
      <c r="G1607" t="s">
        <v>8</v>
      </c>
    </row>
    <row r="1608" spans="1:7" x14ac:dyDescent="0.25">
      <c r="A1608" t="s">
        <v>36</v>
      </c>
      <c r="B1608">
        <v>164158</v>
      </c>
      <c r="C1608">
        <v>15.2</v>
      </c>
      <c r="D1608">
        <v>14.6</v>
      </c>
      <c r="E1608">
        <v>15.8</v>
      </c>
      <c r="F1608">
        <v>2014</v>
      </c>
      <c r="G1608" t="s">
        <v>8</v>
      </c>
    </row>
    <row r="1609" spans="1:7" x14ac:dyDescent="0.25">
      <c r="A1609" t="s">
        <v>15</v>
      </c>
      <c r="B1609">
        <v>777929</v>
      </c>
      <c r="C1609">
        <v>11.3</v>
      </c>
      <c r="D1609">
        <v>11.1</v>
      </c>
      <c r="E1609">
        <v>11.6</v>
      </c>
      <c r="F1609">
        <v>2014</v>
      </c>
      <c r="G1609" t="s">
        <v>8</v>
      </c>
    </row>
    <row r="1610" spans="1:7" x14ac:dyDescent="0.25">
      <c r="A1610" t="s">
        <v>30</v>
      </c>
      <c r="B1610">
        <v>858611</v>
      </c>
      <c r="C1610">
        <v>15.5</v>
      </c>
      <c r="D1610">
        <v>15.2</v>
      </c>
      <c r="E1610">
        <v>15.7</v>
      </c>
      <c r="F1610">
        <v>2014</v>
      </c>
      <c r="G1610" t="s">
        <v>8</v>
      </c>
    </row>
    <row r="1611" spans="1:7" x14ac:dyDescent="0.25">
      <c r="A1611" t="s">
        <v>51</v>
      </c>
      <c r="B1611">
        <v>1383880</v>
      </c>
      <c r="C1611">
        <v>10.3</v>
      </c>
      <c r="D1611">
        <v>10.1</v>
      </c>
      <c r="E1611">
        <v>10.5</v>
      </c>
      <c r="F1611">
        <v>2014</v>
      </c>
      <c r="G1611" t="s">
        <v>8</v>
      </c>
    </row>
    <row r="1612" spans="1:7" x14ac:dyDescent="0.25">
      <c r="A1612" t="s">
        <v>28</v>
      </c>
      <c r="B1612">
        <v>777804</v>
      </c>
      <c r="C1612">
        <v>18.399999999999999</v>
      </c>
      <c r="D1612">
        <v>18.100000000000001</v>
      </c>
      <c r="E1612">
        <v>18.7</v>
      </c>
      <c r="F1612">
        <v>2014</v>
      </c>
      <c r="G1612" t="s">
        <v>8</v>
      </c>
    </row>
    <row r="1613" spans="1:7" x14ac:dyDescent="0.25">
      <c r="A1613" t="s">
        <v>61</v>
      </c>
      <c r="B1613">
        <v>438190</v>
      </c>
      <c r="C1613">
        <v>7.9</v>
      </c>
      <c r="D1613">
        <v>7.7</v>
      </c>
      <c r="E1613">
        <v>8.1999999999999993</v>
      </c>
      <c r="F1613">
        <v>2014</v>
      </c>
      <c r="G1613" t="s">
        <v>8</v>
      </c>
    </row>
    <row r="1614" spans="1:7" x14ac:dyDescent="0.25">
      <c r="A1614" t="s">
        <v>22</v>
      </c>
      <c r="B1614">
        <v>817879</v>
      </c>
      <c r="C1614">
        <v>10.8</v>
      </c>
      <c r="D1614">
        <v>10.6</v>
      </c>
      <c r="E1614">
        <v>11.1</v>
      </c>
      <c r="F1614">
        <v>2014</v>
      </c>
      <c r="G1614" t="s">
        <v>8</v>
      </c>
    </row>
    <row r="1615" spans="1:7" x14ac:dyDescent="0.25">
      <c r="A1615" t="s">
        <v>52</v>
      </c>
      <c r="B1615">
        <v>131621</v>
      </c>
      <c r="C1615">
        <v>4.4000000000000004</v>
      </c>
      <c r="D1615">
        <v>4</v>
      </c>
      <c r="E1615">
        <v>4.8</v>
      </c>
      <c r="F1615">
        <v>2014</v>
      </c>
      <c r="G1615" t="s">
        <v>8</v>
      </c>
    </row>
    <row r="1616" spans="1:7" x14ac:dyDescent="0.25">
      <c r="A1616" t="s">
        <v>53</v>
      </c>
      <c r="B1616">
        <v>273431</v>
      </c>
      <c r="C1616">
        <v>9.5</v>
      </c>
      <c r="D1616">
        <v>9.1</v>
      </c>
      <c r="E1616">
        <v>9.8000000000000007</v>
      </c>
      <c r="F1616">
        <v>2014</v>
      </c>
      <c r="G1616" t="s">
        <v>8</v>
      </c>
    </row>
    <row r="1617" spans="1:7" x14ac:dyDescent="0.25">
      <c r="A1617" t="s">
        <v>31</v>
      </c>
      <c r="B1617">
        <v>419082</v>
      </c>
      <c r="C1617">
        <v>11.1</v>
      </c>
      <c r="D1617">
        <v>10.8</v>
      </c>
      <c r="E1617">
        <v>11.4</v>
      </c>
      <c r="F1617">
        <v>2014</v>
      </c>
      <c r="G1617" t="s">
        <v>8</v>
      </c>
    </row>
    <row r="1618" spans="1:7" x14ac:dyDescent="0.25">
      <c r="A1618" t="s">
        <v>37</v>
      </c>
      <c r="B1618">
        <v>169433</v>
      </c>
      <c r="C1618">
        <v>12.3</v>
      </c>
      <c r="D1618">
        <v>11.7</v>
      </c>
      <c r="E1618">
        <v>12.8</v>
      </c>
      <c r="F1618">
        <v>2014</v>
      </c>
      <c r="G1618" t="s">
        <v>8</v>
      </c>
    </row>
    <row r="1619" spans="1:7" x14ac:dyDescent="0.25">
      <c r="A1619" t="s">
        <v>16</v>
      </c>
      <c r="B1619">
        <v>1194487</v>
      </c>
      <c r="C1619">
        <v>12.7</v>
      </c>
      <c r="D1619">
        <v>12.5</v>
      </c>
      <c r="E1619">
        <v>12.9</v>
      </c>
      <c r="F1619">
        <v>2014</v>
      </c>
      <c r="G1619" t="s">
        <v>8</v>
      </c>
    </row>
    <row r="1620" spans="1:7" x14ac:dyDescent="0.25">
      <c r="A1620" t="s">
        <v>62</v>
      </c>
      <c r="B1620">
        <v>305701</v>
      </c>
      <c r="C1620">
        <v>6.8</v>
      </c>
      <c r="D1620">
        <v>6.5</v>
      </c>
      <c r="E1620">
        <v>7.1</v>
      </c>
      <c r="F1620">
        <v>2014</v>
      </c>
      <c r="G1620" t="s">
        <v>8</v>
      </c>
    </row>
    <row r="1621" spans="1:7" x14ac:dyDescent="0.25">
      <c r="A1621" t="s">
        <v>38</v>
      </c>
      <c r="B1621">
        <v>2435476</v>
      </c>
      <c r="C1621">
        <v>10.9</v>
      </c>
      <c r="D1621">
        <v>10.8</v>
      </c>
      <c r="E1621">
        <v>11</v>
      </c>
      <c r="F1621">
        <v>2014</v>
      </c>
      <c r="G1621" t="s">
        <v>8</v>
      </c>
    </row>
    <row r="1622" spans="1:7" x14ac:dyDescent="0.25">
      <c r="A1622" t="s">
        <v>23</v>
      </c>
      <c r="B1622">
        <v>1396051</v>
      </c>
      <c r="C1622">
        <v>10</v>
      </c>
      <c r="D1622">
        <v>9.8000000000000007</v>
      </c>
      <c r="E1622">
        <v>10.199999999999999</v>
      </c>
      <c r="F1622">
        <v>2014</v>
      </c>
      <c r="G1622" t="s">
        <v>8</v>
      </c>
    </row>
    <row r="1623" spans="1:7" x14ac:dyDescent="0.25">
      <c r="A1623" t="s">
        <v>59</v>
      </c>
      <c r="B1623">
        <v>95492</v>
      </c>
      <c r="C1623">
        <v>8.3000000000000007</v>
      </c>
      <c r="D1623">
        <v>7.7</v>
      </c>
      <c r="E1623">
        <v>8.9</v>
      </c>
      <c r="F1623">
        <v>2014</v>
      </c>
      <c r="G1623" t="s">
        <v>8</v>
      </c>
    </row>
    <row r="1624" spans="1:7" x14ac:dyDescent="0.25">
      <c r="A1624" t="s">
        <v>54</v>
      </c>
      <c r="B1624">
        <v>1564662</v>
      </c>
      <c r="C1624">
        <v>11.2</v>
      </c>
      <c r="D1624">
        <v>11.1</v>
      </c>
      <c r="E1624">
        <v>11.4</v>
      </c>
      <c r="F1624">
        <v>2014</v>
      </c>
      <c r="G1624" t="s">
        <v>8</v>
      </c>
    </row>
    <row r="1625" spans="1:7" x14ac:dyDescent="0.25">
      <c r="A1625" t="s">
        <v>39</v>
      </c>
      <c r="B1625">
        <v>589376</v>
      </c>
      <c r="C1625">
        <v>7.5</v>
      </c>
      <c r="D1625">
        <v>7.3</v>
      </c>
      <c r="E1625">
        <v>7.7</v>
      </c>
      <c r="F1625">
        <v>2014</v>
      </c>
      <c r="G1625" t="s">
        <v>8</v>
      </c>
    </row>
    <row r="1626" spans="1:7" x14ac:dyDescent="0.25">
      <c r="A1626" t="s">
        <v>32</v>
      </c>
      <c r="B1626">
        <v>529212</v>
      </c>
      <c r="C1626">
        <v>14.5</v>
      </c>
      <c r="D1626">
        <v>14.2</v>
      </c>
      <c r="E1626">
        <v>14.8</v>
      </c>
      <c r="F1626">
        <v>2014</v>
      </c>
      <c r="G1626" t="s">
        <v>8</v>
      </c>
    </row>
    <row r="1627" spans="1:7" x14ac:dyDescent="0.25">
      <c r="A1627" t="s">
        <v>24</v>
      </c>
      <c r="B1627">
        <v>1607656</v>
      </c>
      <c r="C1627">
        <v>15</v>
      </c>
      <c r="D1627">
        <v>14.8</v>
      </c>
      <c r="E1627">
        <v>15.1</v>
      </c>
      <c r="F1627">
        <v>2014</v>
      </c>
      <c r="G1627" t="s">
        <v>8</v>
      </c>
    </row>
    <row r="1628" spans="1:7" x14ac:dyDescent="0.25">
      <c r="A1628" t="s">
        <v>40</v>
      </c>
      <c r="B1628">
        <v>129705</v>
      </c>
      <c r="C1628">
        <v>14.4</v>
      </c>
      <c r="D1628">
        <v>13.8</v>
      </c>
      <c r="E1628">
        <v>15.1</v>
      </c>
      <c r="F1628">
        <v>2014</v>
      </c>
      <c r="G1628" t="s">
        <v>8</v>
      </c>
    </row>
    <row r="1629" spans="1:7" x14ac:dyDescent="0.25">
      <c r="A1629" t="s">
        <v>17</v>
      </c>
      <c r="B1629">
        <v>673967</v>
      </c>
      <c r="C1629">
        <v>8</v>
      </c>
      <c r="D1629">
        <v>7.8</v>
      </c>
      <c r="E1629">
        <v>8.1999999999999993</v>
      </c>
      <c r="F1629">
        <v>2014</v>
      </c>
      <c r="G1629" t="s">
        <v>8</v>
      </c>
    </row>
    <row r="1630" spans="1:7" x14ac:dyDescent="0.25">
      <c r="A1630" t="s">
        <v>55</v>
      </c>
      <c r="B1630">
        <v>118485</v>
      </c>
      <c r="C1630">
        <v>6.6</v>
      </c>
      <c r="D1630">
        <v>6.2</v>
      </c>
      <c r="E1630">
        <v>7.1</v>
      </c>
      <c r="F1630">
        <v>2014</v>
      </c>
      <c r="G1630" t="s">
        <v>8</v>
      </c>
    </row>
    <row r="1631" spans="1:7" x14ac:dyDescent="0.25">
      <c r="A1631" t="s">
        <v>29</v>
      </c>
      <c r="B1631">
        <v>894603</v>
      </c>
      <c r="C1631">
        <v>8.1</v>
      </c>
      <c r="D1631">
        <v>7.9</v>
      </c>
      <c r="E1631">
        <v>8.1999999999999993</v>
      </c>
      <c r="F1631">
        <v>2014</v>
      </c>
      <c r="G1631" t="s">
        <v>8</v>
      </c>
    </row>
    <row r="1632" spans="1:7" x14ac:dyDescent="0.25">
      <c r="A1632" t="s">
        <v>63</v>
      </c>
      <c r="B1632">
        <v>4601387</v>
      </c>
      <c r="C1632">
        <v>8.9</v>
      </c>
      <c r="D1632">
        <v>8.9</v>
      </c>
      <c r="E1632">
        <v>9</v>
      </c>
      <c r="F1632">
        <v>2014</v>
      </c>
      <c r="G1632" t="s">
        <v>8</v>
      </c>
    </row>
    <row r="1633" spans="1:7" x14ac:dyDescent="0.25">
      <c r="A1633" t="s">
        <v>25</v>
      </c>
      <c r="B1633">
        <v>573594</v>
      </c>
      <c r="C1633">
        <v>7.9</v>
      </c>
      <c r="D1633">
        <v>7.6</v>
      </c>
      <c r="E1633">
        <v>8.1</v>
      </c>
      <c r="F1633">
        <v>2014</v>
      </c>
      <c r="G1633" t="s">
        <v>8</v>
      </c>
    </row>
    <row r="1634" spans="1:7" x14ac:dyDescent="0.25">
      <c r="A1634" t="s">
        <v>57</v>
      </c>
      <c r="B1634">
        <v>75559</v>
      </c>
      <c r="C1634">
        <v>11.3</v>
      </c>
      <c r="D1634">
        <v>10.6</v>
      </c>
      <c r="E1634">
        <v>12.1</v>
      </c>
      <c r="F1634">
        <v>2014</v>
      </c>
      <c r="G1634" t="s">
        <v>8</v>
      </c>
    </row>
    <row r="1635" spans="1:7" x14ac:dyDescent="0.25">
      <c r="A1635" t="s">
        <v>56</v>
      </c>
      <c r="B1635">
        <v>1153689</v>
      </c>
      <c r="C1635">
        <v>12.5</v>
      </c>
      <c r="D1635">
        <v>12.3</v>
      </c>
      <c r="E1635">
        <v>12.7</v>
      </c>
      <c r="F1635">
        <v>2014</v>
      </c>
      <c r="G1635" t="s">
        <v>8</v>
      </c>
    </row>
    <row r="1636" spans="1:7" x14ac:dyDescent="0.25">
      <c r="A1636" t="s">
        <v>41</v>
      </c>
      <c r="B1636">
        <v>979763</v>
      </c>
      <c r="C1636">
        <v>9.9</v>
      </c>
      <c r="D1636">
        <v>9.6999999999999993</v>
      </c>
      <c r="E1636">
        <v>10.1</v>
      </c>
      <c r="F1636">
        <v>2014</v>
      </c>
      <c r="G1636" t="s">
        <v>8</v>
      </c>
    </row>
    <row r="1637" spans="1:7" x14ac:dyDescent="0.25">
      <c r="A1637" t="s">
        <v>18</v>
      </c>
      <c r="B1637">
        <v>244197</v>
      </c>
      <c r="C1637">
        <v>6.7</v>
      </c>
      <c r="D1637">
        <v>6.4</v>
      </c>
      <c r="E1637">
        <v>7.1</v>
      </c>
      <c r="F1637">
        <v>2014</v>
      </c>
      <c r="G1637" t="s">
        <v>8</v>
      </c>
    </row>
    <row r="1638" spans="1:7" x14ac:dyDescent="0.25">
      <c r="A1638" t="s">
        <v>26</v>
      </c>
      <c r="B1638">
        <v>755177</v>
      </c>
      <c r="C1638">
        <v>12.2</v>
      </c>
      <c r="D1638">
        <v>11.9</v>
      </c>
      <c r="E1638">
        <v>12.4</v>
      </c>
      <c r="F1638">
        <v>2014</v>
      </c>
      <c r="G1638" t="s">
        <v>8</v>
      </c>
    </row>
    <row r="1639" spans="1:7" x14ac:dyDescent="0.25">
      <c r="A1639" t="s">
        <v>19</v>
      </c>
      <c r="B1639">
        <v>674946</v>
      </c>
      <c r="C1639">
        <v>8.6</v>
      </c>
      <c r="D1639">
        <v>8.4</v>
      </c>
      <c r="E1639">
        <v>8.8000000000000007</v>
      </c>
      <c r="F1639">
        <v>2015</v>
      </c>
      <c r="G1639" t="s">
        <v>8</v>
      </c>
    </row>
    <row r="1640" spans="1:7" x14ac:dyDescent="0.25">
      <c r="A1640" t="s">
        <v>43</v>
      </c>
      <c r="B1640">
        <v>118699</v>
      </c>
      <c r="C1640">
        <v>9.4</v>
      </c>
      <c r="D1640">
        <v>8.8000000000000007</v>
      </c>
      <c r="E1640">
        <v>9.9</v>
      </c>
      <c r="F1640">
        <v>2015</v>
      </c>
      <c r="G1640" t="s">
        <v>8</v>
      </c>
    </row>
    <row r="1641" spans="1:7" x14ac:dyDescent="0.25">
      <c r="A1641" t="s">
        <v>13</v>
      </c>
      <c r="B1641">
        <v>1020723</v>
      </c>
      <c r="C1641">
        <v>9.8000000000000007</v>
      </c>
      <c r="D1641">
        <v>9.6</v>
      </c>
      <c r="E1641">
        <v>10</v>
      </c>
      <c r="F1641">
        <v>2015</v>
      </c>
      <c r="G1641" t="s">
        <v>8</v>
      </c>
    </row>
    <row r="1642" spans="1:7" x14ac:dyDescent="0.25">
      <c r="A1642" t="s">
        <v>20</v>
      </c>
      <c r="B1642">
        <v>438292</v>
      </c>
      <c r="C1642">
        <v>8.9</v>
      </c>
      <c r="D1642">
        <v>8.6999999999999993</v>
      </c>
      <c r="E1642">
        <v>9.1999999999999993</v>
      </c>
      <c r="F1642">
        <v>2015</v>
      </c>
      <c r="G1642" t="s">
        <v>8</v>
      </c>
    </row>
    <row r="1643" spans="1:7" x14ac:dyDescent="0.25">
      <c r="A1643" t="s">
        <v>44</v>
      </c>
      <c r="B1643">
        <v>5689474</v>
      </c>
      <c r="C1643">
        <v>12.9</v>
      </c>
      <c r="D1643">
        <v>12.8</v>
      </c>
      <c r="E1643">
        <v>13</v>
      </c>
      <c r="F1643">
        <v>2015</v>
      </c>
      <c r="G1643" t="s">
        <v>8</v>
      </c>
    </row>
    <row r="1644" spans="1:7" x14ac:dyDescent="0.25">
      <c r="A1644" t="s">
        <v>21</v>
      </c>
      <c r="B1644">
        <v>802257</v>
      </c>
      <c r="C1644">
        <v>6.8</v>
      </c>
      <c r="D1644">
        <v>6.6</v>
      </c>
      <c r="E1644">
        <v>7</v>
      </c>
      <c r="F1644">
        <v>2015</v>
      </c>
      <c r="G1644" t="s">
        <v>8</v>
      </c>
    </row>
    <row r="1645" spans="1:7" x14ac:dyDescent="0.25">
      <c r="A1645" t="s">
        <v>33</v>
      </c>
      <c r="B1645">
        <v>482907</v>
      </c>
      <c r="C1645">
        <v>14.7</v>
      </c>
      <c r="D1645">
        <v>14.4</v>
      </c>
      <c r="E1645">
        <v>15</v>
      </c>
      <c r="F1645">
        <v>2015</v>
      </c>
      <c r="G1645" t="s">
        <v>8</v>
      </c>
    </row>
    <row r="1646" spans="1:7" x14ac:dyDescent="0.25">
      <c r="A1646" t="s">
        <v>45</v>
      </c>
      <c r="B1646">
        <v>123254</v>
      </c>
      <c r="C1646">
        <v>10.6</v>
      </c>
      <c r="D1646">
        <v>10.1</v>
      </c>
      <c r="E1646">
        <v>11.2</v>
      </c>
      <c r="F1646">
        <v>2015</v>
      </c>
      <c r="G1646" t="s">
        <v>8</v>
      </c>
    </row>
    <row r="1647" spans="1:7" x14ac:dyDescent="0.25">
      <c r="A1647" t="s">
        <v>60</v>
      </c>
      <c r="B1647">
        <v>63880</v>
      </c>
      <c r="C1647">
        <v>10.9</v>
      </c>
      <c r="D1647">
        <v>10.1</v>
      </c>
      <c r="E1647">
        <v>11.7</v>
      </c>
      <c r="F1647">
        <v>2015</v>
      </c>
      <c r="G1647" t="s">
        <v>8</v>
      </c>
    </row>
    <row r="1648" spans="1:7" x14ac:dyDescent="0.25">
      <c r="A1648" t="s">
        <v>27</v>
      </c>
      <c r="B1648">
        <v>2532598</v>
      </c>
      <c r="C1648">
        <v>11.2</v>
      </c>
      <c r="D1648">
        <v>11.1</v>
      </c>
      <c r="E1648">
        <v>11.3</v>
      </c>
      <c r="F1648">
        <v>2015</v>
      </c>
      <c r="G1648" t="s">
        <v>8</v>
      </c>
    </row>
    <row r="1649" spans="1:7" x14ac:dyDescent="0.25">
      <c r="A1649" t="s">
        <v>14</v>
      </c>
      <c r="B1649">
        <v>1581764</v>
      </c>
      <c r="C1649">
        <v>9.6</v>
      </c>
      <c r="D1649">
        <v>9.4</v>
      </c>
      <c r="E1649">
        <v>9.6999999999999993</v>
      </c>
      <c r="F1649">
        <v>2015</v>
      </c>
      <c r="G1649" t="s">
        <v>8</v>
      </c>
    </row>
    <row r="1650" spans="1:7" x14ac:dyDescent="0.25">
      <c r="A1650" t="s">
        <v>58</v>
      </c>
      <c r="B1650">
        <v>165143</v>
      </c>
      <c r="C1650">
        <v>7.8</v>
      </c>
      <c r="D1650">
        <v>7.4</v>
      </c>
      <c r="E1650">
        <v>8.3000000000000007</v>
      </c>
      <c r="F1650">
        <v>2015</v>
      </c>
      <c r="G1650" t="s">
        <v>8</v>
      </c>
    </row>
    <row r="1651" spans="1:7" x14ac:dyDescent="0.25">
      <c r="A1651" t="s">
        <v>34</v>
      </c>
      <c r="B1651">
        <v>268654</v>
      </c>
      <c r="C1651">
        <v>9.1</v>
      </c>
      <c r="D1651">
        <v>8.6999999999999993</v>
      </c>
      <c r="E1651">
        <v>9.4</v>
      </c>
      <c r="F1651">
        <v>2015</v>
      </c>
      <c r="G1651" t="s">
        <v>8</v>
      </c>
    </row>
    <row r="1652" spans="1:7" x14ac:dyDescent="0.25">
      <c r="A1652" t="s">
        <v>47</v>
      </c>
      <c r="B1652">
        <v>1818262</v>
      </c>
      <c r="C1652">
        <v>10.4</v>
      </c>
      <c r="D1652">
        <v>10.3</v>
      </c>
      <c r="E1652">
        <v>10.6</v>
      </c>
      <c r="F1652">
        <v>2015</v>
      </c>
      <c r="G1652" t="s">
        <v>8</v>
      </c>
    </row>
    <row r="1653" spans="1:7" x14ac:dyDescent="0.25">
      <c r="A1653" t="s">
        <v>35</v>
      </c>
      <c r="B1653">
        <v>950202</v>
      </c>
      <c r="C1653">
        <v>13.7</v>
      </c>
      <c r="D1653">
        <v>13.5</v>
      </c>
      <c r="E1653">
        <v>14</v>
      </c>
      <c r="F1653">
        <v>2015</v>
      </c>
      <c r="G1653" t="s">
        <v>8</v>
      </c>
    </row>
    <row r="1654" spans="1:7" x14ac:dyDescent="0.25">
      <c r="A1654" t="s">
        <v>46</v>
      </c>
      <c r="B1654">
        <v>439825</v>
      </c>
      <c r="C1654">
        <v>1.4</v>
      </c>
      <c r="D1654">
        <v>1.3</v>
      </c>
      <c r="E1654">
        <v>1.5</v>
      </c>
      <c r="F1654">
        <v>2015</v>
      </c>
      <c r="G1654" t="s">
        <v>8</v>
      </c>
    </row>
    <row r="1655" spans="1:7" x14ac:dyDescent="0.25">
      <c r="A1655" t="s">
        <v>48</v>
      </c>
      <c r="B1655">
        <v>435155</v>
      </c>
      <c r="C1655">
        <v>7.7</v>
      </c>
      <c r="D1655">
        <v>7.4</v>
      </c>
      <c r="E1655">
        <v>7.9</v>
      </c>
      <c r="F1655">
        <v>2015</v>
      </c>
      <c r="G1655" t="s">
        <v>8</v>
      </c>
    </row>
    <row r="1656" spans="1:7" x14ac:dyDescent="0.25">
      <c r="A1656" t="s">
        <v>49</v>
      </c>
      <c r="B1656">
        <v>609496</v>
      </c>
      <c r="C1656">
        <v>8.6999999999999993</v>
      </c>
      <c r="D1656">
        <v>8.4</v>
      </c>
      <c r="E1656">
        <v>8.9</v>
      </c>
      <c r="F1656">
        <v>2015</v>
      </c>
      <c r="G1656" t="s">
        <v>8</v>
      </c>
    </row>
    <row r="1657" spans="1:7" x14ac:dyDescent="0.25">
      <c r="A1657" t="s">
        <v>50</v>
      </c>
      <c r="B1657">
        <v>636551</v>
      </c>
      <c r="C1657">
        <v>6.7</v>
      </c>
      <c r="D1657">
        <v>6.5</v>
      </c>
      <c r="E1657">
        <v>6.9</v>
      </c>
      <c r="F1657">
        <v>2015</v>
      </c>
      <c r="G1657" t="s">
        <v>8</v>
      </c>
    </row>
    <row r="1658" spans="1:7" x14ac:dyDescent="0.25">
      <c r="A1658" t="s">
        <v>36</v>
      </c>
      <c r="B1658">
        <v>163382</v>
      </c>
      <c r="C1658">
        <v>16</v>
      </c>
      <c r="D1658">
        <v>15.4</v>
      </c>
      <c r="E1658">
        <v>16.600000000000001</v>
      </c>
      <c r="F1658">
        <v>2015</v>
      </c>
      <c r="G1658" t="s">
        <v>8</v>
      </c>
    </row>
    <row r="1659" spans="1:7" x14ac:dyDescent="0.25">
      <c r="A1659" t="s">
        <v>15</v>
      </c>
      <c r="B1659">
        <v>783637</v>
      </c>
      <c r="C1659">
        <v>11.6</v>
      </c>
      <c r="D1659">
        <v>11.4</v>
      </c>
      <c r="E1659">
        <v>11.9</v>
      </c>
      <c r="F1659">
        <v>2015</v>
      </c>
      <c r="G1659" t="s">
        <v>8</v>
      </c>
    </row>
    <row r="1660" spans="1:7" x14ac:dyDescent="0.25">
      <c r="A1660" t="s">
        <v>30</v>
      </c>
      <c r="B1660">
        <v>866134</v>
      </c>
      <c r="C1660">
        <v>16.2</v>
      </c>
      <c r="D1660">
        <v>16</v>
      </c>
      <c r="E1660">
        <v>16.5</v>
      </c>
      <c r="F1660">
        <v>2015</v>
      </c>
      <c r="G1660" t="s">
        <v>8</v>
      </c>
    </row>
    <row r="1661" spans="1:7" x14ac:dyDescent="0.25">
      <c r="A1661" t="s">
        <v>51</v>
      </c>
      <c r="B1661">
        <v>1370222</v>
      </c>
      <c r="C1661">
        <v>10.8</v>
      </c>
      <c r="D1661">
        <v>10.6</v>
      </c>
      <c r="E1661">
        <v>11</v>
      </c>
      <c r="F1661">
        <v>2015</v>
      </c>
      <c r="G1661" t="s">
        <v>8</v>
      </c>
    </row>
    <row r="1662" spans="1:7" x14ac:dyDescent="0.25">
      <c r="A1662" t="s">
        <v>28</v>
      </c>
      <c r="B1662">
        <v>785350</v>
      </c>
      <c r="C1662">
        <v>18.8</v>
      </c>
      <c r="D1662">
        <v>18.5</v>
      </c>
      <c r="E1662">
        <v>19.100000000000001</v>
      </c>
      <c r="F1662">
        <v>2015</v>
      </c>
      <c r="G1662" t="s">
        <v>8</v>
      </c>
    </row>
    <row r="1663" spans="1:7" x14ac:dyDescent="0.25">
      <c r="A1663" t="s">
        <v>61</v>
      </c>
      <c r="B1663">
        <v>436866</v>
      </c>
      <c r="C1663">
        <v>8.6</v>
      </c>
      <c r="D1663">
        <v>8.3000000000000007</v>
      </c>
      <c r="E1663">
        <v>8.9</v>
      </c>
      <c r="F1663">
        <v>2015</v>
      </c>
      <c r="G1663" t="s">
        <v>8</v>
      </c>
    </row>
    <row r="1664" spans="1:7" x14ac:dyDescent="0.25">
      <c r="A1664" t="s">
        <v>22</v>
      </c>
      <c r="B1664">
        <v>818748</v>
      </c>
      <c r="C1664">
        <v>11.6</v>
      </c>
      <c r="D1664">
        <v>11.4</v>
      </c>
      <c r="E1664">
        <v>11.9</v>
      </c>
      <c r="F1664">
        <v>2015</v>
      </c>
      <c r="G1664" t="s">
        <v>8</v>
      </c>
    </row>
    <row r="1665" spans="1:7" x14ac:dyDescent="0.25">
      <c r="A1665" t="s">
        <v>52</v>
      </c>
      <c r="B1665">
        <v>132659</v>
      </c>
      <c r="C1665">
        <v>4.9000000000000004</v>
      </c>
      <c r="D1665">
        <v>4.5999999999999996</v>
      </c>
      <c r="E1665">
        <v>5.3</v>
      </c>
      <c r="F1665">
        <v>2015</v>
      </c>
      <c r="G1665" t="s">
        <v>8</v>
      </c>
    </row>
    <row r="1666" spans="1:7" x14ac:dyDescent="0.25">
      <c r="A1666" t="s">
        <v>53</v>
      </c>
      <c r="B1666">
        <v>276975</v>
      </c>
      <c r="C1666">
        <v>10.1</v>
      </c>
      <c r="D1666">
        <v>9.8000000000000007</v>
      </c>
      <c r="E1666">
        <v>10.5</v>
      </c>
      <c r="F1666">
        <v>2015</v>
      </c>
      <c r="G1666" t="s">
        <v>8</v>
      </c>
    </row>
    <row r="1667" spans="1:7" x14ac:dyDescent="0.25">
      <c r="A1667" t="s">
        <v>31</v>
      </c>
      <c r="B1667">
        <v>426638</v>
      </c>
      <c r="C1667">
        <v>11.8</v>
      </c>
      <c r="D1667">
        <v>11.5</v>
      </c>
      <c r="E1667">
        <v>12.2</v>
      </c>
      <c r="F1667">
        <v>2015</v>
      </c>
      <c r="G1667" t="s">
        <v>8</v>
      </c>
    </row>
    <row r="1668" spans="1:7" x14ac:dyDescent="0.25">
      <c r="A1668" t="s">
        <v>37</v>
      </c>
      <c r="B1668">
        <v>167477</v>
      </c>
      <c r="C1668">
        <v>13.2</v>
      </c>
      <c r="D1668">
        <v>12.6</v>
      </c>
      <c r="E1668">
        <v>13.7</v>
      </c>
      <c r="F1668">
        <v>2015</v>
      </c>
      <c r="G1668" t="s">
        <v>8</v>
      </c>
    </row>
    <row r="1669" spans="1:7" x14ac:dyDescent="0.25">
      <c r="A1669" t="s">
        <v>16</v>
      </c>
      <c r="B1669">
        <v>1192233</v>
      </c>
      <c r="C1669">
        <v>13.4</v>
      </c>
      <c r="D1669">
        <v>13.2</v>
      </c>
      <c r="E1669">
        <v>13.6</v>
      </c>
      <c r="F1669">
        <v>2015</v>
      </c>
      <c r="G1669" t="s">
        <v>8</v>
      </c>
    </row>
    <row r="1670" spans="1:7" x14ac:dyDescent="0.25">
      <c r="A1670" t="s">
        <v>62</v>
      </c>
      <c r="B1670">
        <v>302489</v>
      </c>
      <c r="C1670">
        <v>7.8</v>
      </c>
      <c r="D1670">
        <v>7.5</v>
      </c>
      <c r="E1670">
        <v>8.1</v>
      </c>
      <c r="F1670">
        <v>2015</v>
      </c>
      <c r="G1670" t="s">
        <v>8</v>
      </c>
    </row>
    <row r="1671" spans="1:7" x14ac:dyDescent="0.25">
      <c r="A1671" t="s">
        <v>38</v>
      </c>
      <c r="B1671">
        <v>2421417</v>
      </c>
      <c r="C1671">
        <v>11.8</v>
      </c>
      <c r="D1671">
        <v>11.6</v>
      </c>
      <c r="E1671">
        <v>11.9</v>
      </c>
      <c r="F1671">
        <v>2015</v>
      </c>
      <c r="G1671" t="s">
        <v>8</v>
      </c>
    </row>
    <row r="1672" spans="1:7" x14ac:dyDescent="0.25">
      <c r="A1672" t="s">
        <v>23</v>
      </c>
      <c r="B1672">
        <v>1408521</v>
      </c>
      <c r="C1672">
        <v>10.6</v>
      </c>
      <c r="D1672">
        <v>10.4</v>
      </c>
      <c r="E1672">
        <v>10.8</v>
      </c>
      <c r="F1672">
        <v>2015</v>
      </c>
      <c r="G1672" t="s">
        <v>8</v>
      </c>
    </row>
    <row r="1673" spans="1:7" x14ac:dyDescent="0.25">
      <c r="A1673" t="s">
        <v>59</v>
      </c>
      <c r="B1673">
        <v>97502</v>
      </c>
      <c r="C1673">
        <v>8.6999999999999993</v>
      </c>
      <c r="D1673">
        <v>8.1</v>
      </c>
      <c r="E1673">
        <v>9.3000000000000007</v>
      </c>
      <c r="F1673">
        <v>2015</v>
      </c>
      <c r="G1673" t="s">
        <v>8</v>
      </c>
    </row>
    <row r="1674" spans="1:7" x14ac:dyDescent="0.25">
      <c r="A1674" t="s">
        <v>54</v>
      </c>
      <c r="B1674">
        <v>1559370</v>
      </c>
      <c r="C1674">
        <v>11.7</v>
      </c>
      <c r="D1674">
        <v>11.6</v>
      </c>
      <c r="E1674">
        <v>11.9</v>
      </c>
      <c r="F1674">
        <v>2015</v>
      </c>
      <c r="G1674" t="s">
        <v>8</v>
      </c>
    </row>
    <row r="1675" spans="1:7" x14ac:dyDescent="0.25">
      <c r="A1675" t="s">
        <v>39</v>
      </c>
      <c r="B1675">
        <v>596154</v>
      </c>
      <c r="C1675">
        <v>8.3000000000000007</v>
      </c>
      <c r="D1675">
        <v>8.1</v>
      </c>
      <c r="E1675">
        <v>8.5</v>
      </c>
      <c r="F1675">
        <v>2015</v>
      </c>
      <c r="G1675" t="s">
        <v>8</v>
      </c>
    </row>
    <row r="1676" spans="1:7" x14ac:dyDescent="0.25">
      <c r="A1676" t="s">
        <v>32</v>
      </c>
      <c r="B1676">
        <v>534782</v>
      </c>
      <c r="C1676">
        <v>14.8</v>
      </c>
      <c r="D1676">
        <v>14.5</v>
      </c>
      <c r="E1676">
        <v>15.1</v>
      </c>
      <c r="F1676">
        <v>2015</v>
      </c>
      <c r="G1676" t="s">
        <v>8</v>
      </c>
    </row>
    <row r="1677" spans="1:7" x14ac:dyDescent="0.25">
      <c r="A1677" t="s">
        <v>24</v>
      </c>
      <c r="B1677">
        <v>1588339</v>
      </c>
      <c r="C1677">
        <v>16.100000000000001</v>
      </c>
      <c r="D1677">
        <v>15.9</v>
      </c>
      <c r="E1677">
        <v>16.3</v>
      </c>
      <c r="F1677">
        <v>2015</v>
      </c>
      <c r="G1677" t="s">
        <v>8</v>
      </c>
    </row>
    <row r="1678" spans="1:7" x14ac:dyDescent="0.25">
      <c r="A1678" t="s">
        <v>40</v>
      </c>
      <c r="B1678">
        <v>129667</v>
      </c>
      <c r="C1678">
        <v>14.8</v>
      </c>
      <c r="D1678">
        <v>14.1</v>
      </c>
      <c r="E1678">
        <v>15.5</v>
      </c>
      <c r="F1678">
        <v>2015</v>
      </c>
      <c r="G1678" t="s">
        <v>8</v>
      </c>
    </row>
    <row r="1679" spans="1:7" x14ac:dyDescent="0.25">
      <c r="A1679" t="s">
        <v>17</v>
      </c>
      <c r="B1679">
        <v>683490</v>
      </c>
      <c r="C1679">
        <v>8.8000000000000007</v>
      </c>
      <c r="D1679">
        <v>8.6</v>
      </c>
      <c r="E1679">
        <v>9.1</v>
      </c>
      <c r="F1679">
        <v>2015</v>
      </c>
      <c r="G1679" t="s">
        <v>8</v>
      </c>
    </row>
    <row r="1680" spans="1:7" x14ac:dyDescent="0.25">
      <c r="A1680" t="s">
        <v>55</v>
      </c>
      <c r="B1680">
        <v>119589</v>
      </c>
      <c r="C1680">
        <v>7.8</v>
      </c>
      <c r="D1680">
        <v>7.4</v>
      </c>
      <c r="E1680">
        <v>8.4</v>
      </c>
      <c r="F1680">
        <v>2015</v>
      </c>
      <c r="G1680" t="s">
        <v>8</v>
      </c>
    </row>
    <row r="1681" spans="1:7" x14ac:dyDescent="0.25">
      <c r="A1681" t="s">
        <v>29</v>
      </c>
      <c r="B1681">
        <v>896643</v>
      </c>
      <c r="C1681">
        <v>8.6999999999999993</v>
      </c>
      <c r="D1681">
        <v>8.5</v>
      </c>
      <c r="E1681">
        <v>8.9</v>
      </c>
      <c r="F1681">
        <v>2015</v>
      </c>
      <c r="G1681" t="s">
        <v>8</v>
      </c>
    </row>
    <row r="1682" spans="1:7" x14ac:dyDescent="0.25">
      <c r="A1682" t="s">
        <v>63</v>
      </c>
      <c r="B1682">
        <v>4681157</v>
      </c>
      <c r="C1682">
        <v>9.5</v>
      </c>
      <c r="D1682">
        <v>9.5</v>
      </c>
      <c r="E1682">
        <v>9.6</v>
      </c>
      <c r="F1682">
        <v>2015</v>
      </c>
      <c r="G1682" t="s">
        <v>8</v>
      </c>
    </row>
    <row r="1683" spans="1:7" x14ac:dyDescent="0.25">
      <c r="A1683" t="s">
        <v>25</v>
      </c>
      <c r="B1683">
        <v>585739</v>
      </c>
      <c r="C1683">
        <v>8.3000000000000007</v>
      </c>
      <c r="D1683">
        <v>8.1</v>
      </c>
      <c r="E1683">
        <v>8.5</v>
      </c>
      <c r="F1683">
        <v>2015</v>
      </c>
      <c r="G1683" t="s">
        <v>8</v>
      </c>
    </row>
    <row r="1684" spans="1:7" x14ac:dyDescent="0.25">
      <c r="A1684" t="s">
        <v>57</v>
      </c>
      <c r="B1684">
        <v>74724</v>
      </c>
      <c r="C1684">
        <v>11.9</v>
      </c>
      <c r="D1684">
        <v>11.2</v>
      </c>
      <c r="E1684">
        <v>12.7</v>
      </c>
      <c r="F1684">
        <v>2015</v>
      </c>
      <c r="G1684" t="s">
        <v>8</v>
      </c>
    </row>
    <row r="1685" spans="1:7" x14ac:dyDescent="0.25">
      <c r="A1685" t="s">
        <v>56</v>
      </c>
      <c r="B1685">
        <v>1159195</v>
      </c>
      <c r="C1685">
        <v>13.3</v>
      </c>
      <c r="D1685">
        <v>13.1</v>
      </c>
      <c r="E1685">
        <v>13.6</v>
      </c>
      <c r="F1685">
        <v>2015</v>
      </c>
      <c r="G1685" t="s">
        <v>8</v>
      </c>
    </row>
    <row r="1686" spans="1:7" x14ac:dyDescent="0.25">
      <c r="A1686" t="s">
        <v>41</v>
      </c>
      <c r="B1686">
        <v>993605</v>
      </c>
      <c r="C1686">
        <v>10.6</v>
      </c>
      <c r="D1686">
        <v>10.4</v>
      </c>
      <c r="E1686">
        <v>10.8</v>
      </c>
      <c r="F1686">
        <v>2015</v>
      </c>
      <c r="G1686" t="s">
        <v>8</v>
      </c>
    </row>
    <row r="1687" spans="1:7" x14ac:dyDescent="0.25">
      <c r="A1687" t="s">
        <v>18</v>
      </c>
      <c r="B1687">
        <v>242212</v>
      </c>
      <c r="C1687">
        <v>7.7</v>
      </c>
      <c r="D1687">
        <v>7.4</v>
      </c>
      <c r="E1687">
        <v>8.1</v>
      </c>
      <c r="F1687">
        <v>2015</v>
      </c>
      <c r="G1687" t="s">
        <v>8</v>
      </c>
    </row>
    <row r="1688" spans="1:7" x14ac:dyDescent="0.25">
      <c r="A1688" t="s">
        <v>26</v>
      </c>
      <c r="B1688">
        <v>753815</v>
      </c>
      <c r="C1688">
        <v>12.9</v>
      </c>
      <c r="D1688">
        <v>12.7</v>
      </c>
      <c r="E1688">
        <v>13.2</v>
      </c>
      <c r="F1688">
        <v>2015</v>
      </c>
      <c r="G1688" t="s">
        <v>8</v>
      </c>
    </row>
    <row r="1689" spans="1:7" x14ac:dyDescent="0.25">
      <c r="A1689" t="s">
        <v>42</v>
      </c>
      <c r="B1689">
        <v>86367</v>
      </c>
      <c r="C1689">
        <v>9.1999999999999993</v>
      </c>
      <c r="D1689">
        <v>8.6</v>
      </c>
      <c r="E1689">
        <v>9.8000000000000007</v>
      </c>
      <c r="F1689">
        <v>2015</v>
      </c>
      <c r="G1689" t="s">
        <v>8</v>
      </c>
    </row>
    <row r="1690" spans="1:7" x14ac:dyDescent="0.25">
      <c r="A1690" t="s">
        <v>19</v>
      </c>
      <c r="B1690">
        <v>674701</v>
      </c>
      <c r="C1690">
        <v>9.1</v>
      </c>
      <c r="D1690">
        <v>8.9</v>
      </c>
      <c r="E1690">
        <v>9.3000000000000007</v>
      </c>
      <c r="F1690">
        <v>2016</v>
      </c>
      <c r="G1690" t="s">
        <v>8</v>
      </c>
    </row>
    <row r="1691" spans="1:7" x14ac:dyDescent="0.25">
      <c r="A1691" t="s">
        <v>43</v>
      </c>
      <c r="B1691">
        <v>119217</v>
      </c>
      <c r="C1691">
        <v>10.1</v>
      </c>
      <c r="D1691">
        <v>9.5</v>
      </c>
      <c r="E1691">
        <v>10.7</v>
      </c>
      <c r="F1691">
        <v>2016</v>
      </c>
      <c r="G1691" t="s">
        <v>8</v>
      </c>
    </row>
    <row r="1692" spans="1:7" x14ac:dyDescent="0.25">
      <c r="A1692" t="s">
        <v>13</v>
      </c>
      <c r="B1692">
        <v>1033241</v>
      </c>
      <c r="C1692">
        <v>10.4</v>
      </c>
      <c r="D1692">
        <v>10.199999999999999</v>
      </c>
      <c r="E1692">
        <v>10.6</v>
      </c>
      <c r="F1692">
        <v>2016</v>
      </c>
      <c r="G1692" t="s">
        <v>8</v>
      </c>
    </row>
    <row r="1693" spans="1:7" x14ac:dyDescent="0.25">
      <c r="A1693" t="s">
        <v>20</v>
      </c>
      <c r="B1693">
        <v>440130</v>
      </c>
      <c r="C1693">
        <v>9.5</v>
      </c>
      <c r="D1693">
        <v>9.3000000000000007</v>
      </c>
      <c r="E1693">
        <v>9.8000000000000007</v>
      </c>
      <c r="F1693">
        <v>2016</v>
      </c>
      <c r="G1693" t="s">
        <v>8</v>
      </c>
    </row>
    <row r="1694" spans="1:7" x14ac:dyDescent="0.25">
      <c r="A1694" t="s">
        <v>44</v>
      </c>
      <c r="B1694">
        <v>5686400</v>
      </c>
      <c r="C1694">
        <v>13.9</v>
      </c>
      <c r="D1694">
        <v>13.8</v>
      </c>
      <c r="E1694">
        <v>14</v>
      </c>
      <c r="F1694">
        <v>2016</v>
      </c>
      <c r="G1694" t="s">
        <v>8</v>
      </c>
    </row>
    <row r="1695" spans="1:7" x14ac:dyDescent="0.25">
      <c r="A1695" t="s">
        <v>21</v>
      </c>
      <c r="B1695">
        <v>808556</v>
      </c>
      <c r="C1695">
        <v>7.3</v>
      </c>
      <c r="D1695">
        <v>7.1</v>
      </c>
      <c r="E1695">
        <v>7.5</v>
      </c>
      <c r="F1695">
        <v>2016</v>
      </c>
      <c r="G1695" t="s">
        <v>8</v>
      </c>
    </row>
    <row r="1696" spans="1:7" x14ac:dyDescent="0.25">
      <c r="A1696" t="s">
        <v>33</v>
      </c>
      <c r="B1696">
        <v>479961</v>
      </c>
      <c r="C1696">
        <v>15.4</v>
      </c>
      <c r="D1696">
        <v>15</v>
      </c>
      <c r="E1696">
        <v>15.7</v>
      </c>
      <c r="F1696">
        <v>2016</v>
      </c>
      <c r="G1696" t="s">
        <v>8</v>
      </c>
    </row>
    <row r="1697" spans="1:7" x14ac:dyDescent="0.25">
      <c r="A1697" t="s">
        <v>45</v>
      </c>
      <c r="B1697">
        <v>124609</v>
      </c>
      <c r="C1697">
        <v>11.1</v>
      </c>
      <c r="D1697">
        <v>10.5</v>
      </c>
      <c r="E1697">
        <v>11.7</v>
      </c>
      <c r="F1697">
        <v>2016</v>
      </c>
      <c r="G1697" t="s">
        <v>8</v>
      </c>
    </row>
    <row r="1698" spans="1:7" x14ac:dyDescent="0.25">
      <c r="A1698" t="s">
        <v>60</v>
      </c>
      <c r="B1698">
        <v>65732</v>
      </c>
      <c r="C1698">
        <v>11.9</v>
      </c>
      <c r="D1698">
        <v>11.1</v>
      </c>
      <c r="E1698">
        <v>12.7</v>
      </c>
      <c r="F1698">
        <v>2016</v>
      </c>
      <c r="G1698" t="s">
        <v>8</v>
      </c>
    </row>
    <row r="1699" spans="1:7" x14ac:dyDescent="0.25">
      <c r="A1699" t="s">
        <v>27</v>
      </c>
      <c r="B1699">
        <v>2555399</v>
      </c>
      <c r="C1699">
        <v>12.1</v>
      </c>
      <c r="D1699">
        <v>12</v>
      </c>
      <c r="E1699">
        <v>12.3</v>
      </c>
      <c r="F1699">
        <v>2016</v>
      </c>
      <c r="G1699" t="s">
        <v>8</v>
      </c>
    </row>
    <row r="1700" spans="1:7" x14ac:dyDescent="0.25">
      <c r="A1700" t="s">
        <v>14</v>
      </c>
      <c r="B1700">
        <v>1589860</v>
      </c>
      <c r="C1700">
        <v>10.3</v>
      </c>
      <c r="D1700">
        <v>10.1</v>
      </c>
      <c r="E1700">
        <v>10.5</v>
      </c>
      <c r="F1700">
        <v>2016</v>
      </c>
      <c r="G1700" t="s">
        <v>8</v>
      </c>
    </row>
    <row r="1701" spans="1:7" x14ac:dyDescent="0.25">
      <c r="A1701" t="s">
        <v>58</v>
      </c>
      <c r="B1701">
        <v>164822</v>
      </c>
      <c r="C1701">
        <v>8.3000000000000007</v>
      </c>
      <c r="D1701">
        <v>7.9</v>
      </c>
      <c r="E1701">
        <v>8.6999999999999993</v>
      </c>
      <c r="F1701">
        <v>2016</v>
      </c>
      <c r="G1701" t="s">
        <v>8</v>
      </c>
    </row>
    <row r="1702" spans="1:7" x14ac:dyDescent="0.25">
      <c r="A1702" t="s">
        <v>34</v>
      </c>
      <c r="B1702">
        <v>273516</v>
      </c>
      <c r="C1702">
        <v>9.5</v>
      </c>
      <c r="D1702">
        <v>9.1999999999999993</v>
      </c>
      <c r="E1702">
        <v>9.9</v>
      </c>
      <c r="F1702">
        <v>2016</v>
      </c>
      <c r="G1702" t="s">
        <v>8</v>
      </c>
    </row>
    <row r="1703" spans="1:7" x14ac:dyDescent="0.25">
      <c r="A1703" t="s">
        <v>47</v>
      </c>
      <c r="B1703">
        <v>1806961</v>
      </c>
      <c r="C1703">
        <v>11</v>
      </c>
      <c r="D1703">
        <v>10.8</v>
      </c>
      <c r="E1703">
        <v>11.1</v>
      </c>
      <c r="F1703">
        <v>2016</v>
      </c>
      <c r="G1703" t="s">
        <v>8</v>
      </c>
    </row>
    <row r="1704" spans="1:7" x14ac:dyDescent="0.25">
      <c r="A1704" t="s">
        <v>35</v>
      </c>
      <c r="B1704">
        <v>952511</v>
      </c>
      <c r="C1704">
        <v>14.2</v>
      </c>
      <c r="D1704">
        <v>13.9</v>
      </c>
      <c r="E1704">
        <v>14.4</v>
      </c>
      <c r="F1704">
        <v>2016</v>
      </c>
      <c r="G1704" t="s">
        <v>8</v>
      </c>
    </row>
    <row r="1705" spans="1:7" x14ac:dyDescent="0.25">
      <c r="A1705" t="s">
        <v>46</v>
      </c>
      <c r="B1705">
        <v>442346</v>
      </c>
      <c r="C1705">
        <v>1.4</v>
      </c>
      <c r="D1705">
        <v>1.3</v>
      </c>
      <c r="E1705">
        <v>1.5</v>
      </c>
      <c r="F1705">
        <v>2016</v>
      </c>
      <c r="G1705" t="s">
        <v>8</v>
      </c>
    </row>
    <row r="1706" spans="1:7" x14ac:dyDescent="0.25">
      <c r="A1706" t="s">
        <v>48</v>
      </c>
      <c r="B1706">
        <v>435568</v>
      </c>
      <c r="C1706">
        <v>8.1999999999999993</v>
      </c>
      <c r="D1706">
        <v>8</v>
      </c>
      <c r="E1706">
        <v>8.5</v>
      </c>
      <c r="F1706">
        <v>2016</v>
      </c>
      <c r="G1706" t="s">
        <v>8</v>
      </c>
    </row>
    <row r="1707" spans="1:7" x14ac:dyDescent="0.25">
      <c r="A1707" t="s">
        <v>49</v>
      </c>
      <c r="B1707">
        <v>607668</v>
      </c>
      <c r="C1707">
        <v>9.3000000000000007</v>
      </c>
      <c r="D1707">
        <v>9.1</v>
      </c>
      <c r="E1707">
        <v>9.6</v>
      </c>
      <c r="F1707">
        <v>2016</v>
      </c>
      <c r="G1707" t="s">
        <v>8</v>
      </c>
    </row>
    <row r="1708" spans="1:7" x14ac:dyDescent="0.25">
      <c r="A1708" t="s">
        <v>50</v>
      </c>
      <c r="B1708">
        <v>635216</v>
      </c>
      <c r="C1708">
        <v>6.9</v>
      </c>
      <c r="D1708">
        <v>6.7</v>
      </c>
      <c r="E1708">
        <v>7.2</v>
      </c>
      <c r="F1708">
        <v>2016</v>
      </c>
      <c r="G1708" t="s">
        <v>8</v>
      </c>
    </row>
    <row r="1709" spans="1:7" x14ac:dyDescent="0.25">
      <c r="A1709" t="s">
        <v>36</v>
      </c>
      <c r="B1709">
        <v>162425</v>
      </c>
      <c r="C1709">
        <v>16.7</v>
      </c>
      <c r="D1709">
        <v>16.100000000000001</v>
      </c>
      <c r="E1709">
        <v>17.3</v>
      </c>
      <c r="F1709">
        <v>2016</v>
      </c>
      <c r="G1709" t="s">
        <v>8</v>
      </c>
    </row>
    <row r="1710" spans="1:7" x14ac:dyDescent="0.25">
      <c r="A1710" t="s">
        <v>15</v>
      </c>
      <c r="B1710">
        <v>790804</v>
      </c>
      <c r="C1710">
        <v>11.9</v>
      </c>
      <c r="D1710">
        <v>11.7</v>
      </c>
      <c r="E1710">
        <v>12.1</v>
      </c>
      <c r="F1710">
        <v>2016</v>
      </c>
      <c r="G1710" t="s">
        <v>8</v>
      </c>
    </row>
    <row r="1711" spans="1:7" x14ac:dyDescent="0.25">
      <c r="A1711" t="s">
        <v>30</v>
      </c>
      <c r="B1711">
        <v>865940</v>
      </c>
      <c r="C1711">
        <v>17.399999999999999</v>
      </c>
      <c r="D1711">
        <v>17.100000000000001</v>
      </c>
      <c r="E1711">
        <v>17.7</v>
      </c>
      <c r="F1711">
        <v>2016</v>
      </c>
      <c r="G1711" t="s">
        <v>8</v>
      </c>
    </row>
    <row r="1712" spans="1:7" x14ac:dyDescent="0.25">
      <c r="A1712" t="s">
        <v>51</v>
      </c>
      <c r="B1712">
        <v>1360566</v>
      </c>
      <c r="C1712">
        <v>11.2</v>
      </c>
      <c r="D1712">
        <v>11.1</v>
      </c>
      <c r="E1712">
        <v>11.4</v>
      </c>
      <c r="F1712">
        <v>2016</v>
      </c>
      <c r="G1712" t="s">
        <v>8</v>
      </c>
    </row>
    <row r="1713" spans="1:7" x14ac:dyDescent="0.25">
      <c r="A1713" t="s">
        <v>28</v>
      </c>
      <c r="B1713">
        <v>792766</v>
      </c>
      <c r="C1713">
        <v>19.399999999999999</v>
      </c>
      <c r="D1713">
        <v>19.100000000000001</v>
      </c>
      <c r="E1713">
        <v>19.7</v>
      </c>
      <c r="F1713">
        <v>2016</v>
      </c>
      <c r="G1713" t="s">
        <v>8</v>
      </c>
    </row>
    <row r="1714" spans="1:7" x14ac:dyDescent="0.25">
      <c r="A1714" t="s">
        <v>61</v>
      </c>
      <c r="B1714">
        <v>433377</v>
      </c>
      <c r="C1714">
        <v>9.5</v>
      </c>
      <c r="D1714">
        <v>9.1999999999999993</v>
      </c>
      <c r="E1714">
        <v>9.8000000000000007</v>
      </c>
      <c r="F1714">
        <v>2016</v>
      </c>
      <c r="G1714" t="s">
        <v>8</v>
      </c>
    </row>
    <row r="1715" spans="1:7" x14ac:dyDescent="0.25">
      <c r="A1715" t="s">
        <v>22</v>
      </c>
      <c r="B1715">
        <v>817180</v>
      </c>
      <c r="C1715">
        <v>12.4</v>
      </c>
      <c r="D1715">
        <v>12.2</v>
      </c>
      <c r="E1715">
        <v>12.7</v>
      </c>
      <c r="F1715">
        <v>2016</v>
      </c>
      <c r="G1715" t="s">
        <v>8</v>
      </c>
    </row>
    <row r="1716" spans="1:7" x14ac:dyDescent="0.25">
      <c r="A1716" t="s">
        <v>52</v>
      </c>
      <c r="B1716">
        <v>133631</v>
      </c>
      <c r="C1716">
        <v>5.5</v>
      </c>
      <c r="D1716">
        <v>5.0999999999999996</v>
      </c>
      <c r="E1716">
        <v>5.9</v>
      </c>
      <c r="F1716">
        <v>2016</v>
      </c>
      <c r="G1716" t="s">
        <v>8</v>
      </c>
    </row>
    <row r="1717" spans="1:7" x14ac:dyDescent="0.25">
      <c r="A1717" t="s">
        <v>53</v>
      </c>
      <c r="B1717">
        <v>280444</v>
      </c>
      <c r="C1717">
        <v>10.8</v>
      </c>
      <c r="D1717">
        <v>10.4</v>
      </c>
      <c r="E1717">
        <v>11.2</v>
      </c>
      <c r="F1717">
        <v>2016</v>
      </c>
      <c r="G1717" t="s">
        <v>8</v>
      </c>
    </row>
    <row r="1718" spans="1:7" x14ac:dyDescent="0.25">
      <c r="A1718" t="s">
        <v>31</v>
      </c>
      <c r="B1718">
        <v>432794</v>
      </c>
      <c r="C1718">
        <v>12.7</v>
      </c>
      <c r="D1718">
        <v>12.3</v>
      </c>
      <c r="E1718">
        <v>13</v>
      </c>
      <c r="F1718">
        <v>2016</v>
      </c>
      <c r="G1718" t="s">
        <v>8</v>
      </c>
    </row>
    <row r="1719" spans="1:7" x14ac:dyDescent="0.25">
      <c r="A1719" t="s">
        <v>37</v>
      </c>
      <c r="B1719">
        <v>165487</v>
      </c>
      <c r="C1719">
        <v>14.1</v>
      </c>
      <c r="D1719">
        <v>13.6</v>
      </c>
      <c r="E1719">
        <v>14.7</v>
      </c>
      <c r="F1719">
        <v>2016</v>
      </c>
      <c r="G1719" t="s">
        <v>8</v>
      </c>
    </row>
    <row r="1720" spans="1:7" x14ac:dyDescent="0.25">
      <c r="A1720" t="s">
        <v>16</v>
      </c>
      <c r="B1720">
        <v>1197357</v>
      </c>
      <c r="C1720">
        <v>14.1</v>
      </c>
      <c r="D1720">
        <v>13.9</v>
      </c>
      <c r="E1720">
        <v>14.4</v>
      </c>
      <c r="F1720">
        <v>2016</v>
      </c>
      <c r="G1720" t="s">
        <v>8</v>
      </c>
    </row>
    <row r="1721" spans="1:7" x14ac:dyDescent="0.25">
      <c r="A1721" t="s">
        <v>62</v>
      </c>
      <c r="B1721">
        <v>304532</v>
      </c>
      <c r="C1721">
        <v>8.5</v>
      </c>
      <c r="D1721">
        <v>8.1999999999999993</v>
      </c>
      <c r="E1721">
        <v>8.8000000000000007</v>
      </c>
      <c r="F1721">
        <v>2016</v>
      </c>
      <c r="G1721" t="s">
        <v>8</v>
      </c>
    </row>
    <row r="1722" spans="1:7" x14ac:dyDescent="0.25">
      <c r="A1722" t="s">
        <v>38</v>
      </c>
      <c r="B1722">
        <v>2422245</v>
      </c>
      <c r="C1722">
        <v>13</v>
      </c>
      <c r="D1722">
        <v>12.9</v>
      </c>
      <c r="E1722">
        <v>13.2</v>
      </c>
      <c r="F1722">
        <v>2016</v>
      </c>
      <c r="G1722" t="s">
        <v>8</v>
      </c>
    </row>
    <row r="1723" spans="1:7" x14ac:dyDescent="0.25">
      <c r="A1723" t="s">
        <v>23</v>
      </c>
      <c r="B1723">
        <v>1415113</v>
      </c>
      <c r="C1723">
        <v>11.2</v>
      </c>
      <c r="D1723">
        <v>11</v>
      </c>
      <c r="E1723">
        <v>11.4</v>
      </c>
      <c r="F1723">
        <v>2016</v>
      </c>
      <c r="G1723" t="s">
        <v>8</v>
      </c>
    </row>
    <row r="1724" spans="1:7" x14ac:dyDescent="0.25">
      <c r="A1724" t="s">
        <v>59</v>
      </c>
      <c r="B1724">
        <v>98198</v>
      </c>
      <c r="C1724">
        <v>9.8000000000000007</v>
      </c>
      <c r="D1724">
        <v>9.1999999999999993</v>
      </c>
      <c r="E1724">
        <v>10.4</v>
      </c>
      <c r="F1724">
        <v>2016</v>
      </c>
      <c r="G1724" t="s">
        <v>8</v>
      </c>
    </row>
    <row r="1725" spans="1:7" x14ac:dyDescent="0.25">
      <c r="A1725" t="s">
        <v>54</v>
      </c>
      <c r="B1725">
        <v>1551479</v>
      </c>
      <c r="C1725">
        <v>12.5</v>
      </c>
      <c r="D1725">
        <v>12.3</v>
      </c>
      <c r="E1725">
        <v>12.7</v>
      </c>
      <c r="F1725">
        <v>2016</v>
      </c>
      <c r="G1725" t="s">
        <v>8</v>
      </c>
    </row>
    <row r="1726" spans="1:7" x14ac:dyDescent="0.25">
      <c r="A1726" t="s">
        <v>39</v>
      </c>
      <c r="B1726">
        <v>598799</v>
      </c>
      <c r="C1726">
        <v>8.9</v>
      </c>
      <c r="D1726">
        <v>8.6999999999999993</v>
      </c>
      <c r="E1726">
        <v>9.1</v>
      </c>
      <c r="F1726">
        <v>2016</v>
      </c>
      <c r="G1726" t="s">
        <v>8</v>
      </c>
    </row>
    <row r="1727" spans="1:7" x14ac:dyDescent="0.25">
      <c r="A1727" t="s">
        <v>32</v>
      </c>
      <c r="B1727">
        <v>537151</v>
      </c>
      <c r="C1727">
        <v>15.1</v>
      </c>
      <c r="D1727">
        <v>14.8</v>
      </c>
      <c r="E1727">
        <v>15.5</v>
      </c>
      <c r="F1727">
        <v>2016</v>
      </c>
      <c r="G1727" t="s">
        <v>8</v>
      </c>
    </row>
    <row r="1728" spans="1:7" x14ac:dyDescent="0.25">
      <c r="A1728" t="s">
        <v>24</v>
      </c>
      <c r="B1728">
        <v>1596875</v>
      </c>
      <c r="C1728">
        <v>16.899999999999999</v>
      </c>
      <c r="D1728">
        <v>16.7</v>
      </c>
      <c r="E1728">
        <v>17.100000000000001</v>
      </c>
      <c r="F1728">
        <v>2016</v>
      </c>
      <c r="G1728" t="s">
        <v>8</v>
      </c>
    </row>
    <row r="1729" spans="1:7" x14ac:dyDescent="0.25">
      <c r="A1729" t="s">
        <v>40</v>
      </c>
      <c r="B1729">
        <v>129593</v>
      </c>
      <c r="C1729">
        <v>15.2</v>
      </c>
      <c r="D1729">
        <v>14.6</v>
      </c>
      <c r="E1729">
        <v>15.9</v>
      </c>
      <c r="F1729">
        <v>2016</v>
      </c>
      <c r="G1729" t="s">
        <v>8</v>
      </c>
    </row>
    <row r="1730" spans="1:7" x14ac:dyDescent="0.25">
      <c r="A1730" t="s">
        <v>17</v>
      </c>
      <c r="B1730">
        <v>690213</v>
      </c>
      <c r="C1730">
        <v>9.6</v>
      </c>
      <c r="D1730">
        <v>9.4</v>
      </c>
      <c r="E1730">
        <v>9.8000000000000007</v>
      </c>
      <c r="F1730">
        <v>2016</v>
      </c>
      <c r="G1730" t="s">
        <v>8</v>
      </c>
    </row>
    <row r="1731" spans="1:7" x14ac:dyDescent="0.25">
      <c r="A1731" t="s">
        <v>55</v>
      </c>
      <c r="B1731">
        <v>121369</v>
      </c>
      <c r="C1731">
        <v>9</v>
      </c>
      <c r="D1731">
        <v>8.5</v>
      </c>
      <c r="E1731">
        <v>9.5</v>
      </c>
      <c r="F1731">
        <v>2016</v>
      </c>
      <c r="G1731" t="s">
        <v>8</v>
      </c>
    </row>
    <row r="1732" spans="1:7" x14ac:dyDescent="0.25">
      <c r="A1732" t="s">
        <v>29</v>
      </c>
      <c r="B1732">
        <v>898908</v>
      </c>
      <c r="C1732">
        <v>9.5</v>
      </c>
      <c r="D1732">
        <v>9.3000000000000007</v>
      </c>
      <c r="E1732">
        <v>9.6999999999999993</v>
      </c>
      <c r="F1732">
        <v>2016</v>
      </c>
      <c r="G1732" t="s">
        <v>8</v>
      </c>
    </row>
    <row r="1733" spans="1:7" x14ac:dyDescent="0.25">
      <c r="A1733" t="s">
        <v>63</v>
      </c>
      <c r="B1733">
        <v>4740714</v>
      </c>
      <c r="C1733">
        <v>10.199999999999999</v>
      </c>
      <c r="D1733">
        <v>10.1</v>
      </c>
      <c r="E1733">
        <v>10.3</v>
      </c>
      <c r="F1733">
        <v>2016</v>
      </c>
      <c r="G1733" t="s">
        <v>8</v>
      </c>
    </row>
    <row r="1734" spans="1:7" x14ac:dyDescent="0.25">
      <c r="A1734" t="s">
        <v>25</v>
      </c>
      <c r="B1734">
        <v>596257</v>
      </c>
      <c r="C1734">
        <v>8.6999999999999993</v>
      </c>
      <c r="D1734">
        <v>8.5</v>
      </c>
      <c r="E1734">
        <v>9</v>
      </c>
      <c r="F1734">
        <v>2016</v>
      </c>
      <c r="G1734" t="s">
        <v>8</v>
      </c>
    </row>
    <row r="1735" spans="1:7" x14ac:dyDescent="0.25">
      <c r="A1735" t="s">
        <v>57</v>
      </c>
      <c r="B1735">
        <v>74108</v>
      </c>
      <c r="C1735">
        <v>12.1</v>
      </c>
      <c r="D1735">
        <v>11.3</v>
      </c>
      <c r="E1735">
        <v>12.9</v>
      </c>
      <c r="F1735">
        <v>2016</v>
      </c>
      <c r="G1735" t="s">
        <v>8</v>
      </c>
    </row>
    <row r="1736" spans="1:7" x14ac:dyDescent="0.25">
      <c r="A1736" t="s">
        <v>56</v>
      </c>
      <c r="B1736">
        <v>1162945</v>
      </c>
      <c r="C1736">
        <v>14.2</v>
      </c>
      <c r="D1736">
        <v>14</v>
      </c>
      <c r="E1736">
        <v>14.4</v>
      </c>
      <c r="F1736">
        <v>2016</v>
      </c>
      <c r="G1736" t="s">
        <v>8</v>
      </c>
    </row>
    <row r="1737" spans="1:7" x14ac:dyDescent="0.25">
      <c r="A1737" t="s">
        <v>41</v>
      </c>
      <c r="B1737">
        <v>1006676</v>
      </c>
      <c r="C1737">
        <v>11.2</v>
      </c>
      <c r="D1737">
        <v>11</v>
      </c>
      <c r="E1737">
        <v>11.4</v>
      </c>
      <c r="F1737">
        <v>2016</v>
      </c>
      <c r="G1737" t="s">
        <v>8</v>
      </c>
    </row>
    <row r="1738" spans="1:7" x14ac:dyDescent="0.25">
      <c r="A1738" t="s">
        <v>18</v>
      </c>
      <c r="B1738">
        <v>239037</v>
      </c>
      <c r="C1738">
        <v>8.6</v>
      </c>
      <c r="D1738">
        <v>8.3000000000000007</v>
      </c>
      <c r="E1738">
        <v>9</v>
      </c>
      <c r="F1738">
        <v>2016</v>
      </c>
      <c r="G1738" t="s">
        <v>8</v>
      </c>
    </row>
    <row r="1739" spans="1:7" x14ac:dyDescent="0.25">
      <c r="A1739" t="s">
        <v>42</v>
      </c>
      <c r="B1739">
        <v>85922</v>
      </c>
      <c r="C1739">
        <v>9.3000000000000007</v>
      </c>
      <c r="D1739">
        <v>8.6999999999999993</v>
      </c>
      <c r="E1739">
        <v>10</v>
      </c>
      <c r="F1739">
        <v>2016</v>
      </c>
      <c r="G173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1" sqref="D1:F9"/>
    </sheetView>
  </sheetViews>
  <sheetFormatPr defaultColWidth="9.42578125" defaultRowHeight="15" x14ac:dyDescent="0.25"/>
  <cols>
    <col min="1" max="1" width="9.28515625" bestFit="1" customWidth="1"/>
    <col min="2" max="2" width="7.28515625" bestFit="1" customWidth="1"/>
    <col min="3" max="3" width="13.140625" bestFit="1" customWidth="1"/>
    <col min="4" max="4" width="11" bestFit="1" customWidth="1"/>
    <col min="5" max="5" width="10.85546875" bestFit="1" customWidth="1"/>
    <col min="6" max="6" width="13.140625" style="9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8" t="s">
        <v>3</v>
      </c>
    </row>
    <row r="2" spans="1:6" x14ac:dyDescent="0.25">
      <c r="A2" t="s">
        <v>6</v>
      </c>
      <c r="B2">
        <v>2000</v>
      </c>
      <c r="C2">
        <v>6.7</v>
      </c>
      <c r="D2">
        <v>7</v>
      </c>
      <c r="E2">
        <v>6.3</v>
      </c>
      <c r="F2" s="9">
        <v>6.7</v>
      </c>
    </row>
    <row r="3" spans="1:6" x14ac:dyDescent="0.25">
      <c r="A3" t="s">
        <v>6</v>
      </c>
      <c r="B3">
        <v>2002</v>
      </c>
      <c r="C3">
        <v>6.6</v>
      </c>
      <c r="D3">
        <v>6.8</v>
      </c>
      <c r="E3">
        <v>6.3</v>
      </c>
      <c r="F3" s="9">
        <v>6.6</v>
      </c>
    </row>
    <row r="4" spans="1:6" x14ac:dyDescent="0.25">
      <c r="A4" t="s">
        <v>6</v>
      </c>
      <c r="B4">
        <v>2004</v>
      </c>
      <c r="C4">
        <v>8</v>
      </c>
      <c r="D4">
        <v>8.4</v>
      </c>
      <c r="E4">
        <v>7.6</v>
      </c>
      <c r="F4" s="9">
        <v>8</v>
      </c>
    </row>
    <row r="5" spans="1:6" x14ac:dyDescent="0.25">
      <c r="A5" t="s">
        <v>6</v>
      </c>
      <c r="B5">
        <v>2006</v>
      </c>
      <c r="C5">
        <v>9</v>
      </c>
      <c r="D5">
        <v>9.3000000000000007</v>
      </c>
      <c r="E5">
        <v>8.6</v>
      </c>
      <c r="F5" s="9">
        <v>9</v>
      </c>
    </row>
    <row r="6" spans="1:6" x14ac:dyDescent="0.25">
      <c r="A6" t="s">
        <v>6</v>
      </c>
      <c r="B6">
        <v>2008</v>
      </c>
      <c r="C6">
        <v>11.3</v>
      </c>
      <c r="D6">
        <v>11.7</v>
      </c>
      <c r="E6">
        <v>11</v>
      </c>
      <c r="F6" s="9">
        <v>11.3</v>
      </c>
    </row>
    <row r="7" spans="1:6" x14ac:dyDescent="0.25">
      <c r="A7" t="s">
        <v>6</v>
      </c>
      <c r="B7">
        <v>2010</v>
      </c>
      <c r="C7">
        <v>14.7</v>
      </c>
      <c r="D7">
        <v>15.1</v>
      </c>
      <c r="E7">
        <v>14.3</v>
      </c>
      <c r="F7" s="9">
        <v>14.7</v>
      </c>
    </row>
    <row r="8" spans="1:6" x14ac:dyDescent="0.25">
      <c r="A8" t="s">
        <v>6</v>
      </c>
      <c r="B8">
        <v>2012</v>
      </c>
      <c r="C8">
        <v>14.8</v>
      </c>
      <c r="D8">
        <v>15.2</v>
      </c>
      <c r="E8">
        <v>14.4</v>
      </c>
      <c r="F8" s="9">
        <v>14.8</v>
      </c>
    </row>
    <row r="9" spans="1:6" x14ac:dyDescent="0.25">
      <c r="A9" t="s">
        <v>6</v>
      </c>
      <c r="B9">
        <v>2014</v>
      </c>
      <c r="C9">
        <v>16.8</v>
      </c>
      <c r="D9">
        <v>17.3</v>
      </c>
      <c r="E9">
        <v>16.399999999999999</v>
      </c>
      <c r="F9" s="9">
        <v>16.8</v>
      </c>
    </row>
    <row r="10" spans="1:6" x14ac:dyDescent="0.25">
      <c r="A10" t="s">
        <v>7</v>
      </c>
      <c r="B10">
        <v>2004</v>
      </c>
      <c r="C10">
        <v>9.5</v>
      </c>
      <c r="D10">
        <v>12</v>
      </c>
      <c r="E10">
        <v>7.4</v>
      </c>
      <c r="F10" s="9">
        <v>9.5</v>
      </c>
    </row>
    <row r="11" spans="1:6" x14ac:dyDescent="0.25">
      <c r="A11" t="s">
        <v>7</v>
      </c>
      <c r="B11">
        <v>2008</v>
      </c>
      <c r="C11">
        <v>16.2</v>
      </c>
      <c r="D11">
        <v>18.100000000000001</v>
      </c>
      <c r="E11">
        <v>14.5</v>
      </c>
      <c r="F11" s="9">
        <v>16.2</v>
      </c>
    </row>
    <row r="12" spans="1:6" x14ac:dyDescent="0.25">
      <c r="A12" t="s">
        <v>7</v>
      </c>
      <c r="B12">
        <v>2012</v>
      </c>
      <c r="C12">
        <v>21.2</v>
      </c>
      <c r="D12">
        <v>22.3</v>
      </c>
      <c r="E12">
        <v>20.100000000000001</v>
      </c>
      <c r="F12" s="9">
        <v>21.2</v>
      </c>
    </row>
    <row r="13" spans="1:6" x14ac:dyDescent="0.25">
      <c r="A13" t="s">
        <v>7</v>
      </c>
      <c r="B13">
        <v>2016</v>
      </c>
      <c r="C13">
        <v>29.2</v>
      </c>
      <c r="D13">
        <v>30.7</v>
      </c>
      <c r="E13">
        <v>27.7</v>
      </c>
      <c r="F13" s="9">
        <v>29.2</v>
      </c>
    </row>
    <row r="14" spans="1:6" x14ac:dyDescent="0.25">
      <c r="A14" t="s">
        <v>8</v>
      </c>
      <c r="B14">
        <v>2000</v>
      </c>
      <c r="C14">
        <v>1.8</v>
      </c>
      <c r="D14">
        <v>1.8</v>
      </c>
      <c r="E14">
        <v>1.7</v>
      </c>
      <c r="F14" s="9">
        <v>1.8</v>
      </c>
    </row>
    <row r="15" spans="1:6" x14ac:dyDescent="0.25">
      <c r="A15" t="s">
        <v>8</v>
      </c>
      <c r="B15">
        <v>2001</v>
      </c>
      <c r="C15">
        <v>2.1</v>
      </c>
      <c r="D15">
        <v>2.1</v>
      </c>
      <c r="E15">
        <v>2.1</v>
      </c>
      <c r="F15" s="9">
        <v>2.1</v>
      </c>
    </row>
    <row r="16" spans="1:6" x14ac:dyDescent="0.25">
      <c r="A16" t="s">
        <v>8</v>
      </c>
      <c r="B16">
        <v>2002</v>
      </c>
      <c r="C16">
        <v>2.6</v>
      </c>
      <c r="D16">
        <v>2.6</v>
      </c>
      <c r="E16">
        <v>2.6</v>
      </c>
      <c r="F16" s="9">
        <v>2.6</v>
      </c>
    </row>
    <row r="17" spans="1:6" x14ac:dyDescent="0.25">
      <c r="A17" t="s">
        <v>8</v>
      </c>
      <c r="B17">
        <v>2003</v>
      </c>
      <c r="C17">
        <v>3</v>
      </c>
      <c r="D17">
        <v>3</v>
      </c>
      <c r="E17">
        <v>3</v>
      </c>
      <c r="F17" s="9">
        <v>3</v>
      </c>
    </row>
    <row r="18" spans="1:6" x14ac:dyDescent="0.25">
      <c r="A18" t="s">
        <v>8</v>
      </c>
      <c r="B18">
        <v>2004</v>
      </c>
      <c r="C18">
        <v>3.6</v>
      </c>
      <c r="D18">
        <v>3.6</v>
      </c>
      <c r="E18">
        <v>3.5</v>
      </c>
      <c r="F18" s="9">
        <v>3.6</v>
      </c>
    </row>
    <row r="19" spans="1:6" x14ac:dyDescent="0.25">
      <c r="A19" t="s">
        <v>8</v>
      </c>
      <c r="B19">
        <v>2005</v>
      </c>
      <c r="C19">
        <v>4.0999999999999996</v>
      </c>
      <c r="D19">
        <v>4.0999999999999996</v>
      </c>
      <c r="E19">
        <v>4.0999999999999996</v>
      </c>
      <c r="F19" s="9">
        <v>4.0999999999999996</v>
      </c>
    </row>
    <row r="20" spans="1:6" x14ac:dyDescent="0.25">
      <c r="A20" t="s">
        <v>8</v>
      </c>
      <c r="B20">
        <v>2006</v>
      </c>
      <c r="C20">
        <v>4.8</v>
      </c>
      <c r="D20">
        <v>4.8</v>
      </c>
      <c r="E20">
        <v>4.7</v>
      </c>
      <c r="F20" s="9">
        <v>4.8</v>
      </c>
    </row>
    <row r="21" spans="1:6" x14ac:dyDescent="0.25">
      <c r="A21" t="s">
        <v>8</v>
      </c>
      <c r="B21">
        <v>2007</v>
      </c>
      <c r="C21">
        <v>5.4</v>
      </c>
      <c r="D21">
        <v>5.5</v>
      </c>
      <c r="E21">
        <v>5.4</v>
      </c>
      <c r="F21" s="9">
        <v>5.4</v>
      </c>
    </row>
    <row r="22" spans="1:6" x14ac:dyDescent="0.25">
      <c r="A22" t="s">
        <v>8</v>
      </c>
      <c r="B22">
        <v>2008</v>
      </c>
      <c r="C22">
        <v>6.2</v>
      </c>
      <c r="D22">
        <v>6.2</v>
      </c>
      <c r="E22">
        <v>6.2</v>
      </c>
      <c r="F22" s="9">
        <v>6.2</v>
      </c>
    </row>
    <row r="23" spans="1:6" x14ac:dyDescent="0.25">
      <c r="A23" t="s">
        <v>8</v>
      </c>
      <c r="B23">
        <v>2009</v>
      </c>
      <c r="C23">
        <v>7</v>
      </c>
      <c r="D23">
        <v>7</v>
      </c>
      <c r="E23">
        <v>7</v>
      </c>
      <c r="F23" s="9">
        <v>7</v>
      </c>
    </row>
    <row r="24" spans="1:6" x14ac:dyDescent="0.25">
      <c r="A24" t="s">
        <v>8</v>
      </c>
      <c r="B24">
        <v>2010</v>
      </c>
      <c r="C24">
        <v>7.7</v>
      </c>
      <c r="D24">
        <v>7.7</v>
      </c>
      <c r="E24">
        <v>7.7</v>
      </c>
      <c r="F24" s="9">
        <v>7.7</v>
      </c>
    </row>
    <row r="25" spans="1:6" x14ac:dyDescent="0.25">
      <c r="A25" t="s">
        <v>8</v>
      </c>
      <c r="B25">
        <v>2011</v>
      </c>
      <c r="C25">
        <v>8.4</v>
      </c>
      <c r="D25">
        <v>8.5</v>
      </c>
      <c r="E25">
        <v>8.4</v>
      </c>
      <c r="F25" s="9">
        <v>8.4</v>
      </c>
    </row>
    <row r="26" spans="1:6" x14ac:dyDescent="0.25">
      <c r="A26" t="s">
        <v>8</v>
      </c>
      <c r="B26">
        <v>2012</v>
      </c>
      <c r="C26">
        <v>9.1</v>
      </c>
      <c r="D26">
        <v>9.1999999999999993</v>
      </c>
      <c r="E26">
        <v>9.1</v>
      </c>
      <c r="F26" s="9">
        <v>9.1</v>
      </c>
    </row>
    <row r="27" spans="1:6" x14ac:dyDescent="0.25">
      <c r="A27" t="s">
        <v>8</v>
      </c>
      <c r="B27">
        <v>2013</v>
      </c>
      <c r="C27">
        <v>9.8000000000000007</v>
      </c>
      <c r="D27">
        <v>9.9</v>
      </c>
      <c r="E27">
        <v>9.8000000000000007</v>
      </c>
      <c r="F27" s="9">
        <v>9.8000000000000007</v>
      </c>
    </row>
    <row r="28" spans="1:6" x14ac:dyDescent="0.25">
      <c r="A28" t="s">
        <v>8</v>
      </c>
      <c r="B28">
        <v>2014</v>
      </c>
      <c r="C28">
        <v>10.5</v>
      </c>
      <c r="D28">
        <v>10.5</v>
      </c>
      <c r="E28">
        <v>10.5</v>
      </c>
      <c r="F28" s="9">
        <v>10.5</v>
      </c>
    </row>
    <row r="29" spans="1:6" x14ac:dyDescent="0.25">
      <c r="A29" t="s">
        <v>8</v>
      </c>
      <c r="B29">
        <v>2015</v>
      </c>
      <c r="C29">
        <v>11.2</v>
      </c>
      <c r="D29">
        <v>11.2</v>
      </c>
      <c r="E29">
        <v>11.2</v>
      </c>
      <c r="F29" s="9">
        <v>11.2</v>
      </c>
    </row>
    <row r="30" spans="1:6" x14ac:dyDescent="0.25">
      <c r="A30" t="s">
        <v>8</v>
      </c>
      <c r="B30">
        <v>2016</v>
      </c>
      <c r="C30">
        <v>11.9</v>
      </c>
      <c r="D30">
        <v>11.9</v>
      </c>
      <c r="E30">
        <v>11.9</v>
      </c>
      <c r="F30" s="9">
        <v>11.9</v>
      </c>
    </row>
    <row r="31" spans="1:6" x14ac:dyDescent="0.25">
      <c r="A31" t="s">
        <v>9</v>
      </c>
      <c r="B31">
        <v>2000</v>
      </c>
      <c r="C31">
        <v>2.2999999999999998</v>
      </c>
      <c r="D31">
        <v>2.4</v>
      </c>
      <c r="E31">
        <v>2.2999999999999998</v>
      </c>
      <c r="F31" s="9">
        <v>2.2999999999999998</v>
      </c>
    </row>
    <row r="32" spans="1:6" x14ac:dyDescent="0.25">
      <c r="A32" t="s">
        <v>9</v>
      </c>
      <c r="B32">
        <v>2001</v>
      </c>
      <c r="C32">
        <v>2.6</v>
      </c>
      <c r="D32">
        <v>2.6</v>
      </c>
      <c r="E32">
        <v>2.6</v>
      </c>
      <c r="F32" s="9">
        <v>2.6</v>
      </c>
    </row>
    <row r="33" spans="1:6" x14ac:dyDescent="0.25">
      <c r="A33" t="s">
        <v>9</v>
      </c>
      <c r="B33">
        <v>2002</v>
      </c>
      <c r="C33">
        <v>2.8</v>
      </c>
      <c r="D33">
        <v>2.8</v>
      </c>
      <c r="E33">
        <v>2.7</v>
      </c>
      <c r="F33" s="9">
        <v>2.8</v>
      </c>
    </row>
    <row r="34" spans="1:6" x14ac:dyDescent="0.25">
      <c r="A34" t="s">
        <v>9</v>
      </c>
      <c r="B34">
        <v>2003</v>
      </c>
      <c r="C34">
        <v>3</v>
      </c>
      <c r="D34">
        <v>3</v>
      </c>
      <c r="E34">
        <v>3</v>
      </c>
      <c r="F34" s="9">
        <v>3</v>
      </c>
    </row>
    <row r="35" spans="1:6" x14ac:dyDescent="0.25">
      <c r="A35" t="s">
        <v>9</v>
      </c>
      <c r="B35">
        <v>2004</v>
      </c>
      <c r="C35">
        <v>3.5</v>
      </c>
      <c r="D35">
        <v>3.6</v>
      </c>
      <c r="E35">
        <v>3.5</v>
      </c>
      <c r="F35" s="9">
        <v>3.5</v>
      </c>
    </row>
    <row r="36" spans="1:6" x14ac:dyDescent="0.25">
      <c r="A36" t="s">
        <v>9</v>
      </c>
      <c r="B36">
        <v>2005</v>
      </c>
      <c r="C36">
        <v>3.9</v>
      </c>
      <c r="D36">
        <v>3.9</v>
      </c>
      <c r="E36">
        <v>3.8</v>
      </c>
      <c r="F36" s="9">
        <v>3.9</v>
      </c>
    </row>
    <row r="37" spans="1:6" x14ac:dyDescent="0.25">
      <c r="A37" t="s">
        <v>9</v>
      </c>
      <c r="B37">
        <v>2006</v>
      </c>
      <c r="C37">
        <v>4.4000000000000004</v>
      </c>
      <c r="D37">
        <v>4.5</v>
      </c>
      <c r="E37">
        <v>4.4000000000000004</v>
      </c>
      <c r="F37" s="9">
        <v>4.4000000000000004</v>
      </c>
    </row>
    <row r="38" spans="1:6" x14ac:dyDescent="0.25">
      <c r="A38" t="s">
        <v>9</v>
      </c>
      <c r="B38">
        <v>2007</v>
      </c>
      <c r="C38">
        <v>5.0999999999999996</v>
      </c>
      <c r="D38">
        <v>5.0999999999999996</v>
      </c>
      <c r="E38">
        <v>5</v>
      </c>
      <c r="F38" s="9">
        <v>5.0999999999999996</v>
      </c>
    </row>
    <row r="39" spans="1:6" x14ac:dyDescent="0.25">
      <c r="A39" t="s">
        <v>9</v>
      </c>
      <c r="B39">
        <v>2008</v>
      </c>
      <c r="C39">
        <v>5.6</v>
      </c>
      <c r="D39">
        <v>5.6</v>
      </c>
      <c r="E39">
        <v>5.5</v>
      </c>
      <c r="F39" s="9">
        <v>5.6</v>
      </c>
    </row>
    <row r="40" spans="1:6" x14ac:dyDescent="0.25">
      <c r="A40" t="s">
        <v>9</v>
      </c>
      <c r="B40">
        <v>2009</v>
      </c>
      <c r="C40">
        <v>5.9</v>
      </c>
      <c r="D40">
        <v>5.9</v>
      </c>
      <c r="E40">
        <v>5.9</v>
      </c>
      <c r="F40" s="9">
        <v>5.9</v>
      </c>
    </row>
    <row r="41" spans="1:6" x14ac:dyDescent="0.25">
      <c r="A41" t="s">
        <v>9</v>
      </c>
      <c r="B41">
        <v>2010</v>
      </c>
      <c r="C41">
        <v>6.4</v>
      </c>
      <c r="D41">
        <v>6.4</v>
      </c>
      <c r="E41">
        <v>6.4</v>
      </c>
      <c r="F41" s="9">
        <v>6.4</v>
      </c>
    </row>
    <row r="42" spans="1:6" x14ac:dyDescent="0.25">
      <c r="A42" t="s">
        <v>9</v>
      </c>
      <c r="B42">
        <v>2011</v>
      </c>
      <c r="C42">
        <v>7.1</v>
      </c>
      <c r="D42">
        <v>7.1</v>
      </c>
      <c r="E42">
        <v>7.1</v>
      </c>
      <c r="F42" s="9">
        <v>7.1</v>
      </c>
    </row>
    <row r="43" spans="1:6" x14ac:dyDescent="0.25">
      <c r="A43" t="s">
        <v>9</v>
      </c>
      <c r="B43">
        <v>2012</v>
      </c>
      <c r="C43">
        <v>8.1999999999999993</v>
      </c>
      <c r="D43">
        <v>8.3000000000000007</v>
      </c>
      <c r="E43">
        <v>8.1999999999999993</v>
      </c>
      <c r="F43" s="9">
        <v>8.1999999999999993</v>
      </c>
    </row>
  </sheetData>
  <autoFilter ref="A1:E4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0"/>
  <sheetViews>
    <sheetView zoomScaleNormal="100" workbookViewId="0"/>
  </sheetViews>
  <sheetFormatPr defaultRowHeight="15" x14ac:dyDescent="0.25"/>
  <cols>
    <col min="1" max="1" width="13.140625" customWidth="1"/>
    <col min="2" max="2" width="15.42578125" bestFit="1" customWidth="1"/>
    <col min="3" max="3" width="15.28515625" bestFit="1" customWidth="1"/>
    <col min="4" max="4" width="17.7109375" bestFit="1" customWidth="1"/>
    <col min="5" max="5" width="15.28515625" bestFit="1" customWidth="1"/>
    <col min="6" max="6" width="17.7109375" bestFit="1" customWidth="1"/>
    <col min="7" max="7" width="15.28515625" bestFit="1" customWidth="1"/>
    <col min="8" max="8" width="17.7109375" bestFit="1" customWidth="1"/>
    <col min="9" max="9" width="15.28515625" bestFit="1" customWidth="1"/>
    <col min="10" max="10" width="17.7109375" bestFit="1" customWidth="1"/>
    <col min="11" max="11" width="15.28515625" bestFit="1" customWidth="1"/>
    <col min="12" max="12" width="17.7109375" bestFit="1" customWidth="1"/>
    <col min="13" max="13" width="15.28515625" bestFit="1" customWidth="1"/>
    <col min="14" max="14" width="17.7109375" bestFit="1" customWidth="1"/>
    <col min="15" max="15" width="15.28515625" bestFit="1" customWidth="1"/>
    <col min="16" max="16" width="22.7109375" bestFit="1" customWidth="1"/>
    <col min="17" max="17" width="20.28515625" bestFit="1" customWidth="1"/>
  </cols>
  <sheetData>
    <row r="3" spans="1:4" x14ac:dyDescent="0.25">
      <c r="A3" s="3" t="s">
        <v>64</v>
      </c>
      <c r="B3" t="s">
        <v>68</v>
      </c>
      <c r="C3" t="s">
        <v>67</v>
      </c>
      <c r="D3" t="s">
        <v>66</v>
      </c>
    </row>
    <row r="4" spans="1:4" x14ac:dyDescent="0.25">
      <c r="A4" s="4" t="s">
        <v>6</v>
      </c>
      <c r="B4" s="5">
        <v>90.8</v>
      </c>
      <c r="C4" s="5">
        <v>84.9</v>
      </c>
      <c r="D4" s="5">
        <v>87.899999999999991</v>
      </c>
    </row>
    <row r="5" spans="1:4" x14ac:dyDescent="0.25">
      <c r="A5" s="6">
        <v>2000</v>
      </c>
      <c r="B5" s="5">
        <v>7</v>
      </c>
      <c r="C5" s="5">
        <v>6.3</v>
      </c>
      <c r="D5" s="5">
        <v>6.7</v>
      </c>
    </row>
    <row r="6" spans="1:4" x14ac:dyDescent="0.25">
      <c r="A6" s="6">
        <v>2002</v>
      </c>
      <c r="B6" s="5">
        <v>6.8</v>
      </c>
      <c r="C6" s="5">
        <v>6.3</v>
      </c>
      <c r="D6" s="5">
        <v>6.6</v>
      </c>
    </row>
    <row r="7" spans="1:4" x14ac:dyDescent="0.25">
      <c r="A7" s="6">
        <v>2004</v>
      </c>
      <c r="B7" s="5">
        <v>8.4</v>
      </c>
      <c r="C7" s="5">
        <v>7.6</v>
      </c>
      <c r="D7" s="5">
        <v>8</v>
      </c>
    </row>
    <row r="8" spans="1:4" x14ac:dyDescent="0.25">
      <c r="A8" s="6">
        <v>2006</v>
      </c>
      <c r="B8" s="5">
        <v>9.3000000000000007</v>
      </c>
      <c r="C8" s="5">
        <v>8.6</v>
      </c>
      <c r="D8" s="5">
        <v>9</v>
      </c>
    </row>
    <row r="9" spans="1:4" x14ac:dyDescent="0.25">
      <c r="A9" s="6">
        <v>2008</v>
      </c>
      <c r="B9" s="5">
        <v>11.7</v>
      </c>
      <c r="C9" s="5">
        <v>11</v>
      </c>
      <c r="D9" s="5">
        <v>11.3</v>
      </c>
    </row>
    <row r="10" spans="1:4" x14ac:dyDescent="0.25">
      <c r="A10" s="6">
        <v>2010</v>
      </c>
      <c r="B10" s="5">
        <v>15.1</v>
      </c>
      <c r="C10" s="5">
        <v>14.3</v>
      </c>
      <c r="D10" s="5">
        <v>14.7</v>
      </c>
    </row>
    <row r="11" spans="1:4" x14ac:dyDescent="0.25">
      <c r="A11" s="6">
        <v>2012</v>
      </c>
      <c r="B11" s="5">
        <v>15.2</v>
      </c>
      <c r="C11" s="5">
        <v>14.4</v>
      </c>
      <c r="D11" s="5">
        <v>14.8</v>
      </c>
    </row>
    <row r="12" spans="1:4" x14ac:dyDescent="0.25">
      <c r="A12" s="6">
        <v>2014</v>
      </c>
      <c r="B12" s="5">
        <v>17.3</v>
      </c>
      <c r="C12" s="5">
        <v>16.399999999999999</v>
      </c>
      <c r="D12" s="5">
        <v>16.8</v>
      </c>
    </row>
    <row r="13" spans="1:4" x14ac:dyDescent="0.25">
      <c r="A13" s="4" t="s">
        <v>9</v>
      </c>
      <c r="B13" s="5">
        <v>61.2</v>
      </c>
      <c r="C13" s="5">
        <v>60.400000000000006</v>
      </c>
      <c r="D13" s="5">
        <v>60.8</v>
      </c>
    </row>
    <row r="14" spans="1:4" x14ac:dyDescent="0.25">
      <c r="A14" s="6">
        <v>2000</v>
      </c>
      <c r="B14" s="5">
        <v>2.4</v>
      </c>
      <c r="C14" s="5">
        <v>2.2999999999999998</v>
      </c>
      <c r="D14" s="5">
        <v>2.2999999999999998</v>
      </c>
    </row>
    <row r="15" spans="1:4" x14ac:dyDescent="0.25">
      <c r="A15" s="6">
        <v>2001</v>
      </c>
      <c r="B15" s="5">
        <v>2.6</v>
      </c>
      <c r="C15" s="5">
        <v>2.6</v>
      </c>
      <c r="D15" s="5">
        <v>2.6</v>
      </c>
    </row>
    <row r="16" spans="1:4" x14ac:dyDescent="0.25">
      <c r="A16" s="6">
        <v>2002</v>
      </c>
      <c r="B16" s="5">
        <v>2.8</v>
      </c>
      <c r="C16" s="5">
        <v>2.7</v>
      </c>
      <c r="D16" s="5">
        <v>2.8</v>
      </c>
    </row>
    <row r="17" spans="1:4" x14ac:dyDescent="0.25">
      <c r="A17" s="6">
        <v>2003</v>
      </c>
      <c r="B17" s="5">
        <v>3</v>
      </c>
      <c r="C17" s="5">
        <v>3</v>
      </c>
      <c r="D17" s="5">
        <v>3</v>
      </c>
    </row>
    <row r="18" spans="1:4" x14ac:dyDescent="0.25">
      <c r="A18" s="6">
        <v>2004</v>
      </c>
      <c r="B18" s="5">
        <v>3.6</v>
      </c>
      <c r="C18" s="5">
        <v>3.5</v>
      </c>
      <c r="D18" s="5">
        <v>3.5</v>
      </c>
    </row>
    <row r="19" spans="1:4" x14ac:dyDescent="0.25">
      <c r="A19" s="6">
        <v>2005</v>
      </c>
      <c r="B19" s="5">
        <v>3.9</v>
      </c>
      <c r="C19" s="5">
        <v>3.8</v>
      </c>
      <c r="D19" s="5">
        <v>3.9</v>
      </c>
    </row>
    <row r="20" spans="1:4" x14ac:dyDescent="0.25">
      <c r="A20" s="6">
        <v>2006</v>
      </c>
      <c r="B20" s="5">
        <v>4.5</v>
      </c>
      <c r="C20" s="5">
        <v>4.4000000000000004</v>
      </c>
      <c r="D20" s="5">
        <v>4.4000000000000004</v>
      </c>
    </row>
    <row r="21" spans="1:4" x14ac:dyDescent="0.25">
      <c r="A21" s="6">
        <v>2007</v>
      </c>
      <c r="B21" s="5">
        <v>5.0999999999999996</v>
      </c>
      <c r="C21" s="5">
        <v>5</v>
      </c>
      <c r="D21" s="5">
        <v>5.0999999999999996</v>
      </c>
    </row>
    <row r="22" spans="1:4" x14ac:dyDescent="0.25">
      <c r="A22" s="6">
        <v>2008</v>
      </c>
      <c r="B22" s="5">
        <v>5.6</v>
      </c>
      <c r="C22" s="5">
        <v>5.5</v>
      </c>
      <c r="D22" s="5">
        <v>5.6</v>
      </c>
    </row>
    <row r="23" spans="1:4" x14ac:dyDescent="0.25">
      <c r="A23" s="6">
        <v>2009</v>
      </c>
      <c r="B23" s="5">
        <v>5.9</v>
      </c>
      <c r="C23" s="5">
        <v>5.9</v>
      </c>
      <c r="D23" s="5">
        <v>5.9</v>
      </c>
    </row>
    <row r="24" spans="1:4" x14ac:dyDescent="0.25">
      <c r="A24" s="6">
        <v>2010</v>
      </c>
      <c r="B24" s="5">
        <v>6.4</v>
      </c>
      <c r="C24" s="5">
        <v>6.4</v>
      </c>
      <c r="D24" s="5">
        <v>6.4</v>
      </c>
    </row>
    <row r="25" spans="1:4" x14ac:dyDescent="0.25">
      <c r="A25" s="6">
        <v>2011</v>
      </c>
      <c r="B25" s="5">
        <v>7.1</v>
      </c>
      <c r="C25" s="5">
        <v>7.1</v>
      </c>
      <c r="D25" s="5">
        <v>7.1</v>
      </c>
    </row>
    <row r="26" spans="1:4" x14ac:dyDescent="0.25">
      <c r="A26" s="6">
        <v>2012</v>
      </c>
      <c r="B26" s="5">
        <v>8.3000000000000007</v>
      </c>
      <c r="C26" s="5">
        <v>8.1999999999999993</v>
      </c>
      <c r="D26" s="5">
        <v>8.1999999999999993</v>
      </c>
    </row>
    <row r="27" spans="1:4" x14ac:dyDescent="0.25">
      <c r="A27" s="4" t="s">
        <v>7</v>
      </c>
      <c r="B27" s="5">
        <v>83.100000000000009</v>
      </c>
      <c r="C27" s="5">
        <v>69.7</v>
      </c>
      <c r="D27" s="5">
        <v>76.099999999999994</v>
      </c>
    </row>
    <row r="28" spans="1:4" x14ac:dyDescent="0.25">
      <c r="A28" s="6">
        <v>2004</v>
      </c>
      <c r="B28" s="5">
        <v>12</v>
      </c>
      <c r="C28" s="5">
        <v>7.4</v>
      </c>
      <c r="D28" s="5">
        <v>9.5</v>
      </c>
    </row>
    <row r="29" spans="1:4" x14ac:dyDescent="0.25">
      <c r="A29" s="6">
        <v>2008</v>
      </c>
      <c r="B29" s="5">
        <v>18.100000000000001</v>
      </c>
      <c r="C29" s="5">
        <v>14.5</v>
      </c>
      <c r="D29" s="5">
        <v>16.2</v>
      </c>
    </row>
    <row r="30" spans="1:4" x14ac:dyDescent="0.25">
      <c r="A30" s="6">
        <v>2012</v>
      </c>
      <c r="B30" s="5">
        <v>22.3</v>
      </c>
      <c r="C30" s="5">
        <v>20.100000000000001</v>
      </c>
      <c r="D30" s="5">
        <v>21.2</v>
      </c>
    </row>
    <row r="31" spans="1:4" x14ac:dyDescent="0.25">
      <c r="A31" s="6">
        <v>2016</v>
      </c>
      <c r="B31" s="5">
        <v>30.7</v>
      </c>
      <c r="C31" s="5">
        <v>27.7</v>
      </c>
      <c r="D31" s="5">
        <v>29.2</v>
      </c>
    </row>
    <row r="32" spans="1:4" x14ac:dyDescent="0.25">
      <c r="A32" s="4" t="s">
        <v>8</v>
      </c>
      <c r="B32" s="5">
        <v>109.60000000000002</v>
      </c>
      <c r="C32" s="5">
        <v>108.9</v>
      </c>
      <c r="D32" s="5">
        <v>109.2</v>
      </c>
    </row>
    <row r="33" spans="1:4" x14ac:dyDescent="0.25">
      <c r="A33" s="6">
        <v>2000</v>
      </c>
      <c r="B33" s="5">
        <v>1.8</v>
      </c>
      <c r="C33" s="5">
        <v>1.7</v>
      </c>
      <c r="D33" s="5">
        <v>1.8</v>
      </c>
    </row>
    <row r="34" spans="1:4" x14ac:dyDescent="0.25">
      <c r="A34" s="6">
        <v>2001</v>
      </c>
      <c r="B34" s="5">
        <v>2.1</v>
      </c>
      <c r="C34" s="5">
        <v>2.1</v>
      </c>
      <c r="D34" s="5">
        <v>2.1</v>
      </c>
    </row>
    <row r="35" spans="1:4" x14ac:dyDescent="0.25">
      <c r="A35" s="6">
        <v>2002</v>
      </c>
      <c r="B35" s="5">
        <v>2.6</v>
      </c>
      <c r="C35" s="5">
        <v>2.6</v>
      </c>
      <c r="D35" s="5">
        <v>2.6</v>
      </c>
    </row>
    <row r="36" spans="1:4" x14ac:dyDescent="0.25">
      <c r="A36" s="6">
        <v>2003</v>
      </c>
      <c r="B36" s="5">
        <v>3</v>
      </c>
      <c r="C36" s="5">
        <v>3</v>
      </c>
      <c r="D36" s="5">
        <v>3</v>
      </c>
    </row>
    <row r="37" spans="1:4" x14ac:dyDescent="0.25">
      <c r="A37" s="6">
        <v>2004</v>
      </c>
      <c r="B37" s="5">
        <v>3.6</v>
      </c>
      <c r="C37" s="5">
        <v>3.5</v>
      </c>
      <c r="D37" s="5">
        <v>3.6</v>
      </c>
    </row>
    <row r="38" spans="1:4" x14ac:dyDescent="0.25">
      <c r="A38" s="6">
        <v>2005</v>
      </c>
      <c r="B38" s="5">
        <v>4.0999999999999996</v>
      </c>
      <c r="C38" s="5">
        <v>4.0999999999999996</v>
      </c>
      <c r="D38" s="5">
        <v>4.0999999999999996</v>
      </c>
    </row>
    <row r="39" spans="1:4" x14ac:dyDescent="0.25">
      <c r="A39" s="6">
        <v>2006</v>
      </c>
      <c r="B39" s="5">
        <v>4.8</v>
      </c>
      <c r="C39" s="5">
        <v>4.7</v>
      </c>
      <c r="D39" s="5">
        <v>4.8</v>
      </c>
    </row>
    <row r="40" spans="1:4" x14ac:dyDescent="0.25">
      <c r="A40" s="6">
        <v>2007</v>
      </c>
      <c r="B40" s="5">
        <v>5.5</v>
      </c>
      <c r="C40" s="5">
        <v>5.4</v>
      </c>
      <c r="D40" s="5">
        <v>5.4</v>
      </c>
    </row>
    <row r="41" spans="1:4" x14ac:dyDescent="0.25">
      <c r="A41" s="6">
        <v>2008</v>
      </c>
      <c r="B41" s="5">
        <v>6.2</v>
      </c>
      <c r="C41" s="5">
        <v>6.2</v>
      </c>
      <c r="D41" s="5">
        <v>6.2</v>
      </c>
    </row>
    <row r="42" spans="1:4" x14ac:dyDescent="0.25">
      <c r="A42" s="6">
        <v>2009</v>
      </c>
      <c r="B42" s="5">
        <v>7</v>
      </c>
      <c r="C42" s="5">
        <v>7</v>
      </c>
      <c r="D42" s="5">
        <v>7</v>
      </c>
    </row>
    <row r="43" spans="1:4" x14ac:dyDescent="0.25">
      <c r="A43" s="6">
        <v>2010</v>
      </c>
      <c r="B43" s="5">
        <v>7.7</v>
      </c>
      <c r="C43" s="5">
        <v>7.7</v>
      </c>
      <c r="D43" s="5">
        <v>7.7</v>
      </c>
    </row>
    <row r="44" spans="1:4" x14ac:dyDescent="0.25">
      <c r="A44" s="6">
        <v>2011</v>
      </c>
      <c r="B44" s="5">
        <v>8.5</v>
      </c>
      <c r="C44" s="5">
        <v>8.4</v>
      </c>
      <c r="D44" s="5">
        <v>8.4</v>
      </c>
    </row>
    <row r="45" spans="1:4" x14ac:dyDescent="0.25">
      <c r="A45" s="6">
        <v>2012</v>
      </c>
      <c r="B45" s="5">
        <v>9.1999999999999993</v>
      </c>
      <c r="C45" s="5">
        <v>9.1</v>
      </c>
      <c r="D45" s="5">
        <v>9.1</v>
      </c>
    </row>
    <row r="46" spans="1:4" x14ac:dyDescent="0.25">
      <c r="A46" s="6">
        <v>2013</v>
      </c>
      <c r="B46" s="5">
        <v>9.9</v>
      </c>
      <c r="C46" s="5">
        <v>9.8000000000000007</v>
      </c>
      <c r="D46" s="5">
        <v>9.8000000000000007</v>
      </c>
    </row>
    <row r="47" spans="1:4" x14ac:dyDescent="0.25">
      <c r="A47" s="6">
        <v>2014</v>
      </c>
      <c r="B47" s="5">
        <v>10.5</v>
      </c>
      <c r="C47" s="5">
        <v>10.5</v>
      </c>
      <c r="D47" s="5">
        <v>10.5</v>
      </c>
    </row>
    <row r="48" spans="1:4" x14ac:dyDescent="0.25">
      <c r="A48" s="6">
        <v>2015</v>
      </c>
      <c r="B48" s="5">
        <v>11.2</v>
      </c>
      <c r="C48" s="5">
        <v>11.2</v>
      </c>
      <c r="D48" s="5">
        <v>11.2</v>
      </c>
    </row>
    <row r="49" spans="1:4" x14ac:dyDescent="0.25">
      <c r="A49" s="6">
        <v>2016</v>
      </c>
      <c r="B49" s="5">
        <v>11.9</v>
      </c>
      <c r="C49" s="5">
        <v>11.9</v>
      </c>
      <c r="D49" s="5">
        <v>11.9</v>
      </c>
    </row>
    <row r="50" spans="1:4" x14ac:dyDescent="0.25">
      <c r="A50" s="4" t="s">
        <v>65</v>
      </c>
      <c r="B50" s="5">
        <v>344.69999999999987</v>
      </c>
      <c r="C50" s="5">
        <v>323.89999999999992</v>
      </c>
      <c r="D50" s="5">
        <v>333.99999999999989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140625" style="12" bestFit="1" customWidth="1"/>
    <col min="2" max="2" width="17.28515625" style="13" bestFit="1" customWidth="1"/>
    <col min="3" max="3" width="15.42578125" style="12" bestFit="1" customWidth="1"/>
    <col min="4" max="4" width="13.140625" style="12" bestFit="1" customWidth="1"/>
    <col min="5" max="5" width="13.28515625" style="12" bestFit="1" customWidth="1"/>
    <col min="6" max="6" width="9.5703125" style="12" bestFit="1" customWidth="1"/>
    <col min="7" max="7" width="11.5703125" style="12" bestFit="1" customWidth="1"/>
    <col min="8" max="8" width="15.28515625" style="16" bestFit="1" customWidth="1"/>
    <col min="9" max="9" width="26.5703125" style="17" bestFit="1" customWidth="1"/>
    <col min="10" max="10" width="1.5703125" style="22" customWidth="1"/>
    <col min="11" max="12" width="1.5703125" style="19" customWidth="1"/>
    <col min="13" max="14" width="1.5703125" style="21" customWidth="1"/>
    <col min="15" max="15" width="20.7109375" style="19" bestFit="1" customWidth="1"/>
    <col min="16" max="16" width="20.85546875" style="19" bestFit="1" customWidth="1"/>
    <col min="17" max="18" width="1.5703125" style="22" customWidth="1"/>
    <col min="19" max="19" width="24.5703125" style="19" bestFit="1" customWidth="1"/>
    <col min="20" max="20" width="24.7109375" style="19" bestFit="1" customWidth="1"/>
    <col min="21" max="16384" width="9.140625" style="12"/>
  </cols>
  <sheetData>
    <row r="1" spans="1:20" s="10" customFormat="1" x14ac:dyDescent="0.25">
      <c r="A1" s="10" t="s">
        <v>11</v>
      </c>
      <c r="B1" s="11" t="s">
        <v>12</v>
      </c>
      <c r="C1" s="10" t="s">
        <v>3</v>
      </c>
      <c r="D1" s="10" t="s">
        <v>4</v>
      </c>
      <c r="E1" s="10" t="s">
        <v>5</v>
      </c>
      <c r="F1" s="10" t="s">
        <v>2</v>
      </c>
      <c r="G1" s="10" t="s">
        <v>1</v>
      </c>
      <c r="H1" s="15" t="s">
        <v>70</v>
      </c>
      <c r="I1" s="14" t="s">
        <v>121</v>
      </c>
      <c r="J1" s="20" t="s">
        <v>132</v>
      </c>
      <c r="K1" s="18" t="s">
        <v>122</v>
      </c>
      <c r="L1" s="18" t="s">
        <v>123</v>
      </c>
      <c r="M1" s="20" t="s">
        <v>124</v>
      </c>
      <c r="N1" s="20" t="s">
        <v>125</v>
      </c>
      <c r="O1" s="18" t="s">
        <v>126</v>
      </c>
      <c r="P1" s="18" t="s">
        <v>127</v>
      </c>
      <c r="Q1" s="20" t="s">
        <v>128</v>
      </c>
      <c r="R1" s="20" t="s">
        <v>131</v>
      </c>
      <c r="S1" s="18" t="s">
        <v>129</v>
      </c>
      <c r="T1" s="18" t="s">
        <v>130</v>
      </c>
    </row>
    <row r="2" spans="1:20" x14ac:dyDescent="0.25">
      <c r="A2" s="12" t="s">
        <v>13</v>
      </c>
      <c r="B2" s="13">
        <v>45322</v>
      </c>
      <c r="C2" s="12">
        <v>6.5</v>
      </c>
      <c r="D2" s="12">
        <v>5.8</v>
      </c>
      <c r="E2" s="12">
        <v>7.3</v>
      </c>
      <c r="F2" s="12">
        <v>2000</v>
      </c>
      <c r="G2" s="12" t="s">
        <v>6</v>
      </c>
      <c r="H2" s="16" t="str">
        <f>VLOOKUP(A2,'Data Key'!$A$1:$B$51,2,FALSE)</f>
        <v>Arizona</v>
      </c>
      <c r="I2" s="17">
        <f>ROUND(B2*C2/1000,0)</f>
        <v>295</v>
      </c>
      <c r="J2" s="21">
        <f>SQRT(I2/B2*(1-I2/B2)/B2)</f>
        <v>3.7773211856975637E-4</v>
      </c>
      <c r="K2" s="19">
        <f>1000*(I2/B2-J2)</f>
        <v>6.1312480676532708</v>
      </c>
      <c r="L2" s="19">
        <f>1000*(I2/B2+J2)</f>
        <v>6.8867123047927823</v>
      </c>
      <c r="M2" s="21">
        <f>_xlfn.BINOM.INV(B2, C2/1000, 0.025)</f>
        <v>262</v>
      </c>
      <c r="N2" s="21">
        <f>_xlfn.BINOM.INV(B2, C2/1000, 0.975)</f>
        <v>329</v>
      </c>
      <c r="O2" s="19">
        <f>1000*M2/B2</f>
        <v>5.7808569789506201</v>
      </c>
      <c r="P2" s="19">
        <f>1000*N2/B2</f>
        <v>7.2591677331097477</v>
      </c>
      <c r="Q2" s="21">
        <f>((I2/B2)+_xlfn.NORM.S.INV(0.975)^2/(2*B2))/(1+_xlfn.NORM.S.INV(0.975)^2/B2)</f>
        <v>6.5508045709444735E-3</v>
      </c>
      <c r="R2" s="21">
        <f>_xlfn.NORM.S.INV(0.975)*SQRT(Q2*(1-Q2)/B2+(_xlfn.NORM.S.INV(0.975)^2/(4*B2^2)))/(1+_xlfn.NORM.S.INV(0.975)^2/B2)</f>
        <v>7.4384558311265607E-4</v>
      </c>
      <c r="S2" s="19">
        <f>1000*(Q2-R2)</f>
        <v>5.8069589878318171</v>
      </c>
      <c r="T2" s="19">
        <f>1000*(Q2+R2)</f>
        <v>7.2946501540571296</v>
      </c>
    </row>
    <row r="3" spans="1:20" x14ac:dyDescent="0.25">
      <c r="A3" s="12" t="s">
        <v>14</v>
      </c>
      <c r="B3" s="13">
        <v>43593</v>
      </c>
      <c r="C3" s="12">
        <v>6.5</v>
      </c>
      <c r="D3" s="12">
        <v>5.8</v>
      </c>
      <c r="E3" s="12">
        <v>7.3</v>
      </c>
      <c r="F3" s="12">
        <v>2000</v>
      </c>
      <c r="G3" s="12" t="s">
        <v>6</v>
      </c>
      <c r="H3" s="16" t="str">
        <f>VLOOKUP(A3,'Data Key'!$A$1:$B$51,2,FALSE)</f>
        <v>Georgia</v>
      </c>
      <c r="I3" s="17">
        <f t="shared" ref="I3:I66" si="0">ROUND(B3*C3/1000,0)</f>
        <v>283</v>
      </c>
      <c r="J3" s="21">
        <f t="shared" ref="J3:J66" si="1">SQRT(I3/B3*(1-I3/B3)/B3)</f>
        <v>3.8464684396049664E-4</v>
      </c>
      <c r="K3" s="19">
        <f t="shared" ref="K3:K66" si="2">1000*(I3/B3-J3)</f>
        <v>6.1072211164918695</v>
      </c>
      <c r="L3" s="19">
        <f t="shared" ref="L3:L66" si="3">1000*(I3/B3+J3)</f>
        <v>6.8765148044128628</v>
      </c>
      <c r="M3" s="21">
        <f>_xlfn.BINOM.INV(B3, C3/1000, 0.025)</f>
        <v>251</v>
      </c>
      <c r="N3" s="21">
        <f>_xlfn.BINOM.INV(B3, C3/1000, 0.975)</f>
        <v>317</v>
      </c>
      <c r="O3" s="19">
        <f t="shared" ref="O3:O66" si="4">1000*M3/B3</f>
        <v>5.7578051522033356</v>
      </c>
      <c r="P3" s="19">
        <f t="shared" ref="P3:P66" si="5">1000*N3/B3</f>
        <v>7.2718096942169614</v>
      </c>
      <c r="Q3" s="21">
        <f>((I3/B3)+_xlfn.NORM.S.INV(0.975)^2/(2*B3))/(1+_xlfn.NORM.S.INV(0.975)^2/B3)</f>
        <v>6.5353525594157632E-3</v>
      </c>
      <c r="R3" s="21">
        <f>_xlfn.NORM.S.INV(0.975)*SQRT(Q3*(1-Q3)/B3+(_xlfn.NORM.S.INV(0.975)^2/(4*B3^2)))/(1+_xlfn.NORM.S.INV(0.975)^2/B3)</f>
        <v>7.5761352670276937E-4</v>
      </c>
      <c r="S3" s="19">
        <f t="shared" ref="S3:S66" si="6">1000*(Q3-R3)</f>
        <v>5.7777390327129945</v>
      </c>
      <c r="T3" s="19">
        <f t="shared" ref="T3:T66" si="7">1000*(Q3+R3)</f>
        <v>7.2929660861185317</v>
      </c>
    </row>
    <row r="4" spans="1:20" x14ac:dyDescent="0.25">
      <c r="A4" s="12" t="s">
        <v>15</v>
      </c>
      <c r="B4" s="13">
        <v>21532</v>
      </c>
      <c r="C4" s="12">
        <v>5.5</v>
      </c>
      <c r="D4" s="12">
        <v>4.5999999999999996</v>
      </c>
      <c r="E4" s="12">
        <v>6.6</v>
      </c>
      <c r="F4" s="12">
        <v>2000</v>
      </c>
      <c r="G4" s="12" t="s">
        <v>6</v>
      </c>
      <c r="H4" s="16" t="str">
        <f>VLOOKUP(A4,'Data Key'!$A$1:$B$51,2,FALSE)</f>
        <v>Maryland</v>
      </c>
      <c r="I4" s="17">
        <f t="shared" si="0"/>
        <v>118</v>
      </c>
      <c r="J4" s="21">
        <f t="shared" si="1"/>
        <v>5.0311045932512337E-4</v>
      </c>
      <c r="K4" s="19">
        <f t="shared" si="2"/>
        <v>4.9771050338942713</v>
      </c>
      <c r="L4" s="19">
        <f t="shared" si="3"/>
        <v>5.9833259525445177</v>
      </c>
      <c r="M4" s="21">
        <f t="shared" ref="M4:M67" si="8">_xlfn.BINOM.INV(B4, C4/1000, 0.025)</f>
        <v>98</v>
      </c>
      <c r="N4" s="21">
        <f t="shared" ref="N4:N67" si="9">_xlfn.BINOM.INV(B4, C4/1000, 0.975)</f>
        <v>140</v>
      </c>
      <c r="O4" s="19">
        <f t="shared" si="4"/>
        <v>4.5513654096228873</v>
      </c>
      <c r="P4" s="19">
        <f t="shared" si="5"/>
        <v>6.5019505851755524</v>
      </c>
      <c r="Q4" s="21">
        <f>((I4/B4)+_xlfn.NORM.S.INV(0.975)^2/(2*B4))/(1+_xlfn.NORM.S.INV(0.975)^2/B4)</f>
        <v>5.5684255309759291E-3</v>
      </c>
      <c r="R4" s="21">
        <f>_xlfn.NORM.S.INV(0.975)*SQRT(Q4*(1-Q4)/B4+(_xlfn.NORM.S.INV(0.975)^2/(4*B4^2)))/(1+_xlfn.NORM.S.INV(0.975)^2/B4)</f>
        <v>9.9775548010254378E-4</v>
      </c>
      <c r="S4" s="19">
        <f t="shared" si="6"/>
        <v>4.5706700508733853</v>
      </c>
      <c r="T4" s="19">
        <f t="shared" si="7"/>
        <v>6.5661810110784735</v>
      </c>
    </row>
    <row r="5" spans="1:20" x14ac:dyDescent="0.25">
      <c r="A5" s="12" t="s">
        <v>16</v>
      </c>
      <c r="B5" s="13">
        <v>29714</v>
      </c>
      <c r="C5" s="12">
        <v>9.9</v>
      </c>
      <c r="D5" s="12">
        <v>8.9</v>
      </c>
      <c r="E5" s="12">
        <v>11.1</v>
      </c>
      <c r="F5" s="12">
        <v>2000</v>
      </c>
      <c r="G5" s="12" t="s">
        <v>6</v>
      </c>
      <c r="H5" s="16" t="str">
        <f>VLOOKUP(A5,'Data Key'!$A$1:$B$51,2,FALSE)</f>
        <v>New Jersey</v>
      </c>
      <c r="I5" s="17">
        <f t="shared" si="0"/>
        <v>294</v>
      </c>
      <c r="J5" s="21">
        <f t="shared" si="1"/>
        <v>5.7418695416826075E-4</v>
      </c>
      <c r="K5" s="19">
        <f t="shared" si="2"/>
        <v>9.3201389528116145</v>
      </c>
      <c r="L5" s="19">
        <f t="shared" si="3"/>
        <v>10.468512861148136</v>
      </c>
      <c r="M5" s="21">
        <f t="shared" si="8"/>
        <v>261</v>
      </c>
      <c r="N5" s="21">
        <f t="shared" si="9"/>
        <v>328</v>
      </c>
      <c r="O5" s="19">
        <f t="shared" si="4"/>
        <v>8.7837383051760121</v>
      </c>
      <c r="P5" s="19">
        <f t="shared" si="5"/>
        <v>11.038567678535371</v>
      </c>
      <c r="Q5" s="21">
        <f>((I5/B5)+_xlfn.NORM.S.INV(0.975)^2/(2*B5))/(1+_xlfn.NORM.S.INV(0.975)^2/B5)</f>
        <v>9.9576791208203126E-3</v>
      </c>
      <c r="R5" s="21">
        <f>_xlfn.NORM.S.INV(0.975)*SQRT(Q5*(1-Q5)/B5+(_xlfn.NORM.S.INV(0.975)^2/(4*B5^2)))/(1+_xlfn.NORM.S.INV(0.975)^2/B5)</f>
        <v>1.1306496839543225E-3</v>
      </c>
      <c r="S5" s="19">
        <f t="shared" si="6"/>
        <v>8.8270294368659901</v>
      </c>
      <c r="T5" s="19">
        <f t="shared" si="7"/>
        <v>11.088328804774635</v>
      </c>
    </row>
    <row r="6" spans="1:20" x14ac:dyDescent="0.25">
      <c r="A6" s="12" t="s">
        <v>17</v>
      </c>
      <c r="B6" s="13">
        <v>24535</v>
      </c>
      <c r="C6" s="12">
        <v>6.3</v>
      </c>
      <c r="D6" s="12">
        <v>5.4</v>
      </c>
      <c r="E6" s="12">
        <v>7.4</v>
      </c>
      <c r="F6" s="12">
        <v>2000</v>
      </c>
      <c r="G6" s="12" t="s">
        <v>6</v>
      </c>
      <c r="H6" s="16" t="str">
        <f>VLOOKUP(A6,'Data Key'!$A$1:$B$51,2,FALSE)</f>
        <v>South Carolina</v>
      </c>
      <c r="I6" s="17">
        <f t="shared" si="0"/>
        <v>155</v>
      </c>
      <c r="J6" s="21">
        <f t="shared" si="1"/>
        <v>5.0582886223660823E-4</v>
      </c>
      <c r="K6" s="19">
        <f t="shared" si="2"/>
        <v>5.8116767420022342</v>
      </c>
      <c r="L6" s="19">
        <f t="shared" si="3"/>
        <v>6.8233344664754503</v>
      </c>
      <c r="M6" s="21">
        <f t="shared" si="8"/>
        <v>131</v>
      </c>
      <c r="N6" s="21">
        <f t="shared" si="9"/>
        <v>179</v>
      </c>
      <c r="O6" s="19">
        <f t="shared" si="4"/>
        <v>5.3393111880986348</v>
      </c>
      <c r="P6" s="19">
        <f t="shared" si="5"/>
        <v>7.2957000203790505</v>
      </c>
      <c r="Q6" s="21">
        <f>((I6/B6)+_xlfn.NORM.S.INV(0.975)^2/(2*B6))/(1+_xlfn.NORM.S.INV(0.975)^2/B6)</f>
        <v>6.3947896510794956E-3</v>
      </c>
      <c r="R6" s="21">
        <f>_xlfn.NORM.S.INV(0.975)*SQRT(Q6*(1-Q6)/B6+(_xlfn.NORM.S.INV(0.975)^2/(4*B6^2)))/(1+_xlfn.NORM.S.INV(0.975)^2/B6)</f>
        <v>1.0003241250642403E-3</v>
      </c>
      <c r="S6" s="19">
        <f t="shared" si="6"/>
        <v>5.3944655260152548</v>
      </c>
      <c r="T6" s="19">
        <f t="shared" si="7"/>
        <v>7.3951137761437362</v>
      </c>
    </row>
    <row r="7" spans="1:20" x14ac:dyDescent="0.25">
      <c r="A7" s="12" t="s">
        <v>18</v>
      </c>
      <c r="B7" s="13">
        <v>23065</v>
      </c>
      <c r="C7" s="12">
        <v>4.5</v>
      </c>
      <c r="D7" s="12">
        <v>3.7</v>
      </c>
      <c r="E7" s="12">
        <v>5.5</v>
      </c>
      <c r="F7" s="12">
        <v>2000</v>
      </c>
      <c r="G7" s="12" t="s">
        <v>6</v>
      </c>
      <c r="H7" s="16" t="str">
        <f>VLOOKUP(A7,'Data Key'!$A$1:$B$51,2,FALSE)</f>
        <v>West Virginia</v>
      </c>
      <c r="I7" s="17">
        <f t="shared" si="0"/>
        <v>104</v>
      </c>
      <c r="J7" s="21">
        <f t="shared" si="1"/>
        <v>4.4114552747853068E-4</v>
      </c>
      <c r="K7" s="19">
        <f t="shared" si="2"/>
        <v>4.0678507872840965</v>
      </c>
      <c r="L7" s="19">
        <f t="shared" si="3"/>
        <v>4.9501418422411589</v>
      </c>
      <c r="M7" s="21">
        <f t="shared" si="8"/>
        <v>84</v>
      </c>
      <c r="N7" s="21">
        <f t="shared" si="9"/>
        <v>124</v>
      </c>
      <c r="O7" s="19">
        <f t="shared" si="4"/>
        <v>3.6418816388467374</v>
      </c>
      <c r="P7" s="19">
        <f t="shared" si="5"/>
        <v>5.3761109906785176</v>
      </c>
      <c r="Q7" s="21">
        <f>((I7/B7)+_xlfn.NORM.S.INV(0.975)^2/(2*B7))/(1+_xlfn.NORM.S.INV(0.975)^2/B7)</f>
        <v>4.5915062357779046E-3</v>
      </c>
      <c r="R7" s="21">
        <f>_xlfn.NORM.S.INV(0.975)*SQRT(Q7*(1-Q7)/B7+(_xlfn.NORM.S.INV(0.975)^2/(4*B7^2)))/(1+_xlfn.NORM.S.INV(0.975)^2/B7)</f>
        <v>8.7628743983156679E-4</v>
      </c>
      <c r="S7" s="19">
        <f t="shared" si="6"/>
        <v>3.7152187959463379</v>
      </c>
      <c r="T7" s="19">
        <f t="shared" si="7"/>
        <v>5.4677936756094718</v>
      </c>
    </row>
    <row r="8" spans="1:20" x14ac:dyDescent="0.25">
      <c r="A8" s="12" t="s">
        <v>19</v>
      </c>
      <c r="B8" s="13">
        <v>35472</v>
      </c>
      <c r="C8" s="12">
        <v>3.3</v>
      </c>
      <c r="D8" s="12">
        <v>2.7</v>
      </c>
      <c r="E8" s="12">
        <v>3.9</v>
      </c>
      <c r="F8" s="12">
        <v>2002</v>
      </c>
      <c r="G8" s="12" t="s">
        <v>6</v>
      </c>
      <c r="H8" s="16" t="str">
        <f>VLOOKUP(A8,'Data Key'!$A$1:$B$51,2,FALSE)</f>
        <v>Alabama</v>
      </c>
      <c r="I8" s="17">
        <f t="shared" si="0"/>
        <v>117</v>
      </c>
      <c r="J8" s="21">
        <f t="shared" si="1"/>
        <v>3.0443167556703273E-4</v>
      </c>
      <c r="K8" s="19">
        <f t="shared" si="2"/>
        <v>2.9939445084654435</v>
      </c>
      <c r="L8" s="19">
        <f t="shared" si="3"/>
        <v>3.6028078595995092</v>
      </c>
      <c r="M8" s="21">
        <f t="shared" si="8"/>
        <v>96</v>
      </c>
      <c r="N8" s="21">
        <f t="shared" si="9"/>
        <v>139</v>
      </c>
      <c r="O8" s="19">
        <f t="shared" si="4"/>
        <v>2.7063599458728009</v>
      </c>
      <c r="P8" s="19">
        <f t="shared" si="5"/>
        <v>3.9185836716283267</v>
      </c>
      <c r="Q8" s="21">
        <f>((I8/B8)+_xlfn.NORM.S.INV(0.975)^2/(2*B8))/(1+_xlfn.NORM.S.INV(0.975)^2/B8)</f>
        <v>3.3521609219160234E-3</v>
      </c>
      <c r="R8" s="21">
        <f>_xlfn.NORM.S.INV(0.975)*SQRT(Q8*(1-Q8)/B8+(_xlfn.NORM.S.INV(0.975)^2/(4*B8^2)))/(1+_xlfn.NORM.S.INV(0.975)^2/B8)</f>
        <v>6.0387093135055977E-4</v>
      </c>
      <c r="S8" s="19">
        <f t="shared" si="6"/>
        <v>2.7482899905654636</v>
      </c>
      <c r="T8" s="19">
        <f t="shared" si="7"/>
        <v>3.956031853266583</v>
      </c>
    </row>
    <row r="9" spans="1:20" x14ac:dyDescent="0.25">
      <c r="A9" s="12" t="s">
        <v>13</v>
      </c>
      <c r="B9" s="13">
        <v>45113</v>
      </c>
      <c r="C9" s="12">
        <v>6.2</v>
      </c>
      <c r="D9" s="12">
        <v>5.5</v>
      </c>
      <c r="E9" s="12">
        <v>7</v>
      </c>
      <c r="F9" s="12">
        <v>2002</v>
      </c>
      <c r="G9" s="12" t="s">
        <v>6</v>
      </c>
      <c r="H9" s="16" t="str">
        <f>VLOOKUP(A9,'Data Key'!$A$1:$B$51,2,FALSE)</f>
        <v>Arizona</v>
      </c>
      <c r="I9" s="17">
        <f t="shared" si="0"/>
        <v>280</v>
      </c>
      <c r="J9" s="21">
        <f t="shared" si="1"/>
        <v>3.6976461898813122E-4</v>
      </c>
      <c r="K9" s="19">
        <f t="shared" si="2"/>
        <v>5.83687204893464</v>
      </c>
      <c r="L9" s="19">
        <f t="shared" si="3"/>
        <v>6.5764012869109028</v>
      </c>
      <c r="M9" s="21">
        <f t="shared" si="8"/>
        <v>248</v>
      </c>
      <c r="N9" s="21">
        <f t="shared" si="9"/>
        <v>313</v>
      </c>
      <c r="O9" s="19">
        <f t="shared" si="4"/>
        <v>5.4973067630173125</v>
      </c>
      <c r="P9" s="19">
        <f t="shared" si="5"/>
        <v>6.9381331323565272</v>
      </c>
      <c r="Q9" s="21">
        <f>((I9/B9)+_xlfn.NORM.S.INV(0.975)^2/(2*B9))/(1+_xlfn.NORM.S.INV(0.975)^2/B9)</f>
        <v>6.2486805435540823E-3</v>
      </c>
      <c r="R9" s="21">
        <f>_xlfn.NORM.S.INV(0.975)*SQRT(Q9*(1-Q9)/B9+(_xlfn.NORM.S.INV(0.975)^2/(4*B9^2)))/(1+_xlfn.NORM.S.INV(0.975)^2/B9)</f>
        <v>7.2834380841442135E-4</v>
      </c>
      <c r="S9" s="19">
        <f t="shared" si="6"/>
        <v>5.5203367351396606</v>
      </c>
      <c r="T9" s="19">
        <f t="shared" si="7"/>
        <v>6.9770243519685042</v>
      </c>
    </row>
    <row r="10" spans="1:20" x14ac:dyDescent="0.25">
      <c r="A10" s="12" t="s">
        <v>20</v>
      </c>
      <c r="B10" s="13">
        <v>36472</v>
      </c>
      <c r="C10" s="12">
        <v>6.9</v>
      </c>
      <c r="D10" s="12">
        <v>6.1</v>
      </c>
      <c r="E10" s="12">
        <v>7.8</v>
      </c>
      <c r="F10" s="12">
        <v>2002</v>
      </c>
      <c r="G10" s="12" t="s">
        <v>6</v>
      </c>
      <c r="H10" s="16" t="str">
        <f>VLOOKUP(A10,'Data Key'!$A$1:$B$51,2,FALSE)</f>
        <v>Arkansas</v>
      </c>
      <c r="I10" s="17">
        <f t="shared" si="0"/>
        <v>252</v>
      </c>
      <c r="J10" s="21">
        <f t="shared" si="1"/>
        <v>4.3374564228211896E-4</v>
      </c>
      <c r="K10" s="19">
        <f t="shared" si="2"/>
        <v>6.4756643160420744</v>
      </c>
      <c r="L10" s="19">
        <f t="shared" si="3"/>
        <v>7.3431556006063126</v>
      </c>
      <c r="M10" s="21">
        <f t="shared" si="8"/>
        <v>221</v>
      </c>
      <c r="N10" s="21">
        <f t="shared" si="9"/>
        <v>283</v>
      </c>
      <c r="O10" s="19">
        <f t="shared" si="4"/>
        <v>6.0594428602763761</v>
      </c>
      <c r="P10" s="19">
        <f t="shared" si="5"/>
        <v>7.7593770563720117</v>
      </c>
      <c r="Q10" s="21">
        <f>((I10/B10)+_xlfn.NORM.S.INV(0.975)^2/(2*B10))/(1+_xlfn.NORM.S.INV(0.975)^2/B10)</f>
        <v>6.9613398692120708E-3</v>
      </c>
      <c r="R10" s="21">
        <f>_xlfn.NORM.S.INV(0.975)*SQRT(Q10*(1-Q10)/B10+(_xlfn.NORM.S.INV(0.975)^2/(4*B10^2)))/(1+_xlfn.NORM.S.INV(0.975)^2/B10)</f>
        <v>8.5482578430132389E-4</v>
      </c>
      <c r="S10" s="19">
        <f t="shared" si="6"/>
        <v>6.1065140849107475</v>
      </c>
      <c r="T10" s="19">
        <f t="shared" si="7"/>
        <v>7.8161656535133943</v>
      </c>
    </row>
    <row r="11" spans="1:20" x14ac:dyDescent="0.25">
      <c r="A11" s="12" t="s">
        <v>21</v>
      </c>
      <c r="B11" s="13">
        <v>11020</v>
      </c>
      <c r="C11" s="12">
        <v>5.9</v>
      </c>
      <c r="D11" s="12">
        <v>4.5999999999999996</v>
      </c>
      <c r="E11" s="12">
        <v>7.5</v>
      </c>
      <c r="F11" s="12">
        <v>2002</v>
      </c>
      <c r="G11" s="12" t="s">
        <v>6</v>
      </c>
      <c r="H11" s="16" t="str">
        <f>VLOOKUP(A11,'Data Key'!$A$1:$B$51,2,FALSE)</f>
        <v>Colorado</v>
      </c>
      <c r="I11" s="17">
        <f t="shared" si="0"/>
        <v>65</v>
      </c>
      <c r="J11" s="21">
        <f t="shared" si="1"/>
        <v>7.2944151607068298E-4</v>
      </c>
      <c r="K11" s="19">
        <f t="shared" si="2"/>
        <v>5.1689250900999166</v>
      </c>
      <c r="L11" s="19">
        <f t="shared" si="3"/>
        <v>6.6278081222412819</v>
      </c>
      <c r="M11" s="21">
        <f t="shared" si="8"/>
        <v>50</v>
      </c>
      <c r="N11" s="21">
        <f t="shared" si="9"/>
        <v>81</v>
      </c>
      <c r="O11" s="19">
        <f t="shared" si="4"/>
        <v>4.5372050816696916</v>
      </c>
      <c r="P11" s="19">
        <f t="shared" si="5"/>
        <v>7.3502722323049001</v>
      </c>
      <c r="Q11" s="21">
        <f>((I11/B11)+_xlfn.NORM.S.INV(0.975)^2/(2*B11))/(1+_xlfn.NORM.S.INV(0.975)^2/B11)</f>
        <v>6.0705453412340793E-3</v>
      </c>
      <c r="R11" s="21">
        <f>_xlfn.NORM.S.INV(0.975)*SQRT(Q11*(1-Q11)/B11+(_xlfn.NORM.S.INV(0.975)^2/(4*B11^2)))/(1+_xlfn.NORM.S.INV(0.975)^2/B11)</f>
        <v>1.4601971200527775E-3</v>
      </c>
      <c r="S11" s="19">
        <f t="shared" si="6"/>
        <v>4.6103482211813018</v>
      </c>
      <c r="T11" s="19">
        <f t="shared" si="7"/>
        <v>7.5307424612868568</v>
      </c>
    </row>
    <row r="12" spans="1:20" x14ac:dyDescent="0.25">
      <c r="A12" s="12" t="s">
        <v>14</v>
      </c>
      <c r="B12" s="13">
        <v>44299</v>
      </c>
      <c r="C12" s="12">
        <v>7.6</v>
      </c>
      <c r="D12" s="12">
        <v>6.8</v>
      </c>
      <c r="E12" s="12">
        <v>8.5</v>
      </c>
      <c r="F12" s="12">
        <v>2002</v>
      </c>
      <c r="G12" s="12" t="s">
        <v>6</v>
      </c>
      <c r="H12" s="16" t="str">
        <f>VLOOKUP(A12,'Data Key'!$A$1:$B$51,2,FALSE)</f>
        <v>Georgia</v>
      </c>
      <c r="I12" s="17">
        <f t="shared" si="0"/>
        <v>337</v>
      </c>
      <c r="J12" s="21">
        <f t="shared" si="1"/>
        <v>4.1282195619589456E-4</v>
      </c>
      <c r="K12" s="19">
        <f t="shared" si="2"/>
        <v>7.194573244598705</v>
      </c>
      <c r="L12" s="19">
        <f t="shared" si="3"/>
        <v>8.0202171569904941</v>
      </c>
      <c r="M12" s="21">
        <f t="shared" si="8"/>
        <v>301</v>
      </c>
      <c r="N12" s="21">
        <f t="shared" si="9"/>
        <v>373</v>
      </c>
      <c r="O12" s="19">
        <f t="shared" si="4"/>
        <v>6.7947357728165425</v>
      </c>
      <c r="P12" s="19">
        <f t="shared" si="5"/>
        <v>8.4200546287726592</v>
      </c>
      <c r="Q12" s="21">
        <f>((I12/B12)+_xlfn.NORM.S.INV(0.975)^2/(2*B12))/(1+_xlfn.NORM.S.INV(0.975)^2/B12)</f>
        <v>7.6500901127385347E-3</v>
      </c>
      <c r="R12" s="21">
        <f>_xlfn.NORM.S.INV(0.975)*SQRT(Q12*(1-Q12)/B12+(_xlfn.NORM.S.INV(0.975)^2/(4*B12^2)))/(1+_xlfn.NORM.S.INV(0.975)^2/B12)</f>
        <v>8.1245325832922019E-4</v>
      </c>
      <c r="S12" s="19">
        <f t="shared" si="6"/>
        <v>6.8376368544093147</v>
      </c>
      <c r="T12" s="19">
        <f t="shared" si="7"/>
        <v>8.4625433710677544</v>
      </c>
    </row>
    <row r="13" spans="1:20" x14ac:dyDescent="0.25">
      <c r="A13" s="12" t="s">
        <v>15</v>
      </c>
      <c r="B13" s="13">
        <v>29722</v>
      </c>
      <c r="C13" s="12">
        <v>6.7</v>
      </c>
      <c r="D13" s="12">
        <v>5.8</v>
      </c>
      <c r="E13" s="12">
        <v>7.7</v>
      </c>
      <c r="F13" s="12">
        <v>2002</v>
      </c>
      <c r="G13" s="12" t="s">
        <v>6</v>
      </c>
      <c r="H13" s="16" t="str">
        <f>VLOOKUP(A13,'Data Key'!$A$1:$B$51,2,FALSE)</f>
        <v>Maryland</v>
      </c>
      <c r="I13" s="17">
        <f t="shared" si="0"/>
        <v>199</v>
      </c>
      <c r="J13" s="21">
        <f t="shared" si="1"/>
        <v>4.7303114554026382E-4</v>
      </c>
      <c r="K13" s="19">
        <f t="shared" si="2"/>
        <v>6.2223460161581414</v>
      </c>
      <c r="L13" s="19">
        <f t="shared" si="3"/>
        <v>7.1684083072386686</v>
      </c>
      <c r="M13" s="21">
        <f t="shared" si="8"/>
        <v>172</v>
      </c>
      <c r="N13" s="21">
        <f t="shared" si="9"/>
        <v>227</v>
      </c>
      <c r="O13" s="19">
        <f t="shared" si="4"/>
        <v>5.7869591548348023</v>
      </c>
      <c r="P13" s="19">
        <f t="shared" si="5"/>
        <v>7.6374402799273264</v>
      </c>
      <c r="Q13" s="21">
        <f>((I13/B13)+_xlfn.NORM.S.INV(0.975)^2/(2*B13))/(1+_xlfn.NORM.S.INV(0.975)^2/B13)</f>
        <v>6.7591267244253867E-3</v>
      </c>
      <c r="R13" s="21">
        <f>_xlfn.NORM.S.INV(0.975)*SQRT(Q13*(1-Q13)/B13+(_xlfn.NORM.S.INV(0.975)^2/(4*B13^2)))/(1+_xlfn.NORM.S.INV(0.975)^2/B13)</f>
        <v>9.3361570896051719E-4</v>
      </c>
      <c r="S13" s="19">
        <f t="shared" si="6"/>
        <v>5.825511015464869</v>
      </c>
      <c r="T13" s="19">
        <f t="shared" si="7"/>
        <v>7.692742433385904</v>
      </c>
    </row>
    <row r="14" spans="1:20" x14ac:dyDescent="0.25">
      <c r="A14" s="12" t="s">
        <v>22</v>
      </c>
      <c r="B14" s="13">
        <v>28049</v>
      </c>
      <c r="C14" s="12">
        <v>7.3</v>
      </c>
      <c r="D14" s="12">
        <v>6.4</v>
      </c>
      <c r="E14" s="12">
        <v>8.4</v>
      </c>
      <c r="F14" s="12">
        <v>2002</v>
      </c>
      <c r="G14" s="12" t="s">
        <v>6</v>
      </c>
      <c r="H14" s="16" t="str">
        <f>VLOOKUP(A14,'Data Key'!$A$1:$B$51,2,FALSE)</f>
        <v>Missouri</v>
      </c>
      <c r="I14" s="17">
        <f t="shared" si="0"/>
        <v>205</v>
      </c>
      <c r="J14" s="21">
        <f t="shared" si="1"/>
        <v>5.0858865638969079E-4</v>
      </c>
      <c r="K14" s="19">
        <f t="shared" si="2"/>
        <v>6.8000497977441468</v>
      </c>
      <c r="L14" s="19">
        <f t="shared" si="3"/>
        <v>7.8172271105235271</v>
      </c>
      <c r="M14" s="21">
        <f t="shared" si="8"/>
        <v>177</v>
      </c>
      <c r="N14" s="21">
        <f t="shared" si="9"/>
        <v>233</v>
      </c>
      <c r="O14" s="19">
        <f t="shared" si="4"/>
        <v>6.3103853969838495</v>
      </c>
      <c r="P14" s="19">
        <f t="shared" si="5"/>
        <v>8.3068915112838244</v>
      </c>
      <c r="Q14" s="21">
        <f>((I14/B14)+_xlfn.NORM.S.INV(0.975)^2/(2*B14))/(1+_xlfn.NORM.S.INV(0.975)^2/B14)</f>
        <v>7.3761059005053014E-3</v>
      </c>
      <c r="R14" s="21">
        <f>_xlfn.NORM.S.INV(0.975)*SQRT(Q14*(1-Q14)/B14+(_xlfn.NORM.S.INV(0.975)^2/(4*B14^2)))/(1+_xlfn.NORM.S.INV(0.975)^2/B14)</f>
        <v>1.0035729538212957E-3</v>
      </c>
      <c r="S14" s="19">
        <f t="shared" si="6"/>
        <v>6.3725329466840055</v>
      </c>
      <c r="T14" s="19">
        <f t="shared" si="7"/>
        <v>8.3796788543265972</v>
      </c>
    </row>
    <row r="15" spans="1:20" x14ac:dyDescent="0.25">
      <c r="A15" s="12" t="s">
        <v>16</v>
      </c>
      <c r="B15" s="13">
        <v>29748</v>
      </c>
      <c r="C15" s="12">
        <v>10.6</v>
      </c>
      <c r="D15" s="12">
        <v>9.5</v>
      </c>
      <c r="E15" s="12">
        <v>11.9</v>
      </c>
      <c r="F15" s="12">
        <v>2002</v>
      </c>
      <c r="G15" s="12" t="s">
        <v>6</v>
      </c>
      <c r="H15" s="16" t="str">
        <f>VLOOKUP(A15,'Data Key'!$A$1:$B$51,2,FALSE)</f>
        <v>New Jersey</v>
      </c>
      <c r="I15" s="17">
        <f t="shared" si="0"/>
        <v>315</v>
      </c>
      <c r="J15" s="21">
        <f t="shared" si="1"/>
        <v>5.9345238956419639E-4</v>
      </c>
      <c r="K15" s="19">
        <f t="shared" si="2"/>
        <v>9.9954947665471394</v>
      </c>
      <c r="L15" s="19">
        <f t="shared" si="3"/>
        <v>11.182399545675532</v>
      </c>
      <c r="M15" s="21">
        <f t="shared" si="8"/>
        <v>281</v>
      </c>
      <c r="N15" s="21">
        <f t="shared" si="9"/>
        <v>350</v>
      </c>
      <c r="O15" s="19">
        <f t="shared" si="4"/>
        <v>9.4460131773564608</v>
      </c>
      <c r="P15" s="19">
        <f t="shared" si="5"/>
        <v>11.765496840123706</v>
      </c>
      <c r="Q15" s="21">
        <f>((I15/B15)+_xlfn.NORM.S.INV(0.975)^2/(2*B15))/(1+_xlfn.NORM.S.INV(0.975)^2/B15)</f>
        <v>1.065213828357464E-2</v>
      </c>
      <c r="R15" s="21">
        <f>_xlfn.NORM.S.INV(0.975)*SQRT(Q15*(1-Q15)/B15+(_xlfn.NORM.S.INV(0.975)^2/(4*B15^2)))/(1+_xlfn.NORM.S.INV(0.975)^2/B15)</f>
        <v>1.1682080887501004E-3</v>
      </c>
      <c r="S15" s="19">
        <f t="shared" si="6"/>
        <v>9.4839301948245396</v>
      </c>
      <c r="T15" s="19">
        <f t="shared" si="7"/>
        <v>11.820346372324739</v>
      </c>
    </row>
    <row r="16" spans="1:20" x14ac:dyDescent="0.25">
      <c r="A16" s="12" t="s">
        <v>23</v>
      </c>
      <c r="B16" s="13">
        <v>20725</v>
      </c>
      <c r="C16" s="12">
        <v>6.5</v>
      </c>
      <c r="D16" s="12">
        <v>5.5</v>
      </c>
      <c r="E16" s="12">
        <v>7.7</v>
      </c>
      <c r="F16" s="12">
        <v>2002</v>
      </c>
      <c r="G16" s="12" t="s">
        <v>6</v>
      </c>
      <c r="H16" s="16" t="str">
        <f>VLOOKUP(A16,'Data Key'!$A$1:$B$51,2,FALSE)</f>
        <v>North Carolina</v>
      </c>
      <c r="I16" s="17">
        <f t="shared" si="0"/>
        <v>135</v>
      </c>
      <c r="J16" s="21">
        <f t="shared" si="1"/>
        <v>5.5879594860647848E-4</v>
      </c>
      <c r="K16" s="19">
        <f t="shared" si="2"/>
        <v>5.9550761864960551</v>
      </c>
      <c r="L16" s="19">
        <f t="shared" si="3"/>
        <v>7.0726680837090106</v>
      </c>
      <c r="M16" s="21">
        <f t="shared" si="8"/>
        <v>113</v>
      </c>
      <c r="N16" s="21">
        <f t="shared" si="9"/>
        <v>158</v>
      </c>
      <c r="O16" s="19">
        <f t="shared" si="4"/>
        <v>5.4523522316043422</v>
      </c>
      <c r="P16" s="19">
        <f t="shared" si="5"/>
        <v>7.6236429433051871</v>
      </c>
      <c r="Q16" s="21">
        <f>((I16/B16)+_xlfn.NORM.S.INV(0.975)^2/(2*B16))/(1+_xlfn.NORM.S.INV(0.975)^2/B16)</f>
        <v>6.6053247443833138E-3</v>
      </c>
      <c r="R16" s="21">
        <f>_xlfn.NORM.S.INV(0.975)*SQRT(Q16*(1-Q16)/B16+(_xlfn.NORM.S.INV(0.975)^2/(4*B16^2)))/(1+_xlfn.NORM.S.INV(0.975)^2/B16)</f>
        <v>1.1065127660785437E-3</v>
      </c>
      <c r="S16" s="19">
        <f t="shared" si="6"/>
        <v>5.4988119783047695</v>
      </c>
      <c r="T16" s="19">
        <f t="shared" si="7"/>
        <v>7.7118375104618577</v>
      </c>
    </row>
    <row r="17" spans="1:20" x14ac:dyDescent="0.25">
      <c r="A17" s="12" t="s">
        <v>24</v>
      </c>
      <c r="B17" s="13">
        <v>21061</v>
      </c>
      <c r="C17" s="12">
        <v>5.3</v>
      </c>
      <c r="D17" s="12">
        <v>4.4000000000000004</v>
      </c>
      <c r="E17" s="12">
        <v>6.3</v>
      </c>
      <c r="F17" s="12">
        <v>2002</v>
      </c>
      <c r="G17" s="12" t="s">
        <v>6</v>
      </c>
      <c r="H17" s="16" t="str">
        <f>VLOOKUP(A17,'Data Key'!$A$1:$B$51,2,FALSE)</f>
        <v>Pennsylvania</v>
      </c>
      <c r="I17" s="17">
        <f t="shared" si="0"/>
        <v>112</v>
      </c>
      <c r="J17" s="21">
        <f t="shared" si="1"/>
        <v>5.01155126783604E-4</v>
      </c>
      <c r="K17" s="19">
        <f t="shared" si="2"/>
        <v>4.8167310134756427</v>
      </c>
      <c r="L17" s="19">
        <f t="shared" si="3"/>
        <v>5.8190412670428513</v>
      </c>
      <c r="M17" s="21">
        <f t="shared" si="8"/>
        <v>91</v>
      </c>
      <c r="N17" s="21">
        <f t="shared" si="9"/>
        <v>133</v>
      </c>
      <c r="O17" s="19">
        <f t="shared" si="4"/>
        <v>4.3207824889606385</v>
      </c>
      <c r="P17" s="19">
        <f t="shared" si="5"/>
        <v>6.3149897915578554</v>
      </c>
      <c r="Q17" s="21">
        <f>((I17/B17)+_xlfn.NORM.S.INV(0.975)^2/(2*B17))/(1+_xlfn.NORM.S.INV(0.975)^2/B17)</f>
        <v>5.408098116145274E-3</v>
      </c>
      <c r="R17" s="21">
        <f>_xlfn.NORM.S.INV(0.975)*SQRT(Q17*(1-Q17)/B17+(_xlfn.NORM.S.INV(0.975)^2/(4*B17^2)))/(1+_xlfn.NORM.S.INV(0.975)^2/B17)</f>
        <v>9.9450560930749521E-4</v>
      </c>
      <c r="S17" s="19">
        <f t="shared" si="6"/>
        <v>4.4135925068377793</v>
      </c>
      <c r="T17" s="19">
        <f t="shared" si="7"/>
        <v>6.402603725452769</v>
      </c>
    </row>
    <row r="18" spans="1:20" x14ac:dyDescent="0.25">
      <c r="A18" s="12" t="s">
        <v>17</v>
      </c>
      <c r="B18" s="13">
        <v>23191</v>
      </c>
      <c r="C18" s="12">
        <v>6</v>
      </c>
      <c r="D18" s="12">
        <v>5.0999999999999996</v>
      </c>
      <c r="E18" s="12">
        <v>7.1</v>
      </c>
      <c r="F18" s="12">
        <v>2002</v>
      </c>
      <c r="G18" s="12" t="s">
        <v>6</v>
      </c>
      <c r="H18" s="16" t="str">
        <f>VLOOKUP(A18,'Data Key'!$A$1:$B$51,2,FALSE)</f>
        <v>South Carolina</v>
      </c>
      <c r="I18" s="17">
        <f t="shared" si="0"/>
        <v>139</v>
      </c>
      <c r="J18" s="21">
        <f t="shared" si="1"/>
        <v>5.0685354894909748E-4</v>
      </c>
      <c r="K18" s="19">
        <f t="shared" si="2"/>
        <v>5.4868509053650758</v>
      </c>
      <c r="L18" s="19">
        <f t="shared" si="3"/>
        <v>6.5005580032632713</v>
      </c>
      <c r="M18" s="21">
        <f t="shared" si="8"/>
        <v>117</v>
      </c>
      <c r="N18" s="21">
        <f t="shared" si="9"/>
        <v>163</v>
      </c>
      <c r="O18" s="19">
        <f t="shared" si="4"/>
        <v>5.0450605838471825</v>
      </c>
      <c r="P18" s="19">
        <f t="shared" si="5"/>
        <v>7.0285886766418004</v>
      </c>
      <c r="Q18" s="21">
        <f>((I18/B18)+_xlfn.NORM.S.INV(0.975)^2/(2*B18))/(1+_xlfn.NORM.S.INV(0.975)^2/B18)</f>
        <v>6.0755202686137242E-3</v>
      </c>
      <c r="R18" s="21">
        <f>_xlfn.NORM.S.INV(0.975)*SQRT(Q18*(1-Q18)/B18+(_xlfn.NORM.S.INV(0.975)^2/(4*B18^2)))/(1+_xlfn.NORM.S.INV(0.975)^2/B18)</f>
        <v>1.003388002128095E-3</v>
      </c>
      <c r="S18" s="19">
        <f t="shared" si="6"/>
        <v>5.072132266485629</v>
      </c>
      <c r="T18" s="19">
        <f t="shared" si="7"/>
        <v>7.0789082707418194</v>
      </c>
    </row>
    <row r="19" spans="1:20" x14ac:dyDescent="0.25">
      <c r="A19" s="12" t="s">
        <v>25</v>
      </c>
      <c r="B19" s="13">
        <v>26108</v>
      </c>
      <c r="C19" s="12">
        <v>7.5</v>
      </c>
      <c r="D19" s="12">
        <v>6.5</v>
      </c>
      <c r="E19" s="12">
        <v>8.6</v>
      </c>
      <c r="F19" s="12">
        <v>2002</v>
      </c>
      <c r="G19" s="12" t="s">
        <v>6</v>
      </c>
      <c r="H19" s="16" t="str">
        <f>VLOOKUP(A19,'Data Key'!$A$1:$B$51,2,FALSE)</f>
        <v>Utah</v>
      </c>
      <c r="I19" s="17">
        <f t="shared" si="0"/>
        <v>196</v>
      </c>
      <c r="J19" s="21">
        <f t="shared" si="1"/>
        <v>5.3421748342161429E-4</v>
      </c>
      <c r="K19" s="19">
        <f t="shared" si="2"/>
        <v>6.973059979425023</v>
      </c>
      <c r="L19" s="19">
        <f t="shared" si="3"/>
        <v>8.0414949462682515</v>
      </c>
      <c r="M19" s="21">
        <f t="shared" si="8"/>
        <v>169</v>
      </c>
      <c r="N19" s="21">
        <f t="shared" si="9"/>
        <v>224</v>
      </c>
      <c r="O19" s="19">
        <f t="shared" si="4"/>
        <v>6.4731116899034777</v>
      </c>
      <c r="P19" s="19">
        <f t="shared" si="5"/>
        <v>8.5797456718247282</v>
      </c>
      <c r="Q19" s="21">
        <f>((I19/B19)+_xlfn.NORM.S.INV(0.975)^2/(2*B19))/(1+_xlfn.NORM.S.INV(0.975)^2/B19)</f>
        <v>7.5797308176244532E-3</v>
      </c>
      <c r="R19" s="21">
        <f>_xlfn.NORM.S.INV(0.975)*SQRT(Q19*(1-Q19)/B19+(_xlfn.NORM.S.INV(0.975)^2/(4*B19^2)))/(1+_xlfn.NORM.S.INV(0.975)^2/B19)</f>
        <v>1.0544630590181559E-3</v>
      </c>
      <c r="S19" s="19">
        <f t="shared" si="6"/>
        <v>6.5252677586062973</v>
      </c>
      <c r="T19" s="19">
        <f t="shared" si="7"/>
        <v>8.634193876642609</v>
      </c>
    </row>
    <row r="20" spans="1:20" x14ac:dyDescent="0.25">
      <c r="A20" s="12" t="s">
        <v>18</v>
      </c>
      <c r="B20" s="13">
        <v>21472</v>
      </c>
      <c r="C20" s="12">
        <v>7.1</v>
      </c>
      <c r="D20" s="12">
        <v>6.1</v>
      </c>
      <c r="E20" s="12">
        <v>8.3000000000000007</v>
      </c>
      <c r="F20" s="12">
        <v>2002</v>
      </c>
      <c r="G20" s="12" t="s">
        <v>6</v>
      </c>
      <c r="H20" s="16" t="str">
        <f>VLOOKUP(A20,'Data Key'!$A$1:$B$51,2,FALSE)</f>
        <v>West Virginia</v>
      </c>
      <c r="I20" s="17">
        <f t="shared" si="0"/>
        <v>152</v>
      </c>
      <c r="J20" s="21">
        <f t="shared" si="1"/>
        <v>5.7214571066844318E-4</v>
      </c>
      <c r="K20" s="19">
        <f t="shared" si="2"/>
        <v>6.5068408765148655</v>
      </c>
      <c r="L20" s="19">
        <f t="shared" si="3"/>
        <v>7.6511322978517518</v>
      </c>
      <c r="M20" s="21">
        <f t="shared" si="8"/>
        <v>129</v>
      </c>
      <c r="N20" s="21">
        <f t="shared" si="9"/>
        <v>177</v>
      </c>
      <c r="O20" s="19">
        <f t="shared" si="4"/>
        <v>6.007824143070045</v>
      </c>
      <c r="P20" s="19">
        <f t="shared" si="5"/>
        <v>8.2432935916542469</v>
      </c>
      <c r="Q20" s="21">
        <f>((I20/B20)+_xlfn.NORM.S.INV(0.975)^2/(2*B20))/(1+_xlfn.NORM.S.INV(0.975)^2/B20)</f>
        <v>7.1671570916318041E-3</v>
      </c>
      <c r="R20" s="21">
        <f>_xlfn.NORM.S.INV(0.975)*SQRT(Q20*(1-Q20)/B20+(_xlfn.NORM.S.INV(0.975)^2/(4*B20^2)))/(1+_xlfn.NORM.S.INV(0.975)^2/B20)</f>
        <v>1.1316347894003978E-3</v>
      </c>
      <c r="S20" s="19">
        <f t="shared" si="6"/>
        <v>6.0355223022314064</v>
      </c>
      <c r="T20" s="19">
        <f t="shared" si="7"/>
        <v>8.2987918810322014</v>
      </c>
    </row>
    <row r="21" spans="1:20" x14ac:dyDescent="0.25">
      <c r="A21" s="12" t="s">
        <v>26</v>
      </c>
      <c r="B21" s="13">
        <v>35126</v>
      </c>
      <c r="C21" s="12">
        <v>5.2</v>
      </c>
      <c r="D21" s="12">
        <v>4.5</v>
      </c>
      <c r="E21" s="12">
        <v>6</v>
      </c>
      <c r="F21" s="12">
        <v>2002</v>
      </c>
      <c r="G21" s="12" t="s">
        <v>6</v>
      </c>
      <c r="H21" s="16" t="str">
        <f>VLOOKUP(A21,'Data Key'!$A$1:$B$51,2,FALSE)</f>
        <v>Wisconsin</v>
      </c>
      <c r="I21" s="17">
        <f t="shared" si="0"/>
        <v>183</v>
      </c>
      <c r="J21" s="21">
        <f t="shared" si="1"/>
        <v>3.8411617317830594E-4</v>
      </c>
      <c r="K21" s="19">
        <f t="shared" si="2"/>
        <v>4.8256999174667996</v>
      </c>
      <c r="L21" s="19">
        <f t="shared" si="3"/>
        <v>5.5939322638234126</v>
      </c>
      <c r="M21" s="21">
        <f t="shared" si="8"/>
        <v>157</v>
      </c>
      <c r="N21" s="21">
        <f t="shared" si="9"/>
        <v>210</v>
      </c>
      <c r="O21" s="19">
        <f t="shared" si="4"/>
        <v>4.4696236406080967</v>
      </c>
      <c r="P21" s="19">
        <f t="shared" si="5"/>
        <v>5.9784774810681549</v>
      </c>
      <c r="Q21" s="21">
        <f>((I21/B21)+_xlfn.NORM.S.INV(0.975)^2/(2*B21))/(1+_xlfn.NORM.S.INV(0.975)^2/B21)</f>
        <v>5.2639215473577272E-3</v>
      </c>
      <c r="R21" s="21">
        <f>_xlfn.NORM.S.INV(0.975)*SQRT(Q21*(1-Q21)/B21+(_xlfn.NORM.S.INV(0.975)^2/(4*B21^2)))/(1+_xlfn.NORM.S.INV(0.975)^2/B21)</f>
        <v>7.5862257085095074E-4</v>
      </c>
      <c r="S21" s="19">
        <f t="shared" si="6"/>
        <v>4.5052989765067757</v>
      </c>
      <c r="T21" s="19">
        <f t="shared" si="7"/>
        <v>6.0225441182086783</v>
      </c>
    </row>
    <row r="22" spans="1:20" x14ac:dyDescent="0.25">
      <c r="A22" s="12" t="s">
        <v>19</v>
      </c>
      <c r="B22" s="13">
        <v>11676</v>
      </c>
      <c r="C22" s="12">
        <v>4.5999999999999996</v>
      </c>
      <c r="D22" s="12">
        <v>3.5</v>
      </c>
      <c r="E22" s="12">
        <v>6</v>
      </c>
      <c r="F22" s="12">
        <v>2004</v>
      </c>
      <c r="G22" s="12" t="s">
        <v>6</v>
      </c>
      <c r="H22" s="16" t="str">
        <f>VLOOKUP(A22,'Data Key'!$A$1:$B$51,2,FALSE)</f>
        <v>Alabama</v>
      </c>
      <c r="I22" s="17">
        <f t="shared" si="0"/>
        <v>54</v>
      </c>
      <c r="J22" s="21">
        <f t="shared" si="1"/>
        <v>6.2790824531222728E-4</v>
      </c>
      <c r="K22" s="19">
        <f t="shared" si="2"/>
        <v>3.9969632860341244</v>
      </c>
      <c r="L22" s="19">
        <f t="shared" si="3"/>
        <v>5.2527797766585786</v>
      </c>
      <c r="M22" s="21">
        <f t="shared" si="8"/>
        <v>40</v>
      </c>
      <c r="N22" s="21">
        <f t="shared" si="9"/>
        <v>68</v>
      </c>
      <c r="O22" s="19">
        <f t="shared" si="4"/>
        <v>3.4258307639602603</v>
      </c>
      <c r="P22" s="19">
        <f t="shared" si="5"/>
        <v>5.8239122987324423</v>
      </c>
      <c r="Q22" s="21">
        <f>((I22/B22)+_xlfn.NORM.S.INV(0.975)^2/(2*B22))/(1+_xlfn.NORM.S.INV(0.975)^2/B22)</f>
        <v>4.7877986706844691E-3</v>
      </c>
      <c r="R22" s="21">
        <f>_xlfn.NORM.S.INV(0.975)*SQRT(Q22*(1-Q22)/B22+(_xlfn.NORM.S.INV(0.975)^2/(4*B22^2)))/(1+_xlfn.NORM.S.INV(0.975)^2/B22)</f>
        <v>1.2624098607594292E-3</v>
      </c>
      <c r="S22" s="19">
        <f t="shared" si="6"/>
        <v>3.5253888099250403</v>
      </c>
      <c r="T22" s="19">
        <f t="shared" si="7"/>
        <v>6.0502085314438983</v>
      </c>
    </row>
    <row r="23" spans="1:20" x14ac:dyDescent="0.25">
      <c r="A23" s="12" t="s">
        <v>13</v>
      </c>
      <c r="B23" s="13">
        <v>13620</v>
      </c>
      <c r="C23" s="12">
        <v>9.8000000000000007</v>
      </c>
      <c r="D23" s="12">
        <v>8.1999999999999993</v>
      </c>
      <c r="E23" s="12">
        <v>11.6</v>
      </c>
      <c r="F23" s="12">
        <v>2004</v>
      </c>
      <c r="G23" s="12" t="s">
        <v>6</v>
      </c>
      <c r="H23" s="16" t="str">
        <f>VLOOKUP(A23,'Data Key'!$A$1:$B$51,2,FALSE)</f>
        <v>Arizona</v>
      </c>
      <c r="I23" s="17">
        <f t="shared" si="0"/>
        <v>133</v>
      </c>
      <c r="J23" s="21">
        <f t="shared" si="1"/>
        <v>8.4259298263179134E-4</v>
      </c>
      <c r="K23" s="19">
        <f t="shared" si="2"/>
        <v>8.9224584123755495</v>
      </c>
      <c r="L23" s="19">
        <f t="shared" si="3"/>
        <v>10.607644377639133</v>
      </c>
      <c r="M23" s="21">
        <f t="shared" si="8"/>
        <v>111</v>
      </c>
      <c r="N23" s="21">
        <f t="shared" si="9"/>
        <v>156</v>
      </c>
      <c r="O23" s="19">
        <f t="shared" si="4"/>
        <v>8.1497797356828201</v>
      </c>
      <c r="P23" s="19">
        <f t="shared" si="5"/>
        <v>11.453744493392071</v>
      </c>
      <c r="Q23" s="21">
        <f>((I23/B23)+_xlfn.NORM.S.INV(0.975)^2/(2*B23))/(1+_xlfn.NORM.S.INV(0.975)^2/B23)</f>
        <v>9.9032809371833418E-3</v>
      </c>
      <c r="R23" s="21">
        <f>_xlfn.NORM.S.INV(0.975)*SQRT(Q23*(1-Q23)/B23+(_xlfn.NORM.S.INV(0.975)^2/(4*B23^2)))/(1+_xlfn.NORM.S.INV(0.975)^2/B23)</f>
        <v>1.6684814744214083E-3</v>
      </c>
      <c r="S23" s="19">
        <f t="shared" si="6"/>
        <v>8.2347994627619343</v>
      </c>
      <c r="T23" s="19">
        <f t="shared" si="7"/>
        <v>11.57176241160475</v>
      </c>
    </row>
    <row r="24" spans="1:20" x14ac:dyDescent="0.25">
      <c r="A24" s="12" t="s">
        <v>14</v>
      </c>
      <c r="B24" s="13">
        <v>45190</v>
      </c>
      <c r="C24" s="12">
        <v>8.9</v>
      </c>
      <c r="D24" s="12">
        <v>8</v>
      </c>
      <c r="E24" s="12">
        <v>9.8000000000000007</v>
      </c>
      <c r="F24" s="12">
        <v>2004</v>
      </c>
      <c r="G24" s="12" t="s">
        <v>6</v>
      </c>
      <c r="H24" s="16" t="str">
        <f>VLOOKUP(A24,'Data Key'!$A$1:$B$51,2,FALSE)</f>
        <v>Georgia</v>
      </c>
      <c r="I24" s="17">
        <f t="shared" si="0"/>
        <v>402</v>
      </c>
      <c r="J24" s="21">
        <f t="shared" si="1"/>
        <v>4.417030003693493E-4</v>
      </c>
      <c r="K24" s="19">
        <f t="shared" si="2"/>
        <v>8.4540704008256071</v>
      </c>
      <c r="L24" s="19">
        <f t="shared" si="3"/>
        <v>9.3374764015643041</v>
      </c>
      <c r="M24" s="21">
        <f t="shared" si="8"/>
        <v>364</v>
      </c>
      <c r="N24" s="21">
        <f t="shared" si="9"/>
        <v>442</v>
      </c>
      <c r="O24" s="19">
        <f t="shared" si="4"/>
        <v>8.054879398096924</v>
      </c>
      <c r="P24" s="19">
        <f t="shared" si="5"/>
        <v>9.7809249834034073</v>
      </c>
      <c r="Q24" s="21">
        <f>((I24/B24)+_xlfn.NORM.S.INV(0.975)^2/(2*B24))/(1+_xlfn.NORM.S.INV(0.975)^2/B24)</f>
        <v>8.9375170680807883E-3</v>
      </c>
      <c r="R24" s="21">
        <f>_xlfn.NORM.S.INV(0.975)*SQRT(Q24*(1-Q24)/B24+(_xlfn.NORM.S.INV(0.975)^2/(4*B24^2)))/(1+_xlfn.NORM.S.INV(0.975)^2/B24)</f>
        <v>8.6869901900615549E-4</v>
      </c>
      <c r="S24" s="19">
        <f t="shared" si="6"/>
        <v>8.0688180490746326</v>
      </c>
      <c r="T24" s="19">
        <f t="shared" si="7"/>
        <v>9.806216087086943</v>
      </c>
    </row>
    <row r="25" spans="1:20" x14ac:dyDescent="0.25">
      <c r="A25" s="12" t="s">
        <v>15</v>
      </c>
      <c r="B25" s="13">
        <v>20981</v>
      </c>
      <c r="C25" s="12">
        <v>8.8000000000000007</v>
      </c>
      <c r="D25" s="12">
        <v>7.6</v>
      </c>
      <c r="E25" s="12">
        <v>10.199999999999999</v>
      </c>
      <c r="F25" s="12">
        <v>2004</v>
      </c>
      <c r="G25" s="12" t="s">
        <v>6</v>
      </c>
      <c r="H25" s="16" t="str">
        <f>VLOOKUP(A25,'Data Key'!$A$1:$B$51,2,FALSE)</f>
        <v>Maryland</v>
      </c>
      <c r="I25" s="17">
        <f t="shared" si="0"/>
        <v>185</v>
      </c>
      <c r="J25" s="21">
        <f t="shared" si="1"/>
        <v>6.4541119310941141E-4</v>
      </c>
      <c r="K25" s="19">
        <f t="shared" si="2"/>
        <v>8.1720903559111324</v>
      </c>
      <c r="L25" s="19">
        <f t="shared" si="3"/>
        <v>9.4629127421299533</v>
      </c>
      <c r="M25" s="21">
        <f t="shared" si="8"/>
        <v>159</v>
      </c>
      <c r="N25" s="21">
        <f t="shared" si="9"/>
        <v>212</v>
      </c>
      <c r="O25" s="19">
        <f t="shared" si="4"/>
        <v>7.5782851151041415</v>
      </c>
      <c r="P25" s="19">
        <f t="shared" si="5"/>
        <v>10.104380153472189</v>
      </c>
      <c r="Q25" s="21">
        <f>((I25/B25)+_xlfn.NORM.S.INV(0.975)^2/(2*B25))/(1+_xlfn.NORM.S.INV(0.975)^2/B25)</f>
        <v>8.907416802607173E-3</v>
      </c>
      <c r="R25" s="21">
        <f>_xlfn.NORM.S.INV(0.975)*SQRT(Q25*(1-Q25)/B25+(_xlfn.NORM.S.INV(0.975)^2/(4*B25^2)))/(1+_xlfn.NORM.S.INV(0.975)^2/B25)</f>
        <v>1.2744167713204522E-3</v>
      </c>
      <c r="S25" s="19">
        <f t="shared" si="6"/>
        <v>7.6330000312867208</v>
      </c>
      <c r="T25" s="19">
        <f t="shared" si="7"/>
        <v>10.181833573927625</v>
      </c>
    </row>
    <row r="26" spans="1:20" x14ac:dyDescent="0.25">
      <c r="A26" s="12" t="s">
        <v>22</v>
      </c>
      <c r="B26" s="13">
        <v>26970</v>
      </c>
      <c r="C26" s="12">
        <v>8.1999999999999993</v>
      </c>
      <c r="D26" s="12">
        <v>7.2</v>
      </c>
      <c r="E26" s="12">
        <v>9.3000000000000007</v>
      </c>
      <c r="F26" s="12">
        <v>2004</v>
      </c>
      <c r="G26" s="12" t="s">
        <v>6</v>
      </c>
      <c r="H26" s="16" t="str">
        <f>VLOOKUP(A26,'Data Key'!$A$1:$B$51,2,FALSE)</f>
        <v>Missouri</v>
      </c>
      <c r="I26" s="17">
        <f t="shared" si="0"/>
        <v>221</v>
      </c>
      <c r="J26" s="21">
        <f t="shared" si="1"/>
        <v>5.489445687516083E-4</v>
      </c>
      <c r="K26" s="19">
        <f t="shared" si="2"/>
        <v>7.6453453830466866</v>
      </c>
      <c r="L26" s="19">
        <f t="shared" si="3"/>
        <v>8.7432345205499047</v>
      </c>
      <c r="M26" s="21">
        <f t="shared" si="8"/>
        <v>193</v>
      </c>
      <c r="N26" s="21">
        <f t="shared" si="9"/>
        <v>251</v>
      </c>
      <c r="O26" s="19">
        <f t="shared" si="4"/>
        <v>7.1560993696700042</v>
      </c>
      <c r="P26" s="19">
        <f t="shared" si="5"/>
        <v>9.3066370040786062</v>
      </c>
      <c r="Q26" s="21">
        <f>((I26/B26)+_xlfn.NORM.S.INV(0.975)^2/(2*B26))/(1+_xlfn.NORM.S.INV(0.975)^2/B26)</f>
        <v>8.2643300825604119E-3</v>
      </c>
      <c r="R26" s="21">
        <f>_xlfn.NORM.S.INV(0.975)*SQRT(Q26*(1-Q26)/B26+(_xlfn.NORM.S.INV(0.975)^2/(4*B26^2)))/(1+_xlfn.NORM.S.INV(0.975)^2/B26)</f>
        <v>1.0826521345429216E-3</v>
      </c>
      <c r="S26" s="19">
        <f t="shared" si="6"/>
        <v>7.1816779480174899</v>
      </c>
      <c r="T26" s="19">
        <f t="shared" si="7"/>
        <v>9.3469822171033332</v>
      </c>
    </row>
    <row r="27" spans="1:20" x14ac:dyDescent="0.25">
      <c r="A27" s="12" t="s">
        <v>23</v>
      </c>
      <c r="B27" s="13">
        <v>20187</v>
      </c>
      <c r="C27" s="12">
        <v>8.6999999999999993</v>
      </c>
      <c r="D27" s="12">
        <v>7.5</v>
      </c>
      <c r="E27" s="12">
        <v>10.1</v>
      </c>
      <c r="F27" s="12">
        <v>2004</v>
      </c>
      <c r="G27" s="12" t="s">
        <v>6</v>
      </c>
      <c r="H27" s="16" t="str">
        <f>VLOOKUP(A27,'Data Key'!$A$1:$B$51,2,FALSE)</f>
        <v>North Carolina</v>
      </c>
      <c r="I27" s="17">
        <f t="shared" si="0"/>
        <v>176</v>
      </c>
      <c r="J27" s="21">
        <f t="shared" si="1"/>
        <v>6.543092430301772E-4</v>
      </c>
      <c r="K27" s="19">
        <f t="shared" si="2"/>
        <v>8.0641729484792091</v>
      </c>
      <c r="L27" s="19">
        <f t="shared" si="3"/>
        <v>9.3727914345395664</v>
      </c>
      <c r="M27" s="21">
        <f t="shared" si="8"/>
        <v>150</v>
      </c>
      <c r="N27" s="21">
        <f t="shared" si="9"/>
        <v>202</v>
      </c>
      <c r="O27" s="19">
        <f t="shared" si="4"/>
        <v>7.4305245950364096</v>
      </c>
      <c r="P27" s="19">
        <f t="shared" si="5"/>
        <v>10.006439787982364</v>
      </c>
      <c r="Q27" s="21">
        <f>((I27/B27)+_xlfn.NORM.S.INV(0.975)^2/(2*B27))/(1+_xlfn.NORM.S.INV(0.975)^2/B27)</f>
        <v>8.8119521800622894E-3</v>
      </c>
      <c r="R27" s="21">
        <f>_xlfn.NORM.S.INV(0.975)*SQRT(Q27*(1-Q27)/B27+(_xlfn.NORM.S.INV(0.975)^2/(4*B27^2)))/(1+_xlfn.NORM.S.INV(0.975)^2/B27)</f>
        <v>1.2924780967566276E-3</v>
      </c>
      <c r="S27" s="19">
        <f t="shared" si="6"/>
        <v>7.5194740833056617</v>
      </c>
      <c r="T27" s="19">
        <f t="shared" si="7"/>
        <v>10.104430276818917</v>
      </c>
    </row>
    <row r="28" spans="1:20" x14ac:dyDescent="0.25">
      <c r="A28" s="12" t="s">
        <v>17</v>
      </c>
      <c r="B28" s="13">
        <v>22399</v>
      </c>
      <c r="C28" s="12">
        <v>5.3</v>
      </c>
      <c r="D28" s="12">
        <v>4.4000000000000004</v>
      </c>
      <c r="E28" s="12">
        <v>6.3</v>
      </c>
      <c r="F28" s="12">
        <v>2004</v>
      </c>
      <c r="G28" s="12" t="s">
        <v>6</v>
      </c>
      <c r="H28" s="16" t="str">
        <f>VLOOKUP(A28,'Data Key'!$A$1:$B$51,2,FALSE)</f>
        <v>South Carolina</v>
      </c>
      <c r="I28" s="17">
        <f t="shared" si="0"/>
        <v>119</v>
      </c>
      <c r="J28" s="21">
        <f t="shared" si="1"/>
        <v>4.8572239672851333E-4</v>
      </c>
      <c r="K28" s="19">
        <f t="shared" si="2"/>
        <v>4.8270147790382616</v>
      </c>
      <c r="L28" s="19">
        <f t="shared" si="3"/>
        <v>5.7984595724952879</v>
      </c>
      <c r="M28" s="21">
        <f t="shared" si="8"/>
        <v>98</v>
      </c>
      <c r="N28" s="21">
        <f t="shared" si="9"/>
        <v>140</v>
      </c>
      <c r="O28" s="19">
        <f t="shared" si="4"/>
        <v>4.3751953212196977</v>
      </c>
      <c r="P28" s="19">
        <f t="shared" si="5"/>
        <v>6.2502790303138536</v>
      </c>
      <c r="Q28" s="21">
        <f>((I28/B28)+_xlfn.NORM.S.INV(0.975)^2/(2*B28))/(1+_xlfn.NORM.S.INV(0.975)^2/B28)</f>
        <v>5.3975621633806994E-3</v>
      </c>
      <c r="R28" s="21">
        <f>_xlfn.NORM.S.INV(0.975)*SQRT(Q28*(1-Q28)/B28+(_xlfn.NORM.S.INV(0.975)^2/(4*B28^2)))/(1+_xlfn.NORM.S.INV(0.975)^2/B28)</f>
        <v>9.6318621802030655E-4</v>
      </c>
      <c r="S28" s="19">
        <f t="shared" si="6"/>
        <v>4.4343759453603928</v>
      </c>
      <c r="T28" s="19">
        <f t="shared" si="7"/>
        <v>6.360748381401006</v>
      </c>
    </row>
    <row r="29" spans="1:20" x14ac:dyDescent="0.25">
      <c r="A29" s="12" t="s">
        <v>26</v>
      </c>
      <c r="B29" s="13">
        <v>11312</v>
      </c>
      <c r="C29" s="12">
        <v>7.8</v>
      </c>
      <c r="D29" s="12">
        <v>6.3</v>
      </c>
      <c r="E29" s="12">
        <v>9.6</v>
      </c>
      <c r="F29" s="12">
        <v>2004</v>
      </c>
      <c r="G29" s="12" t="s">
        <v>6</v>
      </c>
      <c r="H29" s="16" t="str">
        <f>VLOOKUP(A29,'Data Key'!$A$1:$B$51,2,FALSE)</f>
        <v>Wisconsin</v>
      </c>
      <c r="I29" s="17">
        <f t="shared" si="0"/>
        <v>88</v>
      </c>
      <c r="J29" s="21">
        <f t="shared" si="1"/>
        <v>8.2604949570769357E-4</v>
      </c>
      <c r="K29" s="19">
        <f t="shared" si="2"/>
        <v>6.9532998678000855</v>
      </c>
      <c r="L29" s="19">
        <f t="shared" si="3"/>
        <v>8.6053988592154731</v>
      </c>
      <c r="M29" s="21">
        <f t="shared" si="8"/>
        <v>70</v>
      </c>
      <c r="N29" s="21">
        <f t="shared" si="9"/>
        <v>107</v>
      </c>
      <c r="O29" s="19">
        <f t="shared" si="4"/>
        <v>6.1881188118811883</v>
      </c>
      <c r="P29" s="19">
        <f t="shared" si="5"/>
        <v>9.4589816124469586</v>
      </c>
      <c r="Q29" s="21">
        <f>((I29/B29)+_xlfn.NORM.S.INV(0.975)^2/(2*B29))/(1+_xlfn.NORM.S.INV(0.975)^2/B29)</f>
        <v>7.946446557914072E-3</v>
      </c>
      <c r="R29" s="21">
        <f>_xlfn.NORM.S.INV(0.975)*SQRT(Q29*(1-Q29)/B29+(_xlfn.NORM.S.INV(0.975)^2/(4*B29^2)))/(1+_xlfn.NORM.S.INV(0.975)^2/B29)</f>
        <v>1.6444133922365882E-3</v>
      </c>
      <c r="S29" s="19">
        <f t="shared" si="6"/>
        <v>6.302033165677484</v>
      </c>
      <c r="T29" s="19">
        <f t="shared" si="7"/>
        <v>9.5908599501506604</v>
      </c>
    </row>
    <row r="30" spans="1:20" x14ac:dyDescent="0.25">
      <c r="A30" s="12" t="s">
        <v>19</v>
      </c>
      <c r="B30" s="13">
        <v>35126</v>
      </c>
      <c r="C30" s="12">
        <v>6</v>
      </c>
      <c r="D30" s="12">
        <v>5.3</v>
      </c>
      <c r="E30" s="12">
        <v>6.9</v>
      </c>
      <c r="F30" s="12">
        <v>2006</v>
      </c>
      <c r="G30" s="12" t="s">
        <v>6</v>
      </c>
      <c r="H30" s="16" t="str">
        <f>VLOOKUP(A30,'Data Key'!$A$1:$B$51,2,FALSE)</f>
        <v>Alabama</v>
      </c>
      <c r="I30" s="17">
        <f t="shared" si="0"/>
        <v>211</v>
      </c>
      <c r="J30" s="21">
        <f t="shared" si="1"/>
        <v>4.1229133299137732E-4</v>
      </c>
      <c r="K30" s="19">
        <f t="shared" si="2"/>
        <v>5.5946550884628161</v>
      </c>
      <c r="L30" s="19">
        <f t="shared" si="3"/>
        <v>6.4192377544455708</v>
      </c>
      <c r="M30" s="21">
        <f t="shared" si="8"/>
        <v>183</v>
      </c>
      <c r="N30" s="21">
        <f t="shared" si="9"/>
        <v>240</v>
      </c>
      <c r="O30" s="19">
        <f t="shared" si="4"/>
        <v>5.2098160906451065</v>
      </c>
      <c r="P30" s="19">
        <f t="shared" si="5"/>
        <v>6.8325456926493198</v>
      </c>
      <c r="Q30" s="21">
        <f>((I30/B30)+_xlfn.NORM.S.INV(0.975)^2/(2*B30))/(1+_xlfn.NORM.S.INV(0.975)^2/B30)</f>
        <v>6.0609647117233195E-3</v>
      </c>
      <c r="R30" s="21">
        <f>_xlfn.NORM.S.INV(0.975)*SQRT(Q30*(1-Q30)/B30+(_xlfn.NORM.S.INV(0.975)^2/(4*B30^2)))/(1+_xlfn.NORM.S.INV(0.975)^2/B30)</f>
        <v>8.1343017648021084E-4</v>
      </c>
      <c r="S30" s="19">
        <f t="shared" si="6"/>
        <v>5.2475345352431084</v>
      </c>
      <c r="T30" s="19">
        <f t="shared" si="7"/>
        <v>6.8743948882035308</v>
      </c>
    </row>
    <row r="31" spans="1:20" x14ac:dyDescent="0.25">
      <c r="A31" s="12" t="s">
        <v>13</v>
      </c>
      <c r="B31" s="13">
        <v>41650</v>
      </c>
      <c r="C31" s="12">
        <v>12.1</v>
      </c>
      <c r="D31" s="12">
        <v>11.1</v>
      </c>
      <c r="E31" s="12">
        <v>13.2</v>
      </c>
      <c r="F31" s="12">
        <v>2006</v>
      </c>
      <c r="G31" s="12" t="s">
        <v>6</v>
      </c>
      <c r="H31" s="16" t="str">
        <f>VLOOKUP(A31,'Data Key'!$A$1:$B$51,2,FALSE)</f>
        <v>Arizona</v>
      </c>
      <c r="I31" s="17">
        <f t="shared" si="0"/>
        <v>504</v>
      </c>
      <c r="J31" s="21">
        <f t="shared" si="1"/>
        <v>5.3574308044280789E-4</v>
      </c>
      <c r="K31" s="19">
        <f t="shared" si="2"/>
        <v>11.565097255691645</v>
      </c>
      <c r="L31" s="19">
        <f t="shared" si="3"/>
        <v>12.636583416577261</v>
      </c>
      <c r="M31" s="21">
        <f t="shared" si="8"/>
        <v>461</v>
      </c>
      <c r="N31" s="21">
        <f t="shared" si="9"/>
        <v>548</v>
      </c>
      <c r="O31" s="19">
        <f t="shared" si="4"/>
        <v>11.068427370948379</v>
      </c>
      <c r="P31" s="19">
        <f t="shared" si="5"/>
        <v>13.157262905162066</v>
      </c>
      <c r="Q31" s="21">
        <f>((I31/B31)+_xlfn.NORM.S.INV(0.975)^2/(2*B31))/(1+_xlfn.NORM.S.INV(0.975)^2/B31)</f>
        <v>1.2145836054773103E-2</v>
      </c>
      <c r="R31" s="21">
        <f>_xlfn.NORM.S.INV(0.975)*SQRT(Q31*(1-Q31)/B31+(_xlfn.NORM.S.INV(0.975)^2/(4*B31^2)))/(1+_xlfn.NORM.S.INV(0.975)^2/B31)</f>
        <v>1.0528768215587432E-3</v>
      </c>
      <c r="S31" s="19">
        <f t="shared" si="6"/>
        <v>11.09295923321436</v>
      </c>
      <c r="T31" s="19">
        <f t="shared" si="7"/>
        <v>13.198712876331845</v>
      </c>
    </row>
    <row r="32" spans="1:20" x14ac:dyDescent="0.25">
      <c r="A32" s="12" t="s">
        <v>21</v>
      </c>
      <c r="B32" s="13">
        <v>7184</v>
      </c>
      <c r="C32" s="12">
        <v>7.5</v>
      </c>
      <c r="D32" s="12">
        <v>5.8</v>
      </c>
      <c r="E32" s="12">
        <v>9.8000000000000007</v>
      </c>
      <c r="F32" s="12">
        <v>2006</v>
      </c>
      <c r="G32" s="12" t="s">
        <v>6</v>
      </c>
      <c r="H32" s="16" t="str">
        <f>VLOOKUP(A32,'Data Key'!$A$1:$B$51,2,FALSE)</f>
        <v>Colorado</v>
      </c>
      <c r="I32" s="17">
        <f t="shared" si="0"/>
        <v>54</v>
      </c>
      <c r="J32" s="21">
        <f t="shared" si="1"/>
        <v>1.0190421770329878E-3</v>
      </c>
      <c r="K32" s="19">
        <f t="shared" si="2"/>
        <v>6.4976616091585493</v>
      </c>
      <c r="L32" s="19">
        <f t="shared" si="3"/>
        <v>8.5357459632245245</v>
      </c>
      <c r="M32" s="21">
        <f t="shared" si="8"/>
        <v>40</v>
      </c>
      <c r="N32" s="21">
        <f t="shared" si="9"/>
        <v>69</v>
      </c>
      <c r="O32" s="19">
        <f t="shared" si="4"/>
        <v>5.5679287305122491</v>
      </c>
      <c r="P32" s="19">
        <f t="shared" si="5"/>
        <v>9.6046770601336302</v>
      </c>
      <c r="Q32" s="21">
        <f>((I32/B32)+_xlfn.NORM.S.INV(0.975)^2/(2*B32))/(1+_xlfn.NORM.S.INV(0.975)^2/B32)</f>
        <v>7.779905793793335E-3</v>
      </c>
      <c r="R32" s="21">
        <f>_xlfn.NORM.S.INV(0.975)*SQRT(Q32*(1-Q32)/B32+(_xlfn.NORM.S.INV(0.975)^2/(4*B32^2)))/(1+_xlfn.NORM.S.INV(0.975)^2/B32)</f>
        <v>2.0481050053899027E-3</v>
      </c>
      <c r="S32" s="19">
        <f t="shared" si="6"/>
        <v>5.7318007884034321</v>
      </c>
      <c r="T32" s="19">
        <f t="shared" si="7"/>
        <v>9.8280107991832377</v>
      </c>
    </row>
    <row r="33" spans="1:20" x14ac:dyDescent="0.25">
      <c r="A33" s="12" t="s">
        <v>27</v>
      </c>
      <c r="B33" s="13">
        <v>27615</v>
      </c>
      <c r="C33" s="12">
        <v>4.2</v>
      </c>
      <c r="D33" s="12">
        <v>3.5</v>
      </c>
      <c r="E33" s="12">
        <v>5</v>
      </c>
      <c r="F33" s="12">
        <v>2006</v>
      </c>
      <c r="G33" s="12" t="s">
        <v>6</v>
      </c>
      <c r="H33" s="16" t="str">
        <f>VLOOKUP(A33,'Data Key'!$A$1:$B$51,2,FALSE)</f>
        <v>Florida</v>
      </c>
      <c r="I33" s="17">
        <f t="shared" si="0"/>
        <v>116</v>
      </c>
      <c r="J33" s="21">
        <f t="shared" si="1"/>
        <v>3.8919734931620404E-4</v>
      </c>
      <c r="K33" s="19">
        <f t="shared" si="2"/>
        <v>3.8114182581435099</v>
      </c>
      <c r="L33" s="19">
        <f t="shared" si="3"/>
        <v>4.5898129567759183</v>
      </c>
      <c r="M33" s="21">
        <f t="shared" si="8"/>
        <v>95</v>
      </c>
      <c r="N33" s="21">
        <f t="shared" si="9"/>
        <v>138</v>
      </c>
      <c r="O33" s="19">
        <f t="shared" si="4"/>
        <v>3.4401593336954552</v>
      </c>
      <c r="P33" s="19">
        <f t="shared" si="5"/>
        <v>4.9972840847365561</v>
      </c>
      <c r="Q33" s="21">
        <f>((I33/B33)+_xlfn.NORM.S.INV(0.975)^2/(2*B33))/(1+_xlfn.NORM.S.INV(0.975)^2/B33)</f>
        <v>4.2695755209777794E-3</v>
      </c>
      <c r="R33" s="21">
        <f>_xlfn.NORM.S.INV(0.975)*SQRT(Q33*(1-Q33)/B33+(_xlfn.NORM.S.INV(0.975)^2/(4*B33^2)))/(1+_xlfn.NORM.S.INV(0.975)^2/B33)</f>
        <v>7.7205365128380865E-4</v>
      </c>
      <c r="S33" s="19">
        <f t="shared" si="6"/>
        <v>3.4975218696939709</v>
      </c>
      <c r="T33" s="19">
        <f t="shared" si="7"/>
        <v>5.0416291722615885</v>
      </c>
    </row>
    <row r="34" spans="1:20" x14ac:dyDescent="0.25">
      <c r="A34" s="12" t="s">
        <v>14</v>
      </c>
      <c r="B34" s="13">
        <v>46621</v>
      </c>
      <c r="C34" s="12">
        <v>10.199999999999999</v>
      </c>
      <c r="D34" s="12">
        <v>9.3000000000000007</v>
      </c>
      <c r="E34" s="12">
        <v>11.1</v>
      </c>
      <c r="F34" s="12">
        <v>2006</v>
      </c>
      <c r="G34" s="12" t="s">
        <v>6</v>
      </c>
      <c r="H34" s="16" t="str">
        <f>VLOOKUP(A34,'Data Key'!$A$1:$B$51,2,FALSE)</f>
        <v>Georgia</v>
      </c>
      <c r="I34" s="17">
        <f t="shared" si="0"/>
        <v>476</v>
      </c>
      <c r="J34" s="21">
        <f t="shared" si="1"/>
        <v>4.6557904425367184E-4</v>
      </c>
      <c r="K34" s="19">
        <f t="shared" si="2"/>
        <v>9.7444121614261725</v>
      </c>
      <c r="L34" s="19">
        <f t="shared" si="3"/>
        <v>10.675570249933518</v>
      </c>
      <c r="M34" s="21">
        <f t="shared" si="8"/>
        <v>433</v>
      </c>
      <c r="N34" s="21">
        <f t="shared" si="9"/>
        <v>519</v>
      </c>
      <c r="O34" s="19">
        <f t="shared" si="4"/>
        <v>9.2876600673516219</v>
      </c>
      <c r="P34" s="19">
        <f t="shared" si="5"/>
        <v>11.132322344008065</v>
      </c>
      <c r="Q34" s="21">
        <f>((I34/B34)+_xlfn.NORM.S.INV(0.975)^2/(2*B34))/(1+_xlfn.NORM.S.INV(0.975)^2/B34)</f>
        <v>1.0250345405087312E-2</v>
      </c>
      <c r="R34" s="21">
        <f>_xlfn.NORM.S.INV(0.975)*SQRT(Q34*(1-Q34)/B34+(_xlfn.NORM.S.INV(0.975)^2/(4*B34^2)))/(1+_xlfn.NORM.S.INV(0.975)^2/B34)</f>
        <v>9.1515341102774617E-4</v>
      </c>
      <c r="S34" s="19">
        <f t="shared" si="6"/>
        <v>9.3351919940595653</v>
      </c>
      <c r="T34" s="19">
        <f t="shared" si="7"/>
        <v>11.165498816115059</v>
      </c>
    </row>
    <row r="35" spans="1:20" x14ac:dyDescent="0.25">
      <c r="A35" s="12" t="s">
        <v>15</v>
      </c>
      <c r="B35" s="13">
        <v>26489</v>
      </c>
      <c r="C35" s="12">
        <v>9.1999999999999993</v>
      </c>
      <c r="D35" s="12">
        <v>8.1</v>
      </c>
      <c r="E35" s="12">
        <v>10.4</v>
      </c>
      <c r="F35" s="12">
        <v>2006</v>
      </c>
      <c r="G35" s="12" t="s">
        <v>6</v>
      </c>
      <c r="H35" s="16" t="str">
        <f>VLOOKUP(A35,'Data Key'!$A$1:$B$51,2,FALSE)</f>
        <v>Maryland</v>
      </c>
      <c r="I35" s="17">
        <f t="shared" si="0"/>
        <v>244</v>
      </c>
      <c r="J35" s="21">
        <f t="shared" si="1"/>
        <v>5.8697534090459752E-4</v>
      </c>
      <c r="K35" s="19">
        <f t="shared" si="2"/>
        <v>8.6243954167683974</v>
      </c>
      <c r="L35" s="19">
        <f t="shared" si="3"/>
        <v>9.7983460985775928</v>
      </c>
      <c r="M35" s="21">
        <f t="shared" si="8"/>
        <v>214</v>
      </c>
      <c r="N35" s="21">
        <f t="shared" si="9"/>
        <v>275</v>
      </c>
      <c r="O35" s="19">
        <f t="shared" si="4"/>
        <v>8.0788251727132021</v>
      </c>
      <c r="P35" s="19">
        <f t="shared" si="5"/>
        <v>10.381667862131451</v>
      </c>
      <c r="Q35" s="21">
        <f>((I35/B35)+_xlfn.NORM.S.INV(0.975)^2/(2*B35))/(1+_xlfn.NORM.S.INV(0.975)^2/B35)</f>
        <v>9.2825350498018638E-3</v>
      </c>
      <c r="R35" s="21">
        <f>_xlfn.NORM.S.INV(0.975)*SQRT(Q35*(1-Q35)/B35+(_xlfn.NORM.S.INV(0.975)^2/(4*B35^2)))/(1+_xlfn.NORM.S.INV(0.975)^2/B35)</f>
        <v>1.1569508940565769E-3</v>
      </c>
      <c r="S35" s="19">
        <f t="shared" si="6"/>
        <v>8.1255841557452868</v>
      </c>
      <c r="T35" s="19">
        <f t="shared" si="7"/>
        <v>10.439485943858442</v>
      </c>
    </row>
    <row r="36" spans="1:20" x14ac:dyDescent="0.25">
      <c r="A36" s="12" t="s">
        <v>22</v>
      </c>
      <c r="B36" s="13">
        <v>26533</v>
      </c>
      <c r="C36" s="12">
        <v>12.1</v>
      </c>
      <c r="D36" s="12">
        <v>10.9</v>
      </c>
      <c r="E36" s="12">
        <v>13.5</v>
      </c>
      <c r="F36" s="12">
        <v>2006</v>
      </c>
      <c r="G36" s="12" t="s">
        <v>6</v>
      </c>
      <c r="H36" s="16" t="str">
        <f>VLOOKUP(A36,'Data Key'!$A$1:$B$51,2,FALSE)</f>
        <v>Missouri</v>
      </c>
      <c r="I36" s="17">
        <f t="shared" si="0"/>
        <v>321</v>
      </c>
      <c r="J36" s="21">
        <f t="shared" si="1"/>
        <v>6.7115535597841265E-4</v>
      </c>
      <c r="K36" s="19">
        <f t="shared" si="2"/>
        <v>11.426986580478076</v>
      </c>
      <c r="L36" s="19">
        <f t="shared" si="3"/>
        <v>12.769297292434901</v>
      </c>
      <c r="M36" s="21">
        <f t="shared" si="8"/>
        <v>287</v>
      </c>
      <c r="N36" s="21">
        <f t="shared" si="9"/>
        <v>356</v>
      </c>
      <c r="O36" s="19">
        <f t="shared" si="4"/>
        <v>10.816718803000038</v>
      </c>
      <c r="P36" s="19">
        <f t="shared" si="5"/>
        <v>13.417253985602834</v>
      </c>
      <c r="Q36" s="21">
        <f>((I36/B36)+_xlfn.NORM.S.INV(0.975)^2/(2*B36))/(1+_xlfn.NORM.S.INV(0.975)^2/B36)</f>
        <v>1.216877034561361E-2</v>
      </c>
      <c r="R36" s="21">
        <f>_xlfn.NORM.S.INV(0.975)*SQRT(Q36*(1-Q36)/B36+(_xlfn.NORM.S.INV(0.975)^2/(4*B36^2)))/(1+_xlfn.NORM.S.INV(0.975)^2/B36)</f>
        <v>1.3210207082271926E-3</v>
      </c>
      <c r="S36" s="19">
        <f t="shared" si="6"/>
        <v>10.847749637386416</v>
      </c>
      <c r="T36" s="19">
        <f t="shared" si="7"/>
        <v>13.489791053840802</v>
      </c>
    </row>
    <row r="37" spans="1:20" x14ac:dyDescent="0.25">
      <c r="A37" s="12" t="s">
        <v>23</v>
      </c>
      <c r="B37" s="13">
        <v>22195</v>
      </c>
      <c r="C37" s="12">
        <v>10.4</v>
      </c>
      <c r="D37" s="12">
        <v>9.1</v>
      </c>
      <c r="E37" s="12">
        <v>11.8</v>
      </c>
      <c r="F37" s="12">
        <v>2006</v>
      </c>
      <c r="G37" s="12" t="s">
        <v>6</v>
      </c>
      <c r="H37" s="16" t="str">
        <f>VLOOKUP(A37,'Data Key'!$A$1:$B$51,2,FALSE)</f>
        <v>North Carolina</v>
      </c>
      <c r="I37" s="17">
        <f t="shared" si="0"/>
        <v>231</v>
      </c>
      <c r="J37" s="21">
        <f t="shared" si="1"/>
        <v>6.8120681389635413E-4</v>
      </c>
      <c r="K37" s="19">
        <f t="shared" si="2"/>
        <v>9.7265426792327307</v>
      </c>
      <c r="L37" s="19">
        <f t="shared" si="3"/>
        <v>11.088956307025438</v>
      </c>
      <c r="M37" s="21">
        <f t="shared" si="8"/>
        <v>202</v>
      </c>
      <c r="N37" s="21">
        <f t="shared" si="9"/>
        <v>261</v>
      </c>
      <c r="O37" s="19">
        <f t="shared" si="4"/>
        <v>9.101148907411579</v>
      </c>
      <c r="P37" s="19">
        <f t="shared" si="5"/>
        <v>11.759405271457535</v>
      </c>
      <c r="Q37" s="21">
        <f>((I37/B37)+_xlfn.NORM.S.INV(0.975)^2/(2*B37))/(1+_xlfn.NORM.S.INV(0.975)^2/B37)</f>
        <v>1.0492472314035838E-2</v>
      </c>
      <c r="R37" s="21">
        <f>_xlfn.NORM.S.INV(0.975)*SQRT(Q37*(1-Q37)/B37+(_xlfn.NORM.S.INV(0.975)^2/(4*B37^2)))/(1+_xlfn.NORM.S.INV(0.975)^2/B37)</f>
        <v>1.3430646598492568E-3</v>
      </c>
      <c r="S37" s="19">
        <f t="shared" si="6"/>
        <v>9.1494076541865823</v>
      </c>
      <c r="T37" s="19">
        <f t="shared" si="7"/>
        <v>11.835536973885095</v>
      </c>
    </row>
    <row r="38" spans="1:20" x14ac:dyDescent="0.25">
      <c r="A38" s="12" t="s">
        <v>24</v>
      </c>
      <c r="B38" s="13">
        <v>17886</v>
      </c>
      <c r="C38" s="12">
        <v>8.4</v>
      </c>
      <c r="D38" s="12">
        <v>7.2</v>
      </c>
      <c r="E38" s="12">
        <v>9.8000000000000007</v>
      </c>
      <c r="F38" s="12">
        <v>2006</v>
      </c>
      <c r="G38" s="12" t="s">
        <v>6</v>
      </c>
      <c r="H38" s="16" t="str">
        <f>VLOOKUP(A38,'Data Key'!$A$1:$B$51,2,FALSE)</f>
        <v>Pennsylvania</v>
      </c>
      <c r="I38" s="17">
        <f t="shared" si="0"/>
        <v>150</v>
      </c>
      <c r="J38" s="21">
        <f t="shared" si="1"/>
        <v>6.8187321329479106E-4</v>
      </c>
      <c r="K38" s="19">
        <f t="shared" si="2"/>
        <v>7.7045742875438537</v>
      </c>
      <c r="L38" s="19">
        <f t="shared" si="3"/>
        <v>9.0683207141334368</v>
      </c>
      <c r="M38" s="21">
        <f t="shared" si="8"/>
        <v>127</v>
      </c>
      <c r="N38" s="21">
        <f t="shared" si="9"/>
        <v>175</v>
      </c>
      <c r="O38" s="19">
        <f t="shared" si="4"/>
        <v>7.1005255507100529</v>
      </c>
      <c r="P38" s="19">
        <f t="shared" si="5"/>
        <v>9.7841887509784193</v>
      </c>
      <c r="Q38" s="21">
        <f>((I38/B38)+_xlfn.NORM.S.INV(0.975)^2/(2*B38))/(1+_xlfn.NORM.S.INV(0.975)^2/B38)</f>
        <v>8.4920109415190844E-3</v>
      </c>
      <c r="R38" s="21">
        <f>_xlfn.NORM.S.INV(0.975)*SQRT(Q38*(1-Q38)/B38+(_xlfn.NORM.S.INV(0.975)^2/(4*B38^2)))/(1+_xlfn.NORM.S.INV(0.975)^2/B38)</f>
        <v>1.3487515119918055E-3</v>
      </c>
      <c r="S38" s="19">
        <f t="shared" si="6"/>
        <v>7.1432594295272791</v>
      </c>
      <c r="T38" s="19">
        <f t="shared" si="7"/>
        <v>9.8407624535108891</v>
      </c>
    </row>
    <row r="39" spans="1:20" x14ac:dyDescent="0.25">
      <c r="A39" s="12" t="s">
        <v>17</v>
      </c>
      <c r="B39" s="13">
        <v>22681</v>
      </c>
      <c r="C39" s="12">
        <v>8.6</v>
      </c>
      <c r="D39" s="12">
        <v>7.5</v>
      </c>
      <c r="E39" s="12">
        <v>9.9</v>
      </c>
      <c r="F39" s="12">
        <v>2006</v>
      </c>
      <c r="G39" s="12" t="s">
        <v>6</v>
      </c>
      <c r="H39" s="16" t="str">
        <f>VLOOKUP(A39,'Data Key'!$A$1:$B$51,2,FALSE)</f>
        <v>South Carolina</v>
      </c>
      <c r="I39" s="17">
        <f t="shared" si="0"/>
        <v>195</v>
      </c>
      <c r="J39" s="21">
        <f t="shared" si="1"/>
        <v>6.1302771717281033E-4</v>
      </c>
      <c r="K39" s="19">
        <f t="shared" si="2"/>
        <v>7.9844768020282828</v>
      </c>
      <c r="L39" s="19">
        <f t="shared" si="3"/>
        <v>9.2105322363739059</v>
      </c>
      <c r="M39" s="21">
        <f t="shared" si="8"/>
        <v>168</v>
      </c>
      <c r="N39" s="21">
        <f t="shared" si="9"/>
        <v>223</v>
      </c>
      <c r="O39" s="19">
        <f t="shared" si="4"/>
        <v>7.4070808165424804</v>
      </c>
      <c r="P39" s="19">
        <f t="shared" si="5"/>
        <v>9.8320179886248393</v>
      </c>
      <c r="Q39" s="21">
        <f>((I39/B39)+_xlfn.NORM.S.INV(0.975)^2/(2*B39))/(1+_xlfn.NORM.S.INV(0.975)^2/B39)</f>
        <v>8.6807187860586579E-3</v>
      </c>
      <c r="R39" s="21">
        <f>_xlfn.NORM.S.INV(0.975)*SQRT(Q39*(1-Q39)/B39+(_xlfn.NORM.S.INV(0.975)^2/(4*B39^2)))/(1+_xlfn.NORM.S.INV(0.975)^2/B39)</f>
        <v>1.2100237766357275E-3</v>
      </c>
      <c r="S39" s="19">
        <f t="shared" si="6"/>
        <v>7.470695009422931</v>
      </c>
      <c r="T39" s="19">
        <f t="shared" si="7"/>
        <v>9.8907425626943848</v>
      </c>
    </row>
    <row r="40" spans="1:20" x14ac:dyDescent="0.25">
      <c r="A40" s="12" t="s">
        <v>26</v>
      </c>
      <c r="B40" s="13">
        <v>34058</v>
      </c>
      <c r="C40" s="12">
        <v>7.5</v>
      </c>
      <c r="D40" s="12">
        <v>6.7</v>
      </c>
      <c r="E40" s="12">
        <v>8.5</v>
      </c>
      <c r="F40" s="12">
        <v>2006</v>
      </c>
      <c r="G40" s="12" t="s">
        <v>6</v>
      </c>
      <c r="H40" s="16" t="str">
        <f>VLOOKUP(A40,'Data Key'!$A$1:$B$51,2,FALSE)</f>
        <v>Wisconsin</v>
      </c>
      <c r="I40" s="17">
        <f t="shared" si="0"/>
        <v>255</v>
      </c>
      <c r="J40" s="21">
        <f t="shared" si="1"/>
        <v>4.6710982397302154E-4</v>
      </c>
      <c r="K40" s="19">
        <f t="shared" si="2"/>
        <v>7.020117846471515</v>
      </c>
      <c r="L40" s="19">
        <f t="shared" si="3"/>
        <v>7.9543374944175582</v>
      </c>
      <c r="M40" s="21">
        <f t="shared" si="8"/>
        <v>225</v>
      </c>
      <c r="N40" s="21">
        <f t="shared" si="9"/>
        <v>287</v>
      </c>
      <c r="O40" s="19">
        <f t="shared" si="4"/>
        <v>6.6063773562745904</v>
      </c>
      <c r="P40" s="19">
        <f t="shared" si="5"/>
        <v>8.4268013388924778</v>
      </c>
      <c r="Q40" s="21">
        <f>((I40/B40)+_xlfn.NORM.S.INV(0.975)^2/(2*B40))/(1+_xlfn.NORM.S.INV(0.975)^2/B40)</f>
        <v>7.5427727453007271E-3</v>
      </c>
      <c r="R40" s="21">
        <f>_xlfn.NORM.S.INV(0.975)*SQRT(Q40*(1-Q40)/B40+(_xlfn.NORM.S.INV(0.975)^2/(4*B40^2)))/(1+_xlfn.NORM.S.INV(0.975)^2/B40)</f>
        <v>9.2050757346547236E-4</v>
      </c>
      <c r="S40" s="19">
        <f t="shared" si="6"/>
        <v>6.622265171835255</v>
      </c>
      <c r="T40" s="19">
        <f t="shared" si="7"/>
        <v>8.4632803187661985</v>
      </c>
    </row>
    <row r="41" spans="1:20" x14ac:dyDescent="0.25">
      <c r="A41" s="12" t="s">
        <v>19</v>
      </c>
      <c r="B41" s="13">
        <v>36566</v>
      </c>
      <c r="C41" s="12">
        <v>4.8</v>
      </c>
      <c r="D41" s="12">
        <v>4.0999999999999996</v>
      </c>
      <c r="E41" s="12">
        <v>5.5</v>
      </c>
      <c r="F41" s="12">
        <v>2008</v>
      </c>
      <c r="G41" s="12" t="s">
        <v>6</v>
      </c>
      <c r="H41" s="16" t="str">
        <f>VLOOKUP(A41,'Data Key'!$A$1:$B$51,2,FALSE)</f>
        <v>Alabama</v>
      </c>
      <c r="I41" s="17">
        <f t="shared" si="0"/>
        <v>176</v>
      </c>
      <c r="J41" s="21">
        <f t="shared" si="1"/>
        <v>3.6193549739368708E-4</v>
      </c>
      <c r="K41" s="19">
        <f t="shared" si="2"/>
        <v>4.4512789641279458</v>
      </c>
      <c r="L41" s="19">
        <f t="shared" si="3"/>
        <v>5.1751499589153189</v>
      </c>
      <c r="M41" s="21">
        <f t="shared" si="8"/>
        <v>150</v>
      </c>
      <c r="N41" s="21">
        <f t="shared" si="9"/>
        <v>202</v>
      </c>
      <c r="O41" s="19">
        <f t="shared" si="4"/>
        <v>4.1021714160695728</v>
      </c>
      <c r="P41" s="19">
        <f t="shared" si="5"/>
        <v>5.524257506973691</v>
      </c>
      <c r="Q41" s="21">
        <f>((I41/B41)+_xlfn.NORM.S.INV(0.975)^2/(2*B41))/(1+_xlfn.NORM.S.INV(0.975)^2/B41)</f>
        <v>4.8652310842171378E-3</v>
      </c>
      <c r="R41" s="21">
        <f>_xlfn.NORM.S.INV(0.975)*SQRT(Q41*(1-Q41)/B41+(_xlfn.NORM.S.INV(0.975)^2/(4*B41^2)))/(1+_xlfn.NORM.S.INV(0.975)^2/B41)</f>
        <v>7.1504141412741132E-4</v>
      </c>
      <c r="S41" s="19">
        <f t="shared" si="6"/>
        <v>4.1501896700897261</v>
      </c>
      <c r="T41" s="19">
        <f t="shared" si="7"/>
        <v>5.5802724983445495</v>
      </c>
    </row>
    <row r="42" spans="1:20" x14ac:dyDescent="0.25">
      <c r="A42" s="12" t="s">
        <v>13</v>
      </c>
      <c r="B42" s="13">
        <v>32601</v>
      </c>
      <c r="C42" s="12">
        <v>15.6</v>
      </c>
      <c r="D42" s="12">
        <v>14.3</v>
      </c>
      <c r="E42" s="12">
        <v>17</v>
      </c>
      <c r="F42" s="12">
        <v>2008</v>
      </c>
      <c r="G42" s="12" t="s">
        <v>6</v>
      </c>
      <c r="H42" s="16" t="str">
        <f>VLOOKUP(A42,'Data Key'!$A$1:$B$51,2,FALSE)</f>
        <v>Arizona</v>
      </c>
      <c r="I42" s="17">
        <f t="shared" si="0"/>
        <v>509</v>
      </c>
      <c r="J42" s="21">
        <f t="shared" si="1"/>
        <v>6.8661122672702263E-4</v>
      </c>
      <c r="K42" s="19">
        <f t="shared" si="2"/>
        <v>14.926406778855627</v>
      </c>
      <c r="L42" s="19">
        <f t="shared" si="3"/>
        <v>16.29962923230967</v>
      </c>
      <c r="M42" s="21">
        <f t="shared" si="8"/>
        <v>465</v>
      </c>
      <c r="N42" s="21">
        <f t="shared" si="9"/>
        <v>553</v>
      </c>
      <c r="O42" s="19">
        <f t="shared" si="4"/>
        <v>14.263366154412441</v>
      </c>
      <c r="P42" s="19">
        <f t="shared" si="5"/>
        <v>16.962669856752861</v>
      </c>
      <c r="Q42" s="21">
        <f>((I42/B42)+_xlfn.NORM.S.INV(0.975)^2/(2*B42))/(1+_xlfn.NORM.S.INV(0.975)^2/B42)</f>
        <v>1.5670087832067223E-2</v>
      </c>
      <c r="R42" s="21">
        <f>_xlfn.NORM.S.INV(0.975)*SQRT(Q42*(1-Q42)/B42+(_xlfn.NORM.S.INV(0.975)^2/(4*B42^2)))/(1+_xlfn.NORM.S.INV(0.975)^2/B42)</f>
        <v>1.3492792239826713E-3</v>
      </c>
      <c r="S42" s="19">
        <f t="shared" si="6"/>
        <v>14.320808608084553</v>
      </c>
      <c r="T42" s="19">
        <f t="shared" si="7"/>
        <v>17.019367056049894</v>
      </c>
    </row>
    <row r="43" spans="1:20" x14ac:dyDescent="0.25">
      <c r="A43" s="12" t="s">
        <v>20</v>
      </c>
      <c r="B43" s="13">
        <v>4940</v>
      </c>
      <c r="C43" s="12">
        <v>10.5</v>
      </c>
      <c r="D43" s="12">
        <v>8</v>
      </c>
      <c r="E43" s="12">
        <v>13.8</v>
      </c>
      <c r="F43" s="12">
        <v>2008</v>
      </c>
      <c r="G43" s="12" t="s">
        <v>6</v>
      </c>
      <c r="H43" s="16" t="str">
        <f>VLOOKUP(A43,'Data Key'!$A$1:$B$51,2,FALSE)</f>
        <v>Arkansas</v>
      </c>
      <c r="I43" s="17">
        <f t="shared" si="0"/>
        <v>52</v>
      </c>
      <c r="J43" s="21">
        <f t="shared" si="1"/>
        <v>1.4520342052002947E-3</v>
      </c>
      <c r="K43" s="19">
        <f t="shared" si="2"/>
        <v>9.0742815842733897</v>
      </c>
      <c r="L43" s="19">
        <f t="shared" si="3"/>
        <v>11.978349994673978</v>
      </c>
      <c r="M43" s="21">
        <f t="shared" si="8"/>
        <v>38</v>
      </c>
      <c r="N43" s="21">
        <f t="shared" si="9"/>
        <v>66</v>
      </c>
      <c r="O43" s="19">
        <f t="shared" si="4"/>
        <v>7.6923076923076925</v>
      </c>
      <c r="P43" s="19">
        <f t="shared" si="5"/>
        <v>13.360323886639677</v>
      </c>
      <c r="Q43" s="21">
        <f>((I43/B43)+_xlfn.NORM.S.INV(0.975)^2/(2*B43))/(1+_xlfn.NORM.S.INV(0.975)^2/B43)</f>
        <v>1.0906646149451835E-2</v>
      </c>
      <c r="R43" s="21">
        <f>_xlfn.NORM.S.INV(0.975)*SQRT(Q43*(1-Q43)/B43+(_xlfn.NORM.S.INV(0.975)^2/(4*B43^2)))/(1+_xlfn.NORM.S.INV(0.975)^2/B43)</f>
        <v>2.9200458355990383E-3</v>
      </c>
      <c r="S43" s="19">
        <f t="shared" si="6"/>
        <v>7.9866003138527981</v>
      </c>
      <c r="T43" s="19">
        <f t="shared" si="7"/>
        <v>13.826691985050873</v>
      </c>
    </row>
    <row r="44" spans="1:20" x14ac:dyDescent="0.25">
      <c r="A44" s="12" t="s">
        <v>21</v>
      </c>
      <c r="B44" s="13">
        <v>7725</v>
      </c>
      <c r="C44" s="12">
        <v>11.8</v>
      </c>
      <c r="D44" s="12">
        <v>9.6</v>
      </c>
      <c r="E44" s="12">
        <v>14.4</v>
      </c>
      <c r="F44" s="12">
        <v>2008</v>
      </c>
      <c r="G44" s="12" t="s">
        <v>6</v>
      </c>
      <c r="H44" s="16" t="str">
        <f>VLOOKUP(A44,'Data Key'!$A$1:$B$51,2,FALSE)</f>
        <v>Colorado</v>
      </c>
      <c r="I44" s="17">
        <f t="shared" si="0"/>
        <v>91</v>
      </c>
      <c r="J44" s="21">
        <f t="shared" si="1"/>
        <v>1.2275778450653346E-3</v>
      </c>
      <c r="K44" s="19">
        <f t="shared" si="2"/>
        <v>10.552357430015572</v>
      </c>
      <c r="L44" s="19">
        <f t="shared" si="3"/>
        <v>13.007513120146241</v>
      </c>
      <c r="M44" s="21">
        <f t="shared" si="8"/>
        <v>73</v>
      </c>
      <c r="N44" s="21">
        <f t="shared" si="9"/>
        <v>110</v>
      </c>
      <c r="O44" s="19">
        <f t="shared" si="4"/>
        <v>9.4498381877022659</v>
      </c>
      <c r="P44" s="19">
        <f t="shared" si="5"/>
        <v>14.239482200647249</v>
      </c>
      <c r="Q44" s="21">
        <f>((I44/B44)+_xlfn.NORM.S.INV(0.975)^2/(2*B44))/(1+_xlfn.NORM.S.INV(0.975)^2/B44)</f>
        <v>1.2022594835905119E-2</v>
      </c>
      <c r="R44" s="21">
        <f>_xlfn.NORM.S.INV(0.975)*SQRT(Q44*(1-Q44)/B44+(_xlfn.NORM.S.INV(0.975)^2/(4*B44^2)))/(1+_xlfn.NORM.S.INV(0.975)^2/B44)</f>
        <v>2.4418358281811598E-3</v>
      </c>
      <c r="S44" s="19">
        <f t="shared" si="6"/>
        <v>9.5807590077239588</v>
      </c>
      <c r="T44" s="19">
        <f t="shared" si="7"/>
        <v>14.464430664086279</v>
      </c>
    </row>
    <row r="45" spans="1:20" x14ac:dyDescent="0.25">
      <c r="A45" s="12" t="s">
        <v>27</v>
      </c>
      <c r="B45" s="13">
        <v>29366</v>
      </c>
      <c r="C45" s="12">
        <v>7.2</v>
      </c>
      <c r="D45" s="12">
        <v>6.3</v>
      </c>
      <c r="E45" s="12">
        <v>8.1999999999999993</v>
      </c>
      <c r="F45" s="12">
        <v>2008</v>
      </c>
      <c r="G45" s="12" t="s">
        <v>6</v>
      </c>
      <c r="H45" s="16" t="str">
        <f>VLOOKUP(A45,'Data Key'!$A$1:$B$51,2,FALSE)</f>
        <v>Florida</v>
      </c>
      <c r="I45" s="17">
        <f t="shared" si="0"/>
        <v>211</v>
      </c>
      <c r="J45" s="21">
        <f t="shared" si="1"/>
        <v>4.9286792830404802E-4</v>
      </c>
      <c r="K45" s="19">
        <f t="shared" si="2"/>
        <v>6.6923122119942562</v>
      </c>
      <c r="L45" s="19">
        <f t="shared" si="3"/>
        <v>7.6780480686023527</v>
      </c>
      <c r="M45" s="21">
        <f t="shared" si="8"/>
        <v>184</v>
      </c>
      <c r="N45" s="21">
        <f t="shared" si="9"/>
        <v>240</v>
      </c>
      <c r="O45" s="19">
        <f t="shared" si="4"/>
        <v>6.2657495062316961</v>
      </c>
      <c r="P45" s="19">
        <f t="shared" si="5"/>
        <v>8.1727167472587343</v>
      </c>
      <c r="Q45" s="21">
        <f>((I45/B45)+_xlfn.NORM.S.INV(0.975)^2/(2*B45))/(1+_xlfn.NORM.S.INV(0.975)^2/B45)</f>
        <v>7.2496383648812729E-3</v>
      </c>
      <c r="R45" s="21">
        <f>_xlfn.NORM.S.INV(0.975)*SQRT(Q45*(1-Q45)/B45+(_xlfn.NORM.S.INV(0.975)^2/(4*B45^2)))/(1+_xlfn.NORM.S.INV(0.975)^2/B45)</f>
        <v>9.7237001740472226E-4</v>
      </c>
      <c r="S45" s="19">
        <f t="shared" si="6"/>
        <v>6.2772683474765509</v>
      </c>
      <c r="T45" s="19">
        <f t="shared" si="7"/>
        <v>8.2220083822859955</v>
      </c>
    </row>
    <row r="46" spans="1:20" x14ac:dyDescent="0.25">
      <c r="A46" s="12" t="s">
        <v>14</v>
      </c>
      <c r="B46" s="13">
        <v>50427</v>
      </c>
      <c r="C46" s="12">
        <v>11.9</v>
      </c>
      <c r="D46" s="12">
        <v>11</v>
      </c>
      <c r="E46" s="12">
        <v>12.9</v>
      </c>
      <c r="F46" s="12">
        <v>2008</v>
      </c>
      <c r="G46" s="12" t="s">
        <v>6</v>
      </c>
      <c r="H46" s="16" t="str">
        <f>VLOOKUP(A46,'Data Key'!$A$1:$B$51,2,FALSE)</f>
        <v>Georgia</v>
      </c>
      <c r="I46" s="17">
        <f t="shared" si="0"/>
        <v>600</v>
      </c>
      <c r="J46" s="21">
        <f t="shared" si="1"/>
        <v>4.8285118017893087E-4</v>
      </c>
      <c r="K46" s="19">
        <f t="shared" si="2"/>
        <v>11.415536588278444</v>
      </c>
      <c r="L46" s="19">
        <f t="shared" si="3"/>
        <v>12.381238948636303</v>
      </c>
      <c r="M46" s="21">
        <f t="shared" si="8"/>
        <v>553</v>
      </c>
      <c r="N46" s="21">
        <f t="shared" si="9"/>
        <v>648</v>
      </c>
      <c r="O46" s="19">
        <f t="shared" si="4"/>
        <v>10.966347393261547</v>
      </c>
      <c r="P46" s="19">
        <f t="shared" si="5"/>
        <v>12.850258789933964</v>
      </c>
      <c r="Q46" s="21">
        <f>((I46/B46)+_xlfn.NORM.S.INV(0.975)^2/(2*B46))/(1+_xlfn.NORM.S.INV(0.975)^2/B46)</f>
        <v>1.1935567839014654E-2</v>
      </c>
      <c r="R46" s="21">
        <f>_xlfn.NORM.S.INV(0.975)*SQRT(Q46*(1-Q46)/B46+(_xlfn.NORM.S.INV(0.975)^2/(4*B46^2)))/(1+_xlfn.NORM.S.INV(0.975)^2/B46)</f>
        <v>9.4852330456517803E-4</v>
      </c>
      <c r="S46" s="19">
        <f t="shared" si="6"/>
        <v>10.987044534449476</v>
      </c>
      <c r="T46" s="19">
        <f t="shared" si="7"/>
        <v>12.884091143579832</v>
      </c>
    </row>
    <row r="47" spans="1:20" x14ac:dyDescent="0.25">
      <c r="A47" s="12" t="s">
        <v>15</v>
      </c>
      <c r="B47" s="13">
        <v>27022</v>
      </c>
      <c r="C47" s="12">
        <v>12.4</v>
      </c>
      <c r="D47" s="12">
        <v>11.2</v>
      </c>
      <c r="E47" s="12">
        <v>13.8</v>
      </c>
      <c r="F47" s="12">
        <v>2008</v>
      </c>
      <c r="G47" s="12" t="s">
        <v>6</v>
      </c>
      <c r="H47" s="16" t="str">
        <f>VLOOKUP(A47,'Data Key'!$A$1:$B$51,2,FALSE)</f>
        <v>Maryland</v>
      </c>
      <c r="I47" s="17">
        <f t="shared" si="0"/>
        <v>335</v>
      </c>
      <c r="J47" s="21">
        <f t="shared" si="1"/>
        <v>6.7312550561973966E-4</v>
      </c>
      <c r="K47" s="19">
        <f t="shared" si="2"/>
        <v>11.724180393277457</v>
      </c>
      <c r="L47" s="19">
        <f t="shared" si="3"/>
        <v>13.070431404516935</v>
      </c>
      <c r="M47" s="21">
        <f t="shared" si="8"/>
        <v>300</v>
      </c>
      <c r="N47" s="21">
        <f t="shared" si="9"/>
        <v>371</v>
      </c>
      <c r="O47" s="19">
        <f t="shared" si="4"/>
        <v>11.10206498408704</v>
      </c>
      <c r="P47" s="19">
        <f t="shared" si="5"/>
        <v>13.72955369698764</v>
      </c>
      <c r="Q47" s="21">
        <f>((I47/B47)+_xlfn.NORM.S.INV(0.975)^2/(2*B47))/(1+_xlfn.NORM.S.INV(0.975)^2/B47)</f>
        <v>1.246661384896058E-2</v>
      </c>
      <c r="R47" s="21">
        <f>_xlfn.NORM.S.INV(0.975)*SQRT(Q47*(1-Q47)/B47+(_xlfn.NORM.S.INV(0.975)^2/(4*B47^2)))/(1+_xlfn.NORM.S.INV(0.975)^2/B47)</f>
        <v>1.3246578527797159E-3</v>
      </c>
      <c r="S47" s="19">
        <f t="shared" si="6"/>
        <v>11.141955996180863</v>
      </c>
      <c r="T47" s="19">
        <f t="shared" si="7"/>
        <v>13.791271701740296</v>
      </c>
    </row>
    <row r="48" spans="1:20" x14ac:dyDescent="0.25">
      <c r="A48" s="12" t="s">
        <v>22</v>
      </c>
      <c r="B48" s="13">
        <v>25668</v>
      </c>
      <c r="C48" s="12">
        <v>13.9</v>
      </c>
      <c r="D48" s="12">
        <v>12.5</v>
      </c>
      <c r="E48" s="12">
        <v>15.4</v>
      </c>
      <c r="F48" s="12">
        <v>2008</v>
      </c>
      <c r="G48" s="12" t="s">
        <v>6</v>
      </c>
      <c r="H48" s="16" t="str">
        <f>VLOOKUP(A48,'Data Key'!$A$1:$B$51,2,FALSE)</f>
        <v>Missouri</v>
      </c>
      <c r="I48" s="17">
        <f t="shared" si="0"/>
        <v>357</v>
      </c>
      <c r="J48" s="21">
        <f t="shared" si="1"/>
        <v>7.309719536876258E-4</v>
      </c>
      <c r="K48" s="19">
        <f t="shared" si="2"/>
        <v>13.177396442759314</v>
      </c>
      <c r="L48" s="19">
        <f t="shared" si="3"/>
        <v>14.639340350134564</v>
      </c>
      <c r="M48" s="21">
        <f t="shared" si="8"/>
        <v>320</v>
      </c>
      <c r="N48" s="21">
        <f t="shared" si="9"/>
        <v>394</v>
      </c>
      <c r="O48" s="19">
        <f t="shared" si="4"/>
        <v>12.466884837151317</v>
      </c>
      <c r="P48" s="19">
        <f t="shared" si="5"/>
        <v>15.349851955742558</v>
      </c>
      <c r="Q48" s="21">
        <f>((I48/B48)+_xlfn.NORM.S.INV(0.975)^2/(2*B48))/(1+_xlfn.NORM.S.INV(0.975)^2/B48)</f>
        <v>1.39811057179548E-2</v>
      </c>
      <c r="R48" s="21">
        <f>_xlfn.NORM.S.INV(0.975)*SQRT(Q48*(1-Q48)/B48+(_xlfn.NORM.S.INV(0.975)^2/(4*B48^2)))/(1+_xlfn.NORM.S.INV(0.975)^2/B48)</f>
        <v>1.4380997546932215E-3</v>
      </c>
      <c r="S48" s="19">
        <f t="shared" si="6"/>
        <v>12.54300596326158</v>
      </c>
      <c r="T48" s="19">
        <f t="shared" si="7"/>
        <v>15.419205472648022</v>
      </c>
    </row>
    <row r="49" spans="1:20" x14ac:dyDescent="0.25">
      <c r="A49" s="12" t="s">
        <v>16</v>
      </c>
      <c r="B49" s="13">
        <v>7082</v>
      </c>
      <c r="C49" s="12">
        <v>20.5</v>
      </c>
      <c r="D49" s="12">
        <v>17.399999999999999</v>
      </c>
      <c r="E49" s="12">
        <v>24</v>
      </c>
      <c r="F49" s="12">
        <v>2008</v>
      </c>
      <c r="G49" s="12" t="s">
        <v>6</v>
      </c>
      <c r="H49" s="16" t="str">
        <f>VLOOKUP(A49,'Data Key'!$A$1:$B$51,2,FALSE)</f>
        <v>New Jersey</v>
      </c>
      <c r="I49" s="17">
        <f t="shared" si="0"/>
        <v>145</v>
      </c>
      <c r="J49" s="21">
        <f t="shared" si="1"/>
        <v>1.6828134122102111E-3</v>
      </c>
      <c r="K49" s="19">
        <f t="shared" si="2"/>
        <v>18.791628835742344</v>
      </c>
      <c r="L49" s="19">
        <f t="shared" si="3"/>
        <v>22.157255660162768</v>
      </c>
      <c r="M49" s="21">
        <f t="shared" si="8"/>
        <v>122</v>
      </c>
      <c r="N49" s="21">
        <f t="shared" si="9"/>
        <v>169</v>
      </c>
      <c r="O49" s="19">
        <f t="shared" si="4"/>
        <v>17.226772098277323</v>
      </c>
      <c r="P49" s="19">
        <f t="shared" si="5"/>
        <v>23.863315447613669</v>
      </c>
      <c r="Q49" s="21">
        <f>((I49/B49)+_xlfn.NORM.S.INV(0.975)^2/(2*B49))/(1+_xlfn.NORM.S.INV(0.975)^2/B49)</f>
        <v>2.0734408222957797E-2</v>
      </c>
      <c r="R49" s="21">
        <f>_xlfn.NORM.S.INV(0.975)*SQRT(Q49*(1-Q49)/B49+(_xlfn.NORM.S.INV(0.975)^2/(4*B49^2)))/(1+_xlfn.NORM.S.INV(0.975)^2/B49)</f>
        <v>3.3279448318617854E-3</v>
      </c>
      <c r="S49" s="19">
        <f t="shared" si="6"/>
        <v>17.406463391096015</v>
      </c>
      <c r="T49" s="19">
        <f t="shared" si="7"/>
        <v>24.062353054819582</v>
      </c>
    </row>
    <row r="50" spans="1:20" x14ac:dyDescent="0.25">
      <c r="A50" s="12" t="s">
        <v>23</v>
      </c>
      <c r="B50" s="13">
        <v>36913</v>
      </c>
      <c r="C50" s="12">
        <v>14.2</v>
      </c>
      <c r="D50" s="12">
        <v>13.1</v>
      </c>
      <c r="E50" s="12">
        <v>15.5</v>
      </c>
      <c r="F50" s="12">
        <v>2008</v>
      </c>
      <c r="G50" s="12" t="s">
        <v>6</v>
      </c>
      <c r="H50" s="16" t="str">
        <f>VLOOKUP(A50,'Data Key'!$A$1:$B$51,2,FALSE)</f>
        <v>North Carolina</v>
      </c>
      <c r="I50" s="17">
        <f t="shared" si="0"/>
        <v>524</v>
      </c>
      <c r="J50" s="21">
        <f t="shared" si="1"/>
        <v>6.1571777306654633E-4</v>
      </c>
      <c r="K50" s="19">
        <f t="shared" si="2"/>
        <v>13.579823093294898</v>
      </c>
      <c r="L50" s="19">
        <f t="shared" si="3"/>
        <v>14.81125863942799</v>
      </c>
      <c r="M50" s="21">
        <f t="shared" si="8"/>
        <v>480</v>
      </c>
      <c r="N50" s="21">
        <f t="shared" si="9"/>
        <v>569</v>
      </c>
      <c r="O50" s="19">
        <f t="shared" si="4"/>
        <v>13.00354888521659</v>
      </c>
      <c r="P50" s="19">
        <f t="shared" si="5"/>
        <v>15.4146235743505</v>
      </c>
      <c r="Q50" s="21">
        <f>((I50/B50)+_xlfn.NORM.S.INV(0.975)^2/(2*B50))/(1+_xlfn.NORM.S.INV(0.975)^2/B50)</f>
        <v>1.4246092261088783E-2</v>
      </c>
      <c r="R50" s="21">
        <f>_xlfn.NORM.S.INV(0.975)*SQRT(Q50*(1-Q50)/B50+(_xlfn.NORM.S.INV(0.975)^2/(4*B50^2)))/(1+_xlfn.NORM.S.INV(0.975)^2/B50)</f>
        <v>1.2098938824137088E-3</v>
      </c>
      <c r="S50" s="19">
        <f t="shared" si="6"/>
        <v>13.036198378675074</v>
      </c>
      <c r="T50" s="19">
        <f t="shared" si="7"/>
        <v>15.455986143502491</v>
      </c>
    </row>
    <row r="51" spans="1:20" x14ac:dyDescent="0.25">
      <c r="A51" s="12" t="s">
        <v>24</v>
      </c>
      <c r="B51" s="13">
        <v>18440</v>
      </c>
      <c r="C51" s="12">
        <v>13.3</v>
      </c>
      <c r="D51" s="12">
        <v>11.7</v>
      </c>
      <c r="E51" s="12">
        <v>15</v>
      </c>
      <c r="F51" s="12">
        <v>2008</v>
      </c>
      <c r="G51" s="12" t="s">
        <v>6</v>
      </c>
      <c r="H51" s="16" t="str">
        <f>VLOOKUP(A51,'Data Key'!$A$1:$B$51,2,FALSE)</f>
        <v>Pennsylvania</v>
      </c>
      <c r="I51" s="17">
        <f t="shared" si="0"/>
        <v>245</v>
      </c>
      <c r="J51" s="21">
        <f t="shared" si="1"/>
        <v>8.4317495295310307E-4</v>
      </c>
      <c r="K51" s="19">
        <f t="shared" si="2"/>
        <v>12.443159103446028</v>
      </c>
      <c r="L51" s="19">
        <f t="shared" si="3"/>
        <v>14.129509009352237</v>
      </c>
      <c r="M51" s="21">
        <f t="shared" si="8"/>
        <v>215</v>
      </c>
      <c r="N51" s="21">
        <f t="shared" si="9"/>
        <v>276</v>
      </c>
      <c r="O51" s="19">
        <f t="shared" si="4"/>
        <v>11.65943600867679</v>
      </c>
      <c r="P51" s="19">
        <f t="shared" si="5"/>
        <v>14.967462039045554</v>
      </c>
      <c r="Q51" s="21">
        <f>((I51/B51)+_xlfn.NORM.S.INV(0.975)^2/(2*B51))/(1+_xlfn.NORM.S.INV(0.975)^2/B51)</f>
        <v>1.3387706132783861E-2</v>
      </c>
      <c r="R51" s="21">
        <f>_xlfn.NORM.S.INV(0.975)*SQRT(Q51*(1-Q51)/B51+(_xlfn.NORM.S.INV(0.975)^2/(4*B51^2)))/(1+_xlfn.NORM.S.INV(0.975)^2/B51)</f>
        <v>1.6617207213702151E-3</v>
      </c>
      <c r="S51" s="19">
        <f t="shared" si="6"/>
        <v>11.725985411413646</v>
      </c>
      <c r="T51" s="19">
        <f t="shared" si="7"/>
        <v>15.049426854154076</v>
      </c>
    </row>
    <row r="52" spans="1:20" x14ac:dyDescent="0.25">
      <c r="A52" s="12" t="s">
        <v>17</v>
      </c>
      <c r="B52" s="13">
        <v>23769</v>
      </c>
      <c r="C52" s="12">
        <v>11.1</v>
      </c>
      <c r="D52" s="12">
        <v>9.9</v>
      </c>
      <c r="E52" s="12">
        <v>12.5</v>
      </c>
      <c r="F52" s="12">
        <v>2008</v>
      </c>
      <c r="G52" s="12" t="s">
        <v>6</v>
      </c>
      <c r="H52" s="16" t="str">
        <f>VLOOKUP(A52,'Data Key'!$A$1:$B$51,2,FALSE)</f>
        <v>South Carolina</v>
      </c>
      <c r="I52" s="17">
        <f t="shared" si="0"/>
        <v>264</v>
      </c>
      <c r="J52" s="21">
        <f t="shared" si="1"/>
        <v>6.7977584003448271E-4</v>
      </c>
      <c r="K52" s="19">
        <f t="shared" si="2"/>
        <v>10.427128110489308</v>
      </c>
      <c r="L52" s="19">
        <f t="shared" si="3"/>
        <v>11.786679790558274</v>
      </c>
      <c r="M52" s="21">
        <f t="shared" si="8"/>
        <v>233</v>
      </c>
      <c r="N52" s="21">
        <f t="shared" si="9"/>
        <v>296</v>
      </c>
      <c r="O52" s="19">
        <f t="shared" si="4"/>
        <v>9.8026841684547108</v>
      </c>
      <c r="P52" s="19">
        <f t="shared" si="5"/>
        <v>12.453195338466069</v>
      </c>
      <c r="Q52" s="21">
        <f>((I52/B52)+_xlfn.NORM.S.INV(0.975)^2/(2*B52))/(1+_xlfn.NORM.S.INV(0.975)^2/B52)</f>
        <v>1.1185904296336424E-2</v>
      </c>
      <c r="R52" s="21">
        <f>_xlfn.NORM.S.INV(0.975)*SQRT(Q52*(1-Q52)/B52+(_xlfn.NORM.S.INV(0.975)^2/(4*B52^2)))/(1+_xlfn.NORM.S.INV(0.975)^2/B52)</f>
        <v>1.3392359577719594E-3</v>
      </c>
      <c r="S52" s="19">
        <f t="shared" si="6"/>
        <v>9.8466683385644647</v>
      </c>
      <c r="T52" s="19">
        <f t="shared" si="7"/>
        <v>12.525140254108384</v>
      </c>
    </row>
    <row r="53" spans="1:20" x14ac:dyDescent="0.25">
      <c r="A53" s="12" t="s">
        <v>25</v>
      </c>
      <c r="B53" s="13">
        <v>2123</v>
      </c>
      <c r="C53" s="12">
        <v>21.2</v>
      </c>
      <c r="D53" s="12">
        <v>15.9</v>
      </c>
      <c r="E53" s="12">
        <v>28.2</v>
      </c>
      <c r="F53" s="12">
        <v>2008</v>
      </c>
      <c r="G53" s="12" t="s">
        <v>6</v>
      </c>
      <c r="H53" s="16" t="str">
        <f>VLOOKUP(A53,'Data Key'!$A$1:$B$51,2,FALSE)</f>
        <v>Utah</v>
      </c>
      <c r="I53" s="17">
        <f t="shared" si="0"/>
        <v>45</v>
      </c>
      <c r="J53" s="21">
        <f t="shared" si="1"/>
        <v>3.1261084276365276E-3</v>
      </c>
      <c r="K53" s="19">
        <f t="shared" si="2"/>
        <v>18.070311732514202</v>
      </c>
      <c r="L53" s="19">
        <f t="shared" si="3"/>
        <v>24.322528587787261</v>
      </c>
      <c r="M53" s="21">
        <f t="shared" si="8"/>
        <v>32</v>
      </c>
      <c r="N53" s="21">
        <f t="shared" si="9"/>
        <v>58</v>
      </c>
      <c r="O53" s="19">
        <f t="shared" si="4"/>
        <v>15.073009891662741</v>
      </c>
      <c r="P53" s="19">
        <f t="shared" si="5"/>
        <v>27.319830428638717</v>
      </c>
      <c r="Q53" s="21">
        <f>((I53/B53)+_xlfn.NORM.S.INV(0.975)^2/(2*B53))/(1+_xlfn.NORM.S.INV(0.975)^2/B53)</f>
        <v>2.2061225680810266E-2</v>
      </c>
      <c r="R53" s="21">
        <f>_xlfn.NORM.S.INV(0.975)*SQRT(Q53*(1-Q53)/B53+(_xlfn.NORM.S.INV(0.975)^2/(4*B53^2)))/(1+_xlfn.NORM.S.INV(0.975)^2/B53)</f>
        <v>6.3017992322655066E-3</v>
      </c>
      <c r="S53" s="19">
        <f t="shared" si="6"/>
        <v>15.75942644854476</v>
      </c>
      <c r="T53" s="19">
        <f t="shared" si="7"/>
        <v>28.363024913075773</v>
      </c>
    </row>
    <row r="54" spans="1:20" x14ac:dyDescent="0.25">
      <c r="A54" s="12" t="s">
        <v>26</v>
      </c>
      <c r="B54" s="13">
        <v>34451</v>
      </c>
      <c r="C54" s="12">
        <v>7.8</v>
      </c>
      <c r="D54" s="12">
        <v>6.9</v>
      </c>
      <c r="E54" s="12">
        <v>8.6999999999999993</v>
      </c>
      <c r="F54" s="12">
        <v>2008</v>
      </c>
      <c r="G54" s="12" t="s">
        <v>6</v>
      </c>
      <c r="H54" s="16" t="str">
        <f>VLOOKUP(A54,'Data Key'!$A$1:$B$51,2,FALSE)</f>
        <v>Wisconsin</v>
      </c>
      <c r="I54" s="17">
        <f t="shared" si="0"/>
        <v>269</v>
      </c>
      <c r="J54" s="21">
        <f t="shared" si="1"/>
        <v>4.7421154837734249E-4</v>
      </c>
      <c r="K54" s="19">
        <f t="shared" si="2"/>
        <v>7.3339797958506914</v>
      </c>
      <c r="L54" s="19">
        <f t="shared" si="3"/>
        <v>8.2824028926053757</v>
      </c>
      <c r="M54" s="21">
        <f t="shared" si="8"/>
        <v>237</v>
      </c>
      <c r="N54" s="21">
        <f t="shared" si="9"/>
        <v>301</v>
      </c>
      <c r="O54" s="19">
        <f t="shared" si="4"/>
        <v>6.8793358683347359</v>
      </c>
      <c r="P54" s="19">
        <f t="shared" si="5"/>
        <v>8.737046820121332</v>
      </c>
      <c r="Q54" s="21">
        <f>((I54/B54)+_xlfn.NORM.S.INV(0.975)^2/(2*B54))/(1+_xlfn.NORM.S.INV(0.975)^2/B54)</f>
        <v>7.8630670738724096E-3</v>
      </c>
      <c r="R54" s="21">
        <f>_xlfn.NORM.S.INV(0.975)*SQRT(Q54*(1-Q54)/B54+(_xlfn.NORM.S.INV(0.975)^2/(4*B54^2)))/(1+_xlfn.NORM.S.INV(0.975)^2/B54)</f>
        <v>9.3423277980721024E-4</v>
      </c>
      <c r="S54" s="19">
        <f t="shared" si="6"/>
        <v>6.928834294065199</v>
      </c>
      <c r="T54" s="19">
        <f t="shared" si="7"/>
        <v>8.7972998536796201</v>
      </c>
    </row>
    <row r="55" spans="1:20" x14ac:dyDescent="0.25">
      <c r="A55" s="12" t="s">
        <v>19</v>
      </c>
      <c r="B55" s="13">
        <v>21833</v>
      </c>
      <c r="C55" s="12">
        <v>5.7</v>
      </c>
      <c r="D55" s="12">
        <v>4.8</v>
      </c>
      <c r="E55" s="12">
        <v>6.8</v>
      </c>
      <c r="F55" s="12">
        <v>2010</v>
      </c>
      <c r="G55" s="12" t="s">
        <v>6</v>
      </c>
      <c r="H55" s="16" t="str">
        <f>VLOOKUP(A55,'Data Key'!$A$1:$B$51,2,FALSE)</f>
        <v>Alabama</v>
      </c>
      <c r="I55" s="17">
        <f t="shared" si="0"/>
        <v>124</v>
      </c>
      <c r="J55" s="21">
        <f t="shared" si="1"/>
        <v>5.0858158358590034E-4</v>
      </c>
      <c r="K55" s="19">
        <f t="shared" si="2"/>
        <v>5.1708944389487952</v>
      </c>
      <c r="L55" s="19">
        <f t="shared" si="3"/>
        <v>6.1880576061205961</v>
      </c>
      <c r="M55" s="21">
        <f t="shared" si="8"/>
        <v>103</v>
      </c>
      <c r="N55" s="21">
        <f t="shared" si="9"/>
        <v>147</v>
      </c>
      <c r="O55" s="19">
        <f t="shared" si="4"/>
        <v>4.7176292767828514</v>
      </c>
      <c r="P55" s="19">
        <f t="shared" si="5"/>
        <v>6.7329272202629049</v>
      </c>
      <c r="Q55" s="21">
        <f>((I55/B55)+_xlfn.NORM.S.INV(0.975)^2/(2*B55))/(1+_xlfn.NORM.S.INV(0.975)^2/B55)</f>
        <v>5.7664351159852885E-3</v>
      </c>
      <c r="R55" s="21">
        <f>_xlfn.NORM.S.INV(0.975)*SQRT(Q55*(1-Q55)/B55+(_xlfn.NORM.S.INV(0.975)^2/(4*B55^2)))/(1+_xlfn.NORM.S.INV(0.975)^2/B55)</f>
        <v>1.0080279124378472E-3</v>
      </c>
      <c r="S55" s="19">
        <f t="shared" si="6"/>
        <v>4.7584072035474412</v>
      </c>
      <c r="T55" s="19">
        <f t="shared" si="7"/>
        <v>6.7744630284231357</v>
      </c>
    </row>
    <row r="56" spans="1:20" x14ac:dyDescent="0.25">
      <c r="A56" s="12" t="s">
        <v>13</v>
      </c>
      <c r="B56" s="13">
        <v>33768</v>
      </c>
      <c r="C56" s="12">
        <v>15.7</v>
      </c>
      <c r="D56" s="12">
        <v>14.4</v>
      </c>
      <c r="E56" s="12">
        <v>17.100000000000001</v>
      </c>
      <c r="F56" s="12">
        <v>2010</v>
      </c>
      <c r="G56" s="12" t="s">
        <v>6</v>
      </c>
      <c r="H56" s="16" t="str">
        <f>VLOOKUP(A56,'Data Key'!$A$1:$B$51,2,FALSE)</f>
        <v>Arizona</v>
      </c>
      <c r="I56" s="17">
        <f t="shared" si="0"/>
        <v>530</v>
      </c>
      <c r="J56" s="21">
        <f t="shared" si="1"/>
        <v>6.7639029532806443E-4</v>
      </c>
      <c r="K56" s="19">
        <f t="shared" si="2"/>
        <v>15.018942564183901</v>
      </c>
      <c r="L56" s="19">
        <f t="shared" si="3"/>
        <v>16.371723154840026</v>
      </c>
      <c r="M56" s="21">
        <f t="shared" si="8"/>
        <v>486</v>
      </c>
      <c r="N56" s="21">
        <f t="shared" si="9"/>
        <v>575</v>
      </c>
      <c r="O56" s="19">
        <f t="shared" si="4"/>
        <v>14.392324093816631</v>
      </c>
      <c r="P56" s="19">
        <f t="shared" si="5"/>
        <v>17.027955460791283</v>
      </c>
      <c r="Q56" s="21">
        <f>((I56/B56)+_xlfn.NORM.S.INV(0.975)^2/(2*B56))/(1+_xlfn.NORM.S.INV(0.975)^2/B56)</f>
        <v>1.5750421251353397E-2</v>
      </c>
      <c r="R56" s="21">
        <f>_xlfn.NORM.S.INV(0.975)*SQRT(Q56*(1-Q56)/B56+(_xlfn.NORM.S.INV(0.975)^2/(4*B56^2)))/(1+_xlfn.NORM.S.INV(0.975)^2/B56)</f>
        <v>1.329054317045724E-3</v>
      </c>
      <c r="S56" s="19">
        <f t="shared" si="6"/>
        <v>14.421366934307672</v>
      </c>
      <c r="T56" s="19">
        <f t="shared" si="7"/>
        <v>17.079475568399118</v>
      </c>
    </row>
    <row r="57" spans="1:20" x14ac:dyDescent="0.25">
      <c r="A57" s="12" t="s">
        <v>20</v>
      </c>
      <c r="B57" s="13">
        <v>38956</v>
      </c>
      <c r="C57" s="12">
        <v>15.5</v>
      </c>
      <c r="D57" s="12">
        <v>14.3</v>
      </c>
      <c r="E57" s="12">
        <v>16.8</v>
      </c>
      <c r="F57" s="12">
        <v>2010</v>
      </c>
      <c r="G57" s="12" t="s">
        <v>6</v>
      </c>
      <c r="H57" s="16" t="str">
        <f>VLOOKUP(A57,'Data Key'!$A$1:$B$51,2,FALSE)</f>
        <v>Arkansas</v>
      </c>
      <c r="I57" s="17">
        <f t="shared" si="0"/>
        <v>604</v>
      </c>
      <c r="J57" s="21">
        <f t="shared" si="1"/>
        <v>6.2596628426442194E-4</v>
      </c>
      <c r="K57" s="19">
        <f t="shared" si="2"/>
        <v>14.87870565330617</v>
      </c>
      <c r="L57" s="19">
        <f t="shared" si="3"/>
        <v>16.130638221835014</v>
      </c>
      <c r="M57" s="21">
        <f t="shared" si="8"/>
        <v>556</v>
      </c>
      <c r="N57" s="21">
        <f t="shared" si="9"/>
        <v>652</v>
      </c>
      <c r="O57" s="19">
        <f t="shared" si="4"/>
        <v>14.27251257829346</v>
      </c>
      <c r="P57" s="19">
        <f t="shared" si="5"/>
        <v>16.736831296847726</v>
      </c>
      <c r="Q57" s="21">
        <f>((I57/B57)+_xlfn.NORM.S.INV(0.975)^2/(2*B57))/(1+_xlfn.NORM.S.INV(0.975)^2/B57)</f>
        <v>1.5552443406392861E-2</v>
      </c>
      <c r="R57" s="21">
        <f>_xlfn.NORM.S.INV(0.975)*SQRT(Q57*(1-Q57)/B57+(_xlfn.NORM.S.INV(0.975)^2/(4*B57^2)))/(1+_xlfn.NORM.S.INV(0.975)^2/B57)</f>
        <v>1.2295977452228164E-3</v>
      </c>
      <c r="S57" s="19">
        <f t="shared" si="6"/>
        <v>14.322845661170044</v>
      </c>
      <c r="T57" s="19">
        <f t="shared" si="7"/>
        <v>16.782041151615676</v>
      </c>
    </row>
    <row r="58" spans="1:20" x14ac:dyDescent="0.25">
      <c r="A58" s="12" t="s">
        <v>21</v>
      </c>
      <c r="B58" s="13">
        <v>38806</v>
      </c>
      <c r="C58" s="12">
        <v>9.9</v>
      </c>
      <c r="D58" s="12">
        <v>9</v>
      </c>
      <c r="E58" s="12">
        <v>10.9</v>
      </c>
      <c r="F58" s="12">
        <v>2010</v>
      </c>
      <c r="G58" s="12" t="s">
        <v>6</v>
      </c>
      <c r="H58" s="16" t="str">
        <f>VLOOKUP(A58,'Data Key'!$A$1:$B$51,2,FALSE)</f>
        <v>Colorado</v>
      </c>
      <c r="I58" s="17">
        <f t="shared" si="0"/>
        <v>384</v>
      </c>
      <c r="J58" s="21">
        <f t="shared" si="1"/>
        <v>5.0246669071685494E-4</v>
      </c>
      <c r="K58" s="19">
        <f t="shared" si="2"/>
        <v>9.3929103128392946</v>
      </c>
      <c r="L58" s="19">
        <f t="shared" si="3"/>
        <v>10.397843694273005</v>
      </c>
      <c r="M58" s="21">
        <f t="shared" si="8"/>
        <v>346</v>
      </c>
      <c r="N58" s="21">
        <f t="shared" si="9"/>
        <v>423</v>
      </c>
      <c r="O58" s="19">
        <f t="shared" si="4"/>
        <v>8.916146987579241</v>
      </c>
      <c r="P58" s="19">
        <f t="shared" si="5"/>
        <v>10.900376230479823</v>
      </c>
      <c r="Q58" s="21">
        <f>((I58/B58)+_xlfn.NORM.S.INV(0.975)^2/(2*B58))/(1+_xlfn.NORM.S.INV(0.975)^2/B58)</f>
        <v>9.9438883258471805E-3</v>
      </c>
      <c r="R58" s="21">
        <f>_xlfn.NORM.S.INV(0.975)*SQRT(Q58*(1-Q58)/B58+(_xlfn.NORM.S.INV(0.975)^2/(4*B58^2)))/(1+_xlfn.NORM.S.INV(0.975)^2/B58)</f>
        <v>9.8834564669003839E-4</v>
      </c>
      <c r="S58" s="19">
        <f t="shared" si="6"/>
        <v>8.9555426791571424</v>
      </c>
      <c r="T58" s="19">
        <f t="shared" si="7"/>
        <v>10.932233972537219</v>
      </c>
    </row>
    <row r="59" spans="1:20" x14ac:dyDescent="0.25">
      <c r="A59" s="12" t="s">
        <v>14</v>
      </c>
      <c r="B59" s="13">
        <v>48529</v>
      </c>
      <c r="C59" s="12">
        <v>15.5</v>
      </c>
      <c r="D59" s="12">
        <v>14.5</v>
      </c>
      <c r="E59" s="12">
        <v>16.7</v>
      </c>
      <c r="F59" s="12">
        <v>2010</v>
      </c>
      <c r="G59" s="12" t="s">
        <v>6</v>
      </c>
      <c r="H59" s="16" t="str">
        <f>VLOOKUP(A59,'Data Key'!$A$1:$B$51,2,FALSE)</f>
        <v>Georgia</v>
      </c>
      <c r="I59" s="17">
        <f t="shared" si="0"/>
        <v>752</v>
      </c>
      <c r="J59" s="21">
        <f t="shared" si="1"/>
        <v>5.6068165296881394E-4</v>
      </c>
      <c r="K59" s="19">
        <f t="shared" si="2"/>
        <v>14.93520740305954</v>
      </c>
      <c r="L59" s="19">
        <f t="shared" si="3"/>
        <v>16.056570708997167</v>
      </c>
      <c r="M59" s="21">
        <f t="shared" si="8"/>
        <v>699</v>
      </c>
      <c r="N59" s="21">
        <f t="shared" si="9"/>
        <v>806</v>
      </c>
      <c r="O59" s="19">
        <f t="shared" si="4"/>
        <v>14.403758577345505</v>
      </c>
      <c r="P59" s="19">
        <f t="shared" si="5"/>
        <v>16.608625770158049</v>
      </c>
      <c r="Q59" s="21">
        <f>((I59/B59)+_xlfn.NORM.S.INV(0.975)^2/(2*B59))/(1+_xlfn.NORM.S.INV(0.975)^2/B59)</f>
        <v>1.5534238399168038E-2</v>
      </c>
      <c r="R59" s="21">
        <f>_xlfn.NORM.S.INV(0.975)*SQRT(Q59*(1-Q59)/B59+(_xlfn.NORM.S.INV(0.975)^2/(4*B59^2)))/(1+_xlfn.NORM.S.INV(0.975)^2/B59)</f>
        <v>1.1008778861306841E-3</v>
      </c>
      <c r="S59" s="19">
        <f t="shared" si="6"/>
        <v>14.433360513037353</v>
      </c>
      <c r="T59" s="19">
        <f t="shared" si="7"/>
        <v>16.635116285298722</v>
      </c>
    </row>
    <row r="60" spans="1:20" x14ac:dyDescent="0.25">
      <c r="A60" s="12" t="s">
        <v>15</v>
      </c>
      <c r="B60" s="13">
        <v>27605</v>
      </c>
      <c r="C60" s="12">
        <v>16.600000000000001</v>
      </c>
      <c r="D60" s="12">
        <v>15.2</v>
      </c>
      <c r="E60" s="12">
        <v>18.2</v>
      </c>
      <c r="F60" s="12">
        <v>2010</v>
      </c>
      <c r="G60" s="12" t="s">
        <v>6</v>
      </c>
      <c r="H60" s="16" t="str">
        <f>VLOOKUP(A60,'Data Key'!$A$1:$B$51,2,FALSE)</f>
        <v>Maryland</v>
      </c>
      <c r="I60" s="17">
        <f t="shared" si="0"/>
        <v>458</v>
      </c>
      <c r="J60" s="21">
        <f t="shared" si="1"/>
        <v>7.6879762540932968E-4</v>
      </c>
      <c r="K60" s="19">
        <f t="shared" si="2"/>
        <v>15.822399621466237</v>
      </c>
      <c r="L60" s="19">
        <f t="shared" si="3"/>
        <v>17.359994872284897</v>
      </c>
      <c r="M60" s="21">
        <f t="shared" si="8"/>
        <v>417</v>
      </c>
      <c r="N60" s="21">
        <f t="shared" si="9"/>
        <v>500</v>
      </c>
      <c r="O60" s="19">
        <f t="shared" si="4"/>
        <v>15.105959065386706</v>
      </c>
      <c r="P60" s="19">
        <f t="shared" si="5"/>
        <v>18.112660749864155</v>
      </c>
      <c r="Q60" s="21">
        <f>((I60/B60)+_xlfn.NORM.S.INV(0.975)^2/(2*B60))/(1+_xlfn.NORM.S.INV(0.975)^2/B60)</f>
        <v>1.6658458128217035E-2</v>
      </c>
      <c r="R60" s="21">
        <f>_xlfn.NORM.S.INV(0.975)*SQRT(Q60*(1-Q60)/B60+(_xlfn.NORM.S.INV(0.975)^2/(4*B60^2)))/(1+_xlfn.NORM.S.INV(0.975)^2/B60)</f>
        <v>1.5112073654553878E-3</v>
      </c>
      <c r="S60" s="19">
        <f t="shared" si="6"/>
        <v>15.147250762761647</v>
      </c>
      <c r="T60" s="19">
        <f t="shared" si="7"/>
        <v>18.169665493672422</v>
      </c>
    </row>
    <row r="61" spans="1:20" x14ac:dyDescent="0.25">
      <c r="A61" s="12" t="s">
        <v>22</v>
      </c>
      <c r="B61" s="13">
        <v>25367</v>
      </c>
      <c r="C61" s="12">
        <v>14.2</v>
      </c>
      <c r="D61" s="12">
        <v>12.8</v>
      </c>
      <c r="E61" s="12">
        <v>15.7</v>
      </c>
      <c r="F61" s="12">
        <v>2010</v>
      </c>
      <c r="G61" s="12" t="s">
        <v>6</v>
      </c>
      <c r="H61" s="16" t="str">
        <f>VLOOKUP(A61,'Data Key'!$A$1:$B$51,2,FALSE)</f>
        <v>Missouri</v>
      </c>
      <c r="I61" s="17">
        <f t="shared" si="0"/>
        <v>360</v>
      </c>
      <c r="J61" s="21">
        <f t="shared" si="1"/>
        <v>7.4264007974231413E-4</v>
      </c>
      <c r="K61" s="19">
        <f t="shared" si="2"/>
        <v>13.449026258413557</v>
      </c>
      <c r="L61" s="19">
        <f t="shared" si="3"/>
        <v>14.934306417898187</v>
      </c>
      <c r="M61" s="21">
        <f t="shared" si="8"/>
        <v>324</v>
      </c>
      <c r="N61" s="21">
        <f t="shared" si="9"/>
        <v>398</v>
      </c>
      <c r="O61" s="19">
        <f t="shared" si="4"/>
        <v>12.772499704340285</v>
      </c>
      <c r="P61" s="19">
        <f t="shared" si="5"/>
        <v>15.689675562738991</v>
      </c>
      <c r="Q61" s="21">
        <f>((I61/B61)+_xlfn.NORM.S.INV(0.975)^2/(2*B61))/(1+_xlfn.NORM.S.INV(0.975)^2/B61)</f>
        <v>1.4265223721403923E-2</v>
      </c>
      <c r="R61" s="21">
        <f>_xlfn.NORM.S.INV(0.975)*SQRT(Q61*(1-Q61)/B61+(_xlfn.NORM.S.INV(0.975)^2/(4*B61^2)))/(1+_xlfn.NORM.S.INV(0.975)^2/B61)</f>
        <v>1.4610024810569303E-3</v>
      </c>
      <c r="S61" s="19">
        <f t="shared" si="6"/>
        <v>12.804221240346994</v>
      </c>
      <c r="T61" s="19">
        <f t="shared" si="7"/>
        <v>15.726226202460854</v>
      </c>
    </row>
    <row r="62" spans="1:20" x14ac:dyDescent="0.25">
      <c r="A62" s="12" t="s">
        <v>16</v>
      </c>
      <c r="B62" s="13">
        <v>31723</v>
      </c>
      <c r="C62" s="12">
        <v>21.9</v>
      </c>
      <c r="D62" s="12">
        <v>20.399999999999999</v>
      </c>
      <c r="E62" s="12">
        <v>23.6</v>
      </c>
      <c r="F62" s="12">
        <v>2010</v>
      </c>
      <c r="G62" s="12" t="s">
        <v>6</v>
      </c>
      <c r="H62" s="16" t="str">
        <f>VLOOKUP(A62,'Data Key'!$A$1:$B$51,2,FALSE)</f>
        <v>New Jersey</v>
      </c>
      <c r="I62" s="17">
        <f t="shared" si="0"/>
        <v>695</v>
      </c>
      <c r="J62" s="21">
        <f t="shared" si="1"/>
        <v>8.2187906248935979E-4</v>
      </c>
      <c r="K62" s="19">
        <f t="shared" si="2"/>
        <v>21.086515477749586</v>
      </c>
      <c r="L62" s="19">
        <f t="shared" si="3"/>
        <v>22.730273602728303</v>
      </c>
      <c r="M62" s="21">
        <f t="shared" si="8"/>
        <v>644</v>
      </c>
      <c r="N62" s="21">
        <f t="shared" si="9"/>
        <v>746</v>
      </c>
      <c r="O62" s="19">
        <f t="shared" si="4"/>
        <v>20.300728178293351</v>
      </c>
      <c r="P62" s="19">
        <f t="shared" si="5"/>
        <v>23.516060902184535</v>
      </c>
      <c r="Q62" s="21">
        <f>((I62/B62)+_xlfn.NORM.S.INV(0.975)^2/(2*B62))/(1+_xlfn.NORM.S.INV(0.975)^2/B62)</f>
        <v>2.1966281462808181E-2</v>
      </c>
      <c r="R62" s="21">
        <f>_xlfn.NORM.S.INV(0.975)*SQRT(Q62*(1-Q62)/B62+(_xlfn.NORM.S.INV(0.975)^2/(4*B62^2)))/(1+_xlfn.NORM.S.INV(0.975)^2/B62)</f>
        <v>1.6138729325829253E-3</v>
      </c>
      <c r="S62" s="19">
        <f t="shared" si="6"/>
        <v>20.352408530225254</v>
      </c>
      <c r="T62" s="19">
        <f t="shared" si="7"/>
        <v>23.580154395391109</v>
      </c>
    </row>
    <row r="63" spans="1:20" x14ac:dyDescent="0.25">
      <c r="A63" s="12" t="s">
        <v>23</v>
      </c>
      <c r="B63" s="13">
        <v>37783</v>
      </c>
      <c r="C63" s="12">
        <v>17.3</v>
      </c>
      <c r="D63" s="12">
        <v>16.100000000000001</v>
      </c>
      <c r="E63" s="12">
        <v>18.7</v>
      </c>
      <c r="F63" s="12">
        <v>2010</v>
      </c>
      <c r="G63" s="12" t="s">
        <v>6</v>
      </c>
      <c r="H63" s="16" t="str">
        <f>VLOOKUP(A63,'Data Key'!$A$1:$B$51,2,FALSE)</f>
        <v>North Carolina</v>
      </c>
      <c r="I63" s="17">
        <f t="shared" si="0"/>
        <v>654</v>
      </c>
      <c r="J63" s="21">
        <f t="shared" si="1"/>
        <v>6.7096650883079667E-4</v>
      </c>
      <c r="K63" s="19">
        <f t="shared" si="2"/>
        <v>16.638405430930472</v>
      </c>
      <c r="L63" s="19">
        <f t="shared" si="3"/>
        <v>17.980338448592065</v>
      </c>
      <c r="M63" s="21">
        <f t="shared" si="8"/>
        <v>604</v>
      </c>
      <c r="N63" s="21">
        <f t="shared" si="9"/>
        <v>704</v>
      </c>
      <c r="O63" s="19">
        <f t="shared" si="4"/>
        <v>15.986025461186248</v>
      </c>
      <c r="P63" s="19">
        <f t="shared" si="5"/>
        <v>18.632718418336289</v>
      </c>
      <c r="Q63" s="21">
        <f>((I63/B63)+_xlfn.NORM.S.INV(0.975)^2/(2*B63))/(1+_xlfn.NORM.S.INV(0.975)^2/B63)</f>
        <v>1.7358442888780631E-2</v>
      </c>
      <c r="R63" s="21">
        <f>_xlfn.NORM.S.INV(0.975)*SQRT(Q63*(1-Q63)/B63+(_xlfn.NORM.S.INV(0.975)^2/(4*B63^2)))/(1+_xlfn.NORM.S.INV(0.975)^2/B63)</f>
        <v>1.3177469165229058E-3</v>
      </c>
      <c r="S63" s="19">
        <f t="shared" si="6"/>
        <v>16.040695972257726</v>
      </c>
      <c r="T63" s="19">
        <f t="shared" si="7"/>
        <v>18.676189805303537</v>
      </c>
    </row>
    <row r="64" spans="1:20" x14ac:dyDescent="0.25">
      <c r="A64" s="12" t="s">
        <v>25</v>
      </c>
      <c r="B64" s="13">
        <v>23756</v>
      </c>
      <c r="C64" s="12">
        <v>18.600000000000001</v>
      </c>
      <c r="D64" s="12">
        <v>17</v>
      </c>
      <c r="E64" s="12">
        <v>20.399999999999999</v>
      </c>
      <c r="F64" s="12">
        <v>2010</v>
      </c>
      <c r="G64" s="12" t="s">
        <v>6</v>
      </c>
      <c r="H64" s="16" t="str">
        <f>VLOOKUP(A64,'Data Key'!$A$1:$B$51,2,FALSE)</f>
        <v>Utah</v>
      </c>
      <c r="I64" s="17">
        <f t="shared" si="0"/>
        <v>442</v>
      </c>
      <c r="J64" s="21">
        <f t="shared" si="1"/>
        <v>8.7671725839936544E-4</v>
      </c>
      <c r="K64" s="19">
        <f t="shared" si="2"/>
        <v>17.729108638216225</v>
      </c>
      <c r="L64" s="19">
        <f t="shared" si="3"/>
        <v>19.482543155014959</v>
      </c>
      <c r="M64" s="21">
        <f t="shared" si="8"/>
        <v>402</v>
      </c>
      <c r="N64" s="21">
        <f t="shared" si="9"/>
        <v>483</v>
      </c>
      <c r="O64" s="19">
        <f t="shared" si="4"/>
        <v>16.922040747600605</v>
      </c>
      <c r="P64" s="19">
        <f t="shared" si="5"/>
        <v>20.331705674355952</v>
      </c>
      <c r="Q64" s="21">
        <f>((I64/B64)+_xlfn.NORM.S.INV(0.975)^2/(2*B64))/(1+_xlfn.NORM.S.INV(0.975)^2/B64)</f>
        <v>1.8683657051320274E-2</v>
      </c>
      <c r="R64" s="21">
        <f>_xlfn.NORM.S.INV(0.975)*SQRT(Q64*(1-Q64)/B64+(_xlfn.NORM.S.INV(0.975)^2/(4*B64^2)))/(1+_xlfn.NORM.S.INV(0.975)^2/B64)</f>
        <v>1.7234747872435128E-3</v>
      </c>
      <c r="S64" s="19">
        <f t="shared" si="6"/>
        <v>16.96018226407676</v>
      </c>
      <c r="T64" s="19">
        <f t="shared" si="7"/>
        <v>20.407131838563785</v>
      </c>
    </row>
    <row r="65" spans="1:20" x14ac:dyDescent="0.25">
      <c r="A65" s="12" t="s">
        <v>26</v>
      </c>
      <c r="B65" s="13">
        <v>35623</v>
      </c>
      <c r="C65" s="12">
        <v>9.3000000000000007</v>
      </c>
      <c r="D65" s="12">
        <v>8.3000000000000007</v>
      </c>
      <c r="E65" s="12">
        <v>10.3</v>
      </c>
      <c r="F65" s="12">
        <v>2010</v>
      </c>
      <c r="G65" s="12" t="s">
        <v>6</v>
      </c>
      <c r="H65" s="16" t="str">
        <f>VLOOKUP(A65,'Data Key'!$A$1:$B$51,2,FALSE)</f>
        <v>Wisconsin</v>
      </c>
      <c r="I65" s="17">
        <f t="shared" si="0"/>
        <v>331</v>
      </c>
      <c r="J65" s="21">
        <f t="shared" si="1"/>
        <v>5.083424712074234E-4</v>
      </c>
      <c r="K65" s="19">
        <f t="shared" si="2"/>
        <v>8.7834072410571231</v>
      </c>
      <c r="L65" s="19">
        <f t="shared" si="3"/>
        <v>9.8000921834719712</v>
      </c>
      <c r="M65" s="21">
        <f t="shared" si="8"/>
        <v>296</v>
      </c>
      <c r="N65" s="21">
        <f t="shared" si="9"/>
        <v>367</v>
      </c>
      <c r="O65" s="19">
        <f t="shared" si="4"/>
        <v>8.3092384133846107</v>
      </c>
      <c r="P65" s="19">
        <f t="shared" si="5"/>
        <v>10.302332762541054</v>
      </c>
      <c r="Q65" s="21">
        <f>((I65/B65)+_xlfn.NORM.S.INV(0.975)^2/(2*B65))/(1+_xlfn.NORM.S.INV(0.975)^2/B65)</f>
        <v>9.344660255531035E-3</v>
      </c>
      <c r="R65" s="21">
        <f>_xlfn.NORM.S.INV(0.975)*SQRT(Q65*(1-Q65)/B65+(_xlfn.NORM.S.INV(0.975)^2/(4*B65^2)))/(1+_xlfn.NORM.S.INV(0.975)^2/B65)</f>
        <v>1.000484859378497E-3</v>
      </c>
      <c r="S65" s="19">
        <f t="shared" si="6"/>
        <v>8.3441753961525382</v>
      </c>
      <c r="T65" s="19">
        <f t="shared" si="7"/>
        <v>10.345145114909531</v>
      </c>
    </row>
    <row r="66" spans="1:20" x14ac:dyDescent="0.25">
      <c r="A66" s="12" t="s">
        <v>13</v>
      </c>
      <c r="B66" s="13">
        <v>32615</v>
      </c>
      <c r="C66" s="12">
        <v>15.1</v>
      </c>
      <c r="D66" s="12">
        <v>13.9</v>
      </c>
      <c r="E66" s="12">
        <v>16.5</v>
      </c>
      <c r="F66" s="12">
        <v>2012</v>
      </c>
      <c r="G66" s="12" t="s">
        <v>6</v>
      </c>
      <c r="H66" s="16" t="str">
        <f>VLOOKUP(A66,'Data Key'!$A$1:$B$51,2,FALSE)</f>
        <v>Arizona</v>
      </c>
      <c r="I66" s="17">
        <f t="shared" si="0"/>
        <v>492</v>
      </c>
      <c r="J66" s="21">
        <f t="shared" si="1"/>
        <v>6.7493900349057897E-4</v>
      </c>
      <c r="K66" s="19">
        <f t="shared" si="2"/>
        <v>14.410144547022989</v>
      </c>
      <c r="L66" s="19">
        <f t="shared" si="3"/>
        <v>15.760022554004147</v>
      </c>
      <c r="M66" s="21">
        <f t="shared" si="8"/>
        <v>450</v>
      </c>
      <c r="N66" s="21">
        <f t="shared" si="9"/>
        <v>536</v>
      </c>
      <c r="O66" s="19">
        <f t="shared" si="4"/>
        <v>13.797332515713629</v>
      </c>
      <c r="P66" s="19">
        <f t="shared" si="5"/>
        <v>16.434156063161122</v>
      </c>
      <c r="Q66" s="21">
        <f>((I66/B66)+_xlfn.NORM.S.INV(0.975)^2/(2*B66))/(1+_xlfn.NORM.S.INV(0.975)^2/B66)</f>
        <v>1.5142191056475504E-2</v>
      </c>
      <c r="R66" s="21">
        <f>_xlfn.NORM.S.INV(0.975)*SQRT(Q66*(1-Q66)/B66+(_xlfn.NORM.S.INV(0.975)^2/(4*B66^2)))/(1+_xlfn.NORM.S.INV(0.975)^2/B66)</f>
        <v>1.3264708533892861E-3</v>
      </c>
      <c r="S66" s="19">
        <f t="shared" si="6"/>
        <v>13.815720203086219</v>
      </c>
      <c r="T66" s="19">
        <f t="shared" si="7"/>
        <v>16.468661909864789</v>
      </c>
    </row>
    <row r="67" spans="1:20" x14ac:dyDescent="0.25">
      <c r="A67" s="12" t="s">
        <v>20</v>
      </c>
      <c r="B67" s="13">
        <v>14153</v>
      </c>
      <c r="C67" s="12">
        <v>8.8000000000000007</v>
      </c>
      <c r="D67" s="12">
        <v>7.4</v>
      </c>
      <c r="E67" s="12">
        <v>10.5</v>
      </c>
      <c r="F67" s="12">
        <v>2012</v>
      </c>
      <c r="G67" s="12" t="s">
        <v>6</v>
      </c>
      <c r="H67" s="16" t="str">
        <f>VLOOKUP(A67,'Data Key'!$A$1:$B$51,2,FALSE)</f>
        <v>Arkansas</v>
      </c>
      <c r="I67" s="17">
        <f t="shared" ref="I67:I130" si="10">ROUND(B67*C67/1000,0)</f>
        <v>125</v>
      </c>
      <c r="J67" s="21">
        <f t="shared" ref="J67:J130" si="11">SQRT(I67/B67*(1-I67/B67)/B67)</f>
        <v>7.864663130753188E-4</v>
      </c>
      <c r="K67" s="19">
        <f t="shared" ref="K67:K130" si="12">1000*(I67/B67-J67)</f>
        <v>8.0455834290288291</v>
      </c>
      <c r="L67" s="19">
        <f t="shared" ref="L67:L130" si="13">1000*(I67/B67+J67)</f>
        <v>9.618516055179466</v>
      </c>
      <c r="M67" s="21">
        <f t="shared" si="8"/>
        <v>103</v>
      </c>
      <c r="N67" s="21">
        <f t="shared" si="9"/>
        <v>147</v>
      </c>
      <c r="O67" s="19">
        <f t="shared" ref="O67:O130" si="14">1000*M67/B67</f>
        <v>7.2776089874938172</v>
      </c>
      <c r="P67" s="19">
        <f t="shared" ref="P67:P130" si="15">1000*N67/B67</f>
        <v>10.386490496714478</v>
      </c>
      <c r="Q67" s="21">
        <f>((I67/B67)+_xlfn.NORM.S.INV(0.975)^2/(2*B67))/(1+_xlfn.NORM.S.INV(0.975)^2/B67)</f>
        <v>8.9653281616194572E-3</v>
      </c>
      <c r="R67" s="21">
        <f>_xlfn.NORM.S.INV(0.975)*SQRT(Q67*(1-Q67)/B67+(_xlfn.NORM.S.INV(0.975)^2/(4*B67^2)))/(1+_xlfn.NORM.S.INV(0.975)^2/B67)</f>
        <v>1.5584238505523319E-3</v>
      </c>
      <c r="S67" s="19">
        <f t="shared" ref="S67:S130" si="16">1000*(Q67-R67)</f>
        <v>7.4069043110671258</v>
      </c>
      <c r="T67" s="19">
        <f t="shared" ref="T67:T130" si="17">1000*(Q67+R67)</f>
        <v>10.523752012171789</v>
      </c>
    </row>
    <row r="68" spans="1:20" x14ac:dyDescent="0.25">
      <c r="A68" s="12" t="s">
        <v>21</v>
      </c>
      <c r="B68" s="13">
        <v>40538</v>
      </c>
      <c r="C68" s="12">
        <v>10.8</v>
      </c>
      <c r="D68" s="12">
        <v>9.8000000000000007</v>
      </c>
      <c r="E68" s="12">
        <v>11.8</v>
      </c>
      <c r="F68" s="12">
        <v>2012</v>
      </c>
      <c r="G68" s="12" t="s">
        <v>6</v>
      </c>
      <c r="H68" s="16" t="str">
        <f>VLOOKUP(A68,'Data Key'!$A$1:$B$51,2,FALSE)</f>
        <v>Colorado</v>
      </c>
      <c r="I68" s="17">
        <f t="shared" si="10"/>
        <v>438</v>
      </c>
      <c r="J68" s="21">
        <f t="shared" si="11"/>
        <v>5.1347081515023272E-4</v>
      </c>
      <c r="K68" s="19">
        <f t="shared" si="12"/>
        <v>10.291206277947602</v>
      </c>
      <c r="L68" s="19">
        <f t="shared" si="13"/>
        <v>11.318147908248067</v>
      </c>
      <c r="M68" s="21">
        <f t="shared" ref="M68:M131" si="18">_xlfn.BINOM.INV(B68, C68/1000, 0.025)</f>
        <v>397</v>
      </c>
      <c r="N68" s="21">
        <f t="shared" ref="N68:N131" si="19">_xlfn.BINOM.INV(B68, C68/1000, 0.975)</f>
        <v>479</v>
      </c>
      <c r="O68" s="19">
        <f t="shared" si="14"/>
        <v>9.793280378903745</v>
      </c>
      <c r="P68" s="19">
        <f t="shared" si="15"/>
        <v>11.816073807291923</v>
      </c>
      <c r="Q68" s="21">
        <f>((I68/B68)+_xlfn.NORM.S.INV(0.975)^2/(2*B68))/(1+_xlfn.NORM.S.INV(0.975)^2/B68)</f>
        <v>1.0851029789980924E-2</v>
      </c>
      <c r="R68" s="21">
        <f>_xlfn.NORM.S.INV(0.975)*SQRT(Q68*(1-Q68)/B68+(_xlfn.NORM.S.INV(0.975)^2/(4*B68^2)))/(1+_xlfn.NORM.S.INV(0.975)^2/B68)</f>
        <v>1.009533807797496E-3</v>
      </c>
      <c r="S68" s="19">
        <f t="shared" si="16"/>
        <v>9.841495982183428</v>
      </c>
      <c r="T68" s="19">
        <f t="shared" si="17"/>
        <v>11.86056359777842</v>
      </c>
    </row>
    <row r="69" spans="1:20" x14ac:dyDescent="0.25">
      <c r="A69" s="12" t="s">
        <v>14</v>
      </c>
      <c r="B69" s="13">
        <v>49720</v>
      </c>
      <c r="C69" s="12">
        <v>15.5</v>
      </c>
      <c r="D69" s="12">
        <v>14.5</v>
      </c>
      <c r="E69" s="12">
        <v>16.600000000000001</v>
      </c>
      <c r="F69" s="12">
        <v>2012</v>
      </c>
      <c r="G69" s="12" t="s">
        <v>6</v>
      </c>
      <c r="H69" s="16" t="str">
        <f>VLOOKUP(A69,'Data Key'!$A$1:$B$51,2,FALSE)</f>
        <v>Georgia</v>
      </c>
      <c r="I69" s="17">
        <f t="shared" si="10"/>
        <v>771</v>
      </c>
      <c r="J69" s="21">
        <f t="shared" si="11"/>
        <v>5.541182079176894E-4</v>
      </c>
      <c r="K69" s="19">
        <f t="shared" si="12"/>
        <v>14.952720086531224</v>
      </c>
      <c r="L69" s="19">
        <f t="shared" si="13"/>
        <v>16.060956502366604</v>
      </c>
      <c r="M69" s="21">
        <f t="shared" si="18"/>
        <v>717</v>
      </c>
      <c r="N69" s="21">
        <f t="shared" si="19"/>
        <v>825</v>
      </c>
      <c r="O69" s="19">
        <f t="shared" si="14"/>
        <v>14.420756234915528</v>
      </c>
      <c r="P69" s="19">
        <f t="shared" si="15"/>
        <v>16.592920353982301</v>
      </c>
      <c r="Q69" s="21">
        <f>((I69/B69)+_xlfn.NORM.S.INV(0.975)^2/(2*B69))/(1+_xlfn.NORM.S.INV(0.975)^2/B69)</f>
        <v>1.5544268237007577E-2</v>
      </c>
      <c r="R69" s="21">
        <f>_xlfn.NORM.S.INV(0.975)*SQRT(Q69*(1-Q69)/B69+(_xlfn.NORM.S.INV(0.975)^2/(4*B69^2)))/(1+_xlfn.NORM.S.INV(0.975)^2/B69)</f>
        <v>1.0879429741036267E-3</v>
      </c>
      <c r="S69" s="19">
        <f t="shared" si="16"/>
        <v>14.456325262903949</v>
      </c>
      <c r="T69" s="19">
        <f t="shared" si="17"/>
        <v>16.632211211111201</v>
      </c>
    </row>
    <row r="70" spans="1:20" x14ac:dyDescent="0.25">
      <c r="A70" s="12" t="s">
        <v>15</v>
      </c>
      <c r="B70" s="13">
        <v>9577</v>
      </c>
      <c r="C70" s="12">
        <v>18.2</v>
      </c>
      <c r="D70" s="12">
        <v>15.7</v>
      </c>
      <c r="E70" s="12">
        <v>21</v>
      </c>
      <c r="F70" s="12">
        <v>2012</v>
      </c>
      <c r="G70" s="12" t="s">
        <v>6</v>
      </c>
      <c r="H70" s="16" t="str">
        <f>VLOOKUP(A70,'Data Key'!$A$1:$B$51,2,FALSE)</f>
        <v>Maryland</v>
      </c>
      <c r="I70" s="17">
        <f t="shared" si="10"/>
        <v>174</v>
      </c>
      <c r="J70" s="21">
        <f t="shared" si="11"/>
        <v>1.3647830215708394E-3</v>
      </c>
      <c r="K70" s="19">
        <f t="shared" si="12"/>
        <v>16.803745745266376</v>
      </c>
      <c r="L70" s="19">
        <f t="shared" si="13"/>
        <v>19.533311788408056</v>
      </c>
      <c r="M70" s="21">
        <f t="shared" si="18"/>
        <v>149</v>
      </c>
      <c r="N70" s="21">
        <f t="shared" si="19"/>
        <v>200</v>
      </c>
      <c r="O70" s="19">
        <f t="shared" si="14"/>
        <v>15.558107967004281</v>
      </c>
      <c r="P70" s="19">
        <f t="shared" si="15"/>
        <v>20.883366398663465</v>
      </c>
      <c r="Q70" s="21">
        <f>((I70/B70)+_xlfn.NORM.S.INV(0.975)^2/(2*B70))/(1+_xlfn.NORM.S.INV(0.975)^2/B70)</f>
        <v>1.8361720123067471E-2</v>
      </c>
      <c r="R70" s="21">
        <f>_xlfn.NORM.S.INV(0.975)*SQRT(Q70*(1-Q70)/B70+(_xlfn.NORM.S.INV(0.975)^2/(4*B70^2)))/(1+_xlfn.NORM.S.INV(0.975)^2/B70)</f>
        <v>2.6952331454751727E-3</v>
      </c>
      <c r="S70" s="19">
        <f t="shared" si="16"/>
        <v>15.666486977592299</v>
      </c>
      <c r="T70" s="19">
        <f t="shared" si="17"/>
        <v>21.056953268542642</v>
      </c>
    </row>
    <row r="71" spans="1:20" x14ac:dyDescent="0.25">
      <c r="A71" s="12" t="s">
        <v>22</v>
      </c>
      <c r="B71" s="13">
        <v>25870</v>
      </c>
      <c r="C71" s="12">
        <v>11.6</v>
      </c>
      <c r="D71" s="12">
        <v>10.4</v>
      </c>
      <c r="E71" s="12">
        <v>13</v>
      </c>
      <c r="F71" s="12">
        <v>2012</v>
      </c>
      <c r="G71" s="12" t="s">
        <v>6</v>
      </c>
      <c r="H71" s="16" t="str">
        <f>VLOOKUP(A71,'Data Key'!$A$1:$B$51,2,FALSE)</f>
        <v>Missouri</v>
      </c>
      <c r="I71" s="17">
        <f t="shared" si="10"/>
        <v>300</v>
      </c>
      <c r="J71" s="21">
        <f t="shared" si="11"/>
        <v>6.6562764105020794E-4</v>
      </c>
      <c r="K71" s="19">
        <f t="shared" si="12"/>
        <v>10.930816116197571</v>
      </c>
      <c r="L71" s="19">
        <f t="shared" si="13"/>
        <v>12.262071398297985</v>
      </c>
      <c r="M71" s="21">
        <f t="shared" si="18"/>
        <v>267</v>
      </c>
      <c r="N71" s="21">
        <f t="shared" si="19"/>
        <v>334</v>
      </c>
      <c r="O71" s="19">
        <f t="shared" si="14"/>
        <v>10.320834943950523</v>
      </c>
      <c r="P71" s="19">
        <f t="shared" si="15"/>
        <v>12.910707383069193</v>
      </c>
      <c r="Q71" s="21">
        <f>((I71/B71)+_xlfn.NORM.S.INV(0.975)^2/(2*B71))/(1+_xlfn.NORM.S.INV(0.975)^2/B71)</f>
        <v>1.1668956459011571E-2</v>
      </c>
      <c r="R71" s="21">
        <f>_xlfn.NORM.S.INV(0.975)*SQRT(Q71*(1-Q71)/B71+(_xlfn.NORM.S.INV(0.975)^2/(4*B71^2)))/(1+_xlfn.NORM.S.INV(0.975)^2/B71)</f>
        <v>1.3105405704267959E-3</v>
      </c>
      <c r="S71" s="19">
        <f t="shared" si="16"/>
        <v>10.358415888584775</v>
      </c>
      <c r="T71" s="19">
        <f t="shared" si="17"/>
        <v>12.979497029438368</v>
      </c>
    </row>
    <row r="72" spans="1:20" x14ac:dyDescent="0.25">
      <c r="A72" s="12" t="s">
        <v>16</v>
      </c>
      <c r="B72" s="13">
        <v>32581</v>
      </c>
      <c r="C72" s="12">
        <v>24.6</v>
      </c>
      <c r="D72" s="12">
        <v>23</v>
      </c>
      <c r="E72" s="12">
        <v>26.4</v>
      </c>
      <c r="F72" s="12">
        <v>2012</v>
      </c>
      <c r="G72" s="12" t="s">
        <v>6</v>
      </c>
      <c r="H72" s="16" t="str">
        <f>VLOOKUP(A72,'Data Key'!$A$1:$B$51,2,FALSE)</f>
        <v>New Jersey</v>
      </c>
      <c r="I72" s="17">
        <f t="shared" si="10"/>
        <v>801</v>
      </c>
      <c r="J72" s="21">
        <f t="shared" si="11"/>
        <v>8.5791959974014834E-4</v>
      </c>
      <c r="K72" s="19">
        <f t="shared" si="12"/>
        <v>23.72696115898426</v>
      </c>
      <c r="L72" s="19">
        <f t="shared" si="13"/>
        <v>25.442800358464559</v>
      </c>
      <c r="M72" s="21">
        <f t="shared" si="18"/>
        <v>747</v>
      </c>
      <c r="N72" s="21">
        <f t="shared" si="19"/>
        <v>857</v>
      </c>
      <c r="O72" s="19">
        <f t="shared" si="14"/>
        <v>22.92747306712501</v>
      </c>
      <c r="P72" s="19">
        <f t="shared" si="15"/>
        <v>26.303673920383044</v>
      </c>
      <c r="Q72" s="21">
        <f>((I72/B72)+_xlfn.NORM.S.INV(0.975)^2/(2*B72))/(1+_xlfn.NORM.S.INV(0.975)^2/B72)</f>
        <v>2.4640927911987645E-2</v>
      </c>
      <c r="R72" s="21">
        <f>_xlfn.NORM.S.INV(0.975)*SQRT(Q72*(1-Q72)/B72+(_xlfn.NORM.S.INV(0.975)^2/(4*B72^2)))/(1+_xlfn.NORM.S.INV(0.975)^2/B72)</f>
        <v>1.6841921312033947E-3</v>
      </c>
      <c r="S72" s="19">
        <f t="shared" si="16"/>
        <v>22.95673578078425</v>
      </c>
      <c r="T72" s="19">
        <f t="shared" si="17"/>
        <v>26.325120043191042</v>
      </c>
    </row>
    <row r="73" spans="1:20" x14ac:dyDescent="0.25">
      <c r="A73" s="12" t="s">
        <v>23</v>
      </c>
      <c r="B73" s="13">
        <v>38913</v>
      </c>
      <c r="C73" s="12">
        <v>16.8</v>
      </c>
      <c r="D73" s="12">
        <v>15.6</v>
      </c>
      <c r="E73" s="12">
        <v>18.100000000000001</v>
      </c>
      <c r="F73" s="12">
        <v>2012</v>
      </c>
      <c r="G73" s="12" t="s">
        <v>6</v>
      </c>
      <c r="H73" s="16" t="str">
        <f>VLOOKUP(A73,'Data Key'!$A$1:$B$51,2,FALSE)</f>
        <v>North Carolina</v>
      </c>
      <c r="I73" s="17">
        <f t="shared" si="10"/>
        <v>654</v>
      </c>
      <c r="J73" s="21">
        <f t="shared" si="11"/>
        <v>6.516488156600934E-4</v>
      </c>
      <c r="K73" s="19">
        <f t="shared" si="12"/>
        <v>16.155073873415535</v>
      </c>
      <c r="L73" s="19">
        <f t="shared" si="13"/>
        <v>17.458371504735723</v>
      </c>
      <c r="M73" s="21">
        <f t="shared" si="18"/>
        <v>605</v>
      </c>
      <c r="N73" s="21">
        <f t="shared" si="19"/>
        <v>704</v>
      </c>
      <c r="O73" s="19">
        <f t="shared" si="14"/>
        <v>15.547503405031737</v>
      </c>
      <c r="P73" s="19">
        <f t="shared" si="15"/>
        <v>18.091640325855114</v>
      </c>
      <c r="Q73" s="21">
        <f>((I73/B73)+_xlfn.NORM.S.INV(0.975)^2/(2*B73))/(1+_xlfn.NORM.S.INV(0.975)^2/B73)</f>
        <v>1.6854418416880013E-2</v>
      </c>
      <c r="R73" s="21">
        <f>_xlfn.NORM.S.INV(0.975)*SQRT(Q73*(1-Q73)/B73+(_xlfn.NORM.S.INV(0.975)^2/(4*B73^2)))/(1+_xlfn.NORM.S.INV(0.975)^2/B73)</f>
        <v>1.2798139562907086E-3</v>
      </c>
      <c r="S73" s="19">
        <f t="shared" si="16"/>
        <v>15.574604460589303</v>
      </c>
      <c r="T73" s="19">
        <f t="shared" si="17"/>
        <v>18.134232373170722</v>
      </c>
    </row>
    <row r="74" spans="1:20" x14ac:dyDescent="0.25">
      <c r="A74" s="12" t="s">
        <v>17</v>
      </c>
      <c r="B74" s="13">
        <v>24356</v>
      </c>
      <c r="C74" s="12">
        <v>12.4</v>
      </c>
      <c r="D74" s="12">
        <v>11.1</v>
      </c>
      <c r="E74" s="12">
        <v>13.9</v>
      </c>
      <c r="F74" s="12">
        <v>2012</v>
      </c>
      <c r="G74" s="12" t="s">
        <v>6</v>
      </c>
      <c r="H74" s="16" t="str">
        <f>VLOOKUP(A74,'Data Key'!$A$1:$B$51,2,FALSE)</f>
        <v>South Carolina</v>
      </c>
      <c r="I74" s="17">
        <f t="shared" si="10"/>
        <v>302</v>
      </c>
      <c r="J74" s="21">
        <f t="shared" si="11"/>
        <v>7.0906847424553659E-4</v>
      </c>
      <c r="K74" s="19">
        <f t="shared" si="12"/>
        <v>11.69034029566742</v>
      </c>
      <c r="L74" s="19">
        <f t="shared" si="13"/>
        <v>13.108477244158495</v>
      </c>
      <c r="M74" s="21">
        <f t="shared" si="18"/>
        <v>269</v>
      </c>
      <c r="N74" s="21">
        <f t="shared" si="19"/>
        <v>336</v>
      </c>
      <c r="O74" s="19">
        <f t="shared" si="14"/>
        <v>11.044506487107899</v>
      </c>
      <c r="P74" s="19">
        <f t="shared" si="15"/>
        <v>13.795368697651503</v>
      </c>
      <c r="Q74" s="21">
        <f>((I74/B74)+_xlfn.NORM.S.INV(0.975)^2/(2*B74))/(1+_xlfn.NORM.S.INV(0.975)^2/B74)</f>
        <v>1.2476301618141172E-2</v>
      </c>
      <c r="R74" s="21">
        <f>_xlfn.NORM.S.INV(0.975)*SQRT(Q74*(1-Q74)/B74+(_xlfn.NORM.S.INV(0.975)^2/(4*B74^2)))/(1+_xlfn.NORM.S.INV(0.975)^2/B74)</f>
        <v>1.3960055622778487E-3</v>
      </c>
      <c r="S74" s="19">
        <f t="shared" si="16"/>
        <v>11.080296055863323</v>
      </c>
      <c r="T74" s="19">
        <f t="shared" si="17"/>
        <v>13.872307180419021</v>
      </c>
    </row>
    <row r="75" spans="1:20" x14ac:dyDescent="0.25">
      <c r="A75" s="12" t="s">
        <v>25</v>
      </c>
      <c r="B75" s="13">
        <v>24945</v>
      </c>
      <c r="C75" s="12">
        <v>17.3</v>
      </c>
      <c r="D75" s="12">
        <v>15.7</v>
      </c>
      <c r="E75" s="12">
        <v>19</v>
      </c>
      <c r="F75" s="12">
        <v>2012</v>
      </c>
      <c r="G75" s="12" t="s">
        <v>6</v>
      </c>
      <c r="H75" s="16" t="str">
        <f>VLOOKUP(A75,'Data Key'!$A$1:$B$51,2,FALSE)</f>
        <v>Utah</v>
      </c>
      <c r="I75" s="17">
        <f t="shared" si="10"/>
        <v>432</v>
      </c>
      <c r="J75" s="21">
        <f t="shared" si="11"/>
        <v>8.2597108402126401E-4</v>
      </c>
      <c r="K75" s="19">
        <f t="shared" si="12"/>
        <v>16.492128735581865</v>
      </c>
      <c r="L75" s="19">
        <f t="shared" si="13"/>
        <v>18.144070903624392</v>
      </c>
      <c r="M75" s="21">
        <f t="shared" si="18"/>
        <v>392</v>
      </c>
      <c r="N75" s="21">
        <f t="shared" si="19"/>
        <v>472</v>
      </c>
      <c r="O75" s="19">
        <f t="shared" si="14"/>
        <v>15.714572058528763</v>
      </c>
      <c r="P75" s="19">
        <f t="shared" si="15"/>
        <v>18.921627580677491</v>
      </c>
      <c r="Q75" s="21">
        <f>((I75/B75)+_xlfn.NORM.S.INV(0.975)^2/(2*B75))/(1+_xlfn.NORM.S.INV(0.975)^2/B75)</f>
        <v>1.7392420009825105E-2</v>
      </c>
      <c r="R75" s="21">
        <f>_xlfn.NORM.S.INV(0.975)*SQRT(Q75*(1-Q75)/B75+(_xlfn.NORM.S.INV(0.975)^2/(4*B75^2)))/(1+_xlfn.NORM.S.INV(0.975)^2/B75)</f>
        <v>1.6238583844548266E-3</v>
      </c>
      <c r="S75" s="19">
        <f t="shared" si="16"/>
        <v>15.768561625370277</v>
      </c>
      <c r="T75" s="19">
        <f t="shared" si="17"/>
        <v>19.016278394279933</v>
      </c>
    </row>
    <row r="76" spans="1:20" x14ac:dyDescent="0.25">
      <c r="A76" s="12" t="s">
        <v>26</v>
      </c>
      <c r="B76" s="13">
        <v>35556</v>
      </c>
      <c r="C76" s="12">
        <v>10.8</v>
      </c>
      <c r="D76" s="12">
        <v>9.8000000000000007</v>
      </c>
      <c r="E76" s="12">
        <v>11.9</v>
      </c>
      <c r="F76" s="12">
        <v>2012</v>
      </c>
      <c r="G76" s="12" t="s">
        <v>6</v>
      </c>
      <c r="H76" s="16" t="str">
        <f>VLOOKUP(A76,'Data Key'!$A$1:$B$51,2,FALSE)</f>
        <v>Wisconsin</v>
      </c>
      <c r="I76" s="17">
        <f t="shared" si="10"/>
        <v>384</v>
      </c>
      <c r="J76" s="21">
        <f t="shared" si="11"/>
        <v>5.4814416845210987E-4</v>
      </c>
      <c r="K76" s="19">
        <f t="shared" si="12"/>
        <v>10.251720833235369</v>
      </c>
      <c r="L76" s="19">
        <f t="shared" si="13"/>
        <v>11.348009170139589</v>
      </c>
      <c r="M76" s="21">
        <f t="shared" si="18"/>
        <v>346</v>
      </c>
      <c r="N76" s="21">
        <f t="shared" si="19"/>
        <v>423</v>
      </c>
      <c r="O76" s="19">
        <f t="shared" si="14"/>
        <v>9.7311283608954895</v>
      </c>
      <c r="P76" s="19">
        <f t="shared" si="15"/>
        <v>11.896726290921363</v>
      </c>
      <c r="Q76" s="21">
        <f>((I76/B76)+_xlfn.NORM.S.INV(0.975)^2/(2*B76))/(1+_xlfn.NORM.S.INV(0.975)^2/B76)</f>
        <v>1.0852712317552209E-2</v>
      </c>
      <c r="R76" s="21">
        <f>_xlfn.NORM.S.INV(0.975)*SQRT(Q76*(1-Q76)/B76+(_xlfn.NORM.S.INV(0.975)^2/(4*B76^2)))/(1+_xlfn.NORM.S.INV(0.975)^2/B76)</f>
        <v>1.0781769043972586E-3</v>
      </c>
      <c r="S76" s="19">
        <f t="shared" si="16"/>
        <v>9.7745354131549504</v>
      </c>
      <c r="T76" s="19">
        <f t="shared" si="17"/>
        <v>11.930889221949467</v>
      </c>
    </row>
    <row r="77" spans="1:20" x14ac:dyDescent="0.25">
      <c r="A77" s="12" t="s">
        <v>13</v>
      </c>
      <c r="B77" s="13">
        <v>24952</v>
      </c>
      <c r="C77" s="12">
        <v>14</v>
      </c>
      <c r="D77" s="12">
        <v>12.6</v>
      </c>
      <c r="E77" s="12">
        <v>15.5</v>
      </c>
      <c r="F77" s="12">
        <v>2014</v>
      </c>
      <c r="G77" s="12" t="s">
        <v>6</v>
      </c>
      <c r="H77" s="16" t="str">
        <f>VLOOKUP(A77,'Data Key'!$A$1:$B$51,2,FALSE)</f>
        <v>Arizona</v>
      </c>
      <c r="I77" s="17">
        <f t="shared" si="10"/>
        <v>349</v>
      </c>
      <c r="J77" s="21">
        <f t="shared" si="11"/>
        <v>7.4344475895101955E-4</v>
      </c>
      <c r="K77" s="19">
        <f t="shared" si="12"/>
        <v>13.243410002190371</v>
      </c>
      <c r="L77" s="19">
        <f t="shared" si="13"/>
        <v>14.730299520092411</v>
      </c>
      <c r="M77" s="21">
        <f t="shared" si="18"/>
        <v>313</v>
      </c>
      <c r="N77" s="21">
        <f t="shared" si="19"/>
        <v>386</v>
      </c>
      <c r="O77" s="19">
        <f t="shared" si="14"/>
        <v>12.544084642513626</v>
      </c>
      <c r="P77" s="19">
        <f t="shared" si="15"/>
        <v>15.469701827508818</v>
      </c>
      <c r="Q77" s="21">
        <f>((I77/B77)+_xlfn.NORM.S.INV(0.975)^2/(2*B77))/(1+_xlfn.NORM.S.INV(0.975)^2/B77)</f>
        <v>1.4061666884260212E-2</v>
      </c>
      <c r="R77" s="21">
        <f>_xlfn.NORM.S.INV(0.975)*SQRT(Q77*(1-Q77)/B77+(_xlfn.NORM.S.INV(0.975)^2/(4*B77^2)))/(1+_xlfn.NORM.S.INV(0.975)^2/B77)</f>
        <v>1.4627625494213281E-3</v>
      </c>
      <c r="S77" s="19">
        <f t="shared" si="16"/>
        <v>12.598904334838883</v>
      </c>
      <c r="T77" s="19">
        <f t="shared" si="17"/>
        <v>15.524429433681542</v>
      </c>
    </row>
    <row r="78" spans="1:20" x14ac:dyDescent="0.25">
      <c r="A78" s="12" t="s">
        <v>20</v>
      </c>
      <c r="B78" s="13">
        <v>39992</v>
      </c>
      <c r="C78" s="12">
        <v>13.1</v>
      </c>
      <c r="D78" s="12">
        <v>12</v>
      </c>
      <c r="E78" s="12">
        <v>14.2</v>
      </c>
      <c r="F78" s="12">
        <v>2014</v>
      </c>
      <c r="G78" s="12" t="s">
        <v>6</v>
      </c>
      <c r="H78" s="16" t="str">
        <f>VLOOKUP(A78,'Data Key'!$A$1:$B$51,2,FALSE)</f>
        <v>Arkansas</v>
      </c>
      <c r="I78" s="17">
        <f t="shared" si="10"/>
        <v>524</v>
      </c>
      <c r="J78" s="21">
        <f t="shared" si="11"/>
        <v>5.6862836205247389E-4</v>
      </c>
      <c r="K78" s="19">
        <f t="shared" si="12"/>
        <v>12.533992162052346</v>
      </c>
      <c r="L78" s="19">
        <f t="shared" si="13"/>
        <v>13.671248886157295</v>
      </c>
      <c r="M78" s="21">
        <f t="shared" si="18"/>
        <v>480</v>
      </c>
      <c r="N78" s="21">
        <f t="shared" si="19"/>
        <v>569</v>
      </c>
      <c r="O78" s="19">
        <f t="shared" si="14"/>
        <v>12.00240048009602</v>
      </c>
      <c r="P78" s="19">
        <f t="shared" si="15"/>
        <v>14.227845569113823</v>
      </c>
      <c r="Q78" s="21">
        <f>((I78/B78)+_xlfn.NORM.S.INV(0.975)^2/(2*B78))/(1+_xlfn.NORM.S.INV(0.975)^2/B78)</f>
        <v>1.3149385291764137E-2</v>
      </c>
      <c r="R78" s="21">
        <f>_xlfn.NORM.S.INV(0.975)*SQRT(Q78*(1-Q78)/B78+(_xlfn.NORM.S.INV(0.975)^2/(4*B78^2)))/(1+_xlfn.NORM.S.INV(0.975)^2/B78)</f>
        <v>1.1173769895220084E-3</v>
      </c>
      <c r="S78" s="19">
        <f t="shared" si="16"/>
        <v>12.032008302242128</v>
      </c>
      <c r="T78" s="19">
        <f t="shared" si="17"/>
        <v>14.266762281286146</v>
      </c>
    </row>
    <row r="79" spans="1:20" x14ac:dyDescent="0.25">
      <c r="A79" s="12" t="s">
        <v>21</v>
      </c>
      <c r="B79" s="13">
        <v>41128</v>
      </c>
      <c r="C79" s="12">
        <v>13.9</v>
      </c>
      <c r="D79" s="12">
        <v>12.8</v>
      </c>
      <c r="E79" s="12">
        <v>15.1</v>
      </c>
      <c r="F79" s="12">
        <v>2014</v>
      </c>
      <c r="G79" s="12" t="s">
        <v>6</v>
      </c>
      <c r="H79" s="16" t="str">
        <f>VLOOKUP(A79,'Data Key'!$A$1:$B$51,2,FALSE)</f>
        <v>Colorado</v>
      </c>
      <c r="I79" s="17">
        <f t="shared" si="10"/>
        <v>572</v>
      </c>
      <c r="J79" s="21">
        <f t="shared" si="11"/>
        <v>5.7745638173912638E-4</v>
      </c>
      <c r="K79" s="19">
        <f t="shared" si="12"/>
        <v>13.330343657163811</v>
      </c>
      <c r="L79" s="19">
        <f t="shared" si="13"/>
        <v>14.485256420642065</v>
      </c>
      <c r="M79" s="21">
        <f t="shared" si="18"/>
        <v>526</v>
      </c>
      <c r="N79" s="21">
        <f t="shared" si="19"/>
        <v>619</v>
      </c>
      <c r="O79" s="19">
        <f t="shared" si="14"/>
        <v>12.789340595214938</v>
      </c>
      <c r="P79" s="19">
        <f t="shared" si="15"/>
        <v>15.050573818323283</v>
      </c>
      <c r="Q79" s="21">
        <f>((I79/B79)+_xlfn.NORM.S.INV(0.975)^2/(2*B79))/(1+_xlfn.NORM.S.INV(0.975)^2/B79)</f>
        <v>1.3953198034786021E-2</v>
      </c>
      <c r="R79" s="21">
        <f>_xlfn.NORM.S.INV(0.975)*SQRT(Q79*(1-Q79)/B79+(_xlfn.NORM.S.INV(0.975)^2/(4*B79^2)))/(1+_xlfn.NORM.S.INV(0.975)^2/B79)</f>
        <v>1.1344689185457961E-3</v>
      </c>
      <c r="S79" s="19">
        <f t="shared" si="16"/>
        <v>12.818729116240226</v>
      </c>
      <c r="T79" s="19">
        <f t="shared" si="17"/>
        <v>15.087666953331818</v>
      </c>
    </row>
    <row r="80" spans="1:20" x14ac:dyDescent="0.25">
      <c r="A80" s="12" t="s">
        <v>14</v>
      </c>
      <c r="B80" s="13">
        <v>51161</v>
      </c>
      <c r="C80" s="12">
        <v>17</v>
      </c>
      <c r="D80" s="12">
        <v>15.9</v>
      </c>
      <c r="E80" s="12">
        <v>18.100000000000001</v>
      </c>
      <c r="F80" s="12">
        <v>2014</v>
      </c>
      <c r="G80" s="12" t="s">
        <v>6</v>
      </c>
      <c r="H80" s="16" t="str">
        <f>VLOOKUP(A80,'Data Key'!$A$1:$B$51,2,FALSE)</f>
        <v>Georgia</v>
      </c>
      <c r="I80" s="17">
        <f t="shared" si="10"/>
        <v>870</v>
      </c>
      <c r="J80" s="21">
        <f t="shared" si="11"/>
        <v>5.7160527104387331E-4</v>
      </c>
      <c r="K80" s="19">
        <f t="shared" si="12"/>
        <v>16.433535363423786</v>
      </c>
      <c r="L80" s="19">
        <f t="shared" si="13"/>
        <v>17.576745905511537</v>
      </c>
      <c r="M80" s="21">
        <f t="shared" si="18"/>
        <v>813</v>
      </c>
      <c r="N80" s="21">
        <f t="shared" si="19"/>
        <v>927</v>
      </c>
      <c r="O80" s="19">
        <f t="shared" si="14"/>
        <v>15.891010730830125</v>
      </c>
      <c r="P80" s="19">
        <f t="shared" si="15"/>
        <v>18.119270538105198</v>
      </c>
      <c r="Q80" s="21">
        <f>((I80/B80)+_xlfn.NORM.S.INV(0.975)^2/(2*B80))/(1+_xlfn.NORM.S.INV(0.975)^2/B80)</f>
        <v>1.7041403912335006E-2</v>
      </c>
      <c r="R80" s="21">
        <f>_xlfn.NORM.S.INV(0.975)*SQRT(Q80*(1-Q80)/B80+(_xlfn.NORM.S.INV(0.975)^2/(4*B80^2)))/(1+_xlfn.NORM.S.INV(0.975)^2/B80)</f>
        <v>1.1220429219184469E-3</v>
      </c>
      <c r="S80" s="19">
        <f t="shared" si="16"/>
        <v>15.919360990416559</v>
      </c>
      <c r="T80" s="19">
        <f t="shared" si="17"/>
        <v>18.163446834253453</v>
      </c>
    </row>
    <row r="81" spans="1:20" x14ac:dyDescent="0.25">
      <c r="A81" s="12" t="s">
        <v>15</v>
      </c>
      <c r="B81" s="13">
        <v>9955</v>
      </c>
      <c r="C81" s="12">
        <v>20</v>
      </c>
      <c r="D81" s="12">
        <v>17.399999999999999</v>
      </c>
      <c r="E81" s="12">
        <v>22.9</v>
      </c>
      <c r="F81" s="12">
        <v>2014</v>
      </c>
      <c r="G81" s="12" t="s">
        <v>6</v>
      </c>
      <c r="H81" s="16" t="str">
        <f>VLOOKUP(A81,'Data Key'!$A$1:$B$51,2,FALSE)</f>
        <v>Maryland</v>
      </c>
      <c r="I81" s="17">
        <f t="shared" si="10"/>
        <v>199</v>
      </c>
      <c r="J81" s="21">
        <f t="shared" si="11"/>
        <v>1.402815440677865E-3</v>
      </c>
      <c r="K81" s="19">
        <f t="shared" si="12"/>
        <v>18.587139355906768</v>
      </c>
      <c r="L81" s="19">
        <f t="shared" si="13"/>
        <v>21.392770237262496</v>
      </c>
      <c r="M81" s="21">
        <f t="shared" si="18"/>
        <v>172</v>
      </c>
      <c r="N81" s="21">
        <f t="shared" si="19"/>
        <v>227</v>
      </c>
      <c r="O81" s="19">
        <f t="shared" si="14"/>
        <v>17.277749874434956</v>
      </c>
      <c r="P81" s="19">
        <f t="shared" si="15"/>
        <v>22.802611752887994</v>
      </c>
      <c r="Q81" s="21">
        <f>((I81/B81)+_xlfn.NORM.S.INV(0.975)^2/(2*B81))/(1+_xlfn.NORM.S.INV(0.975)^2/B81)</f>
        <v>2.0175110753710073E-2</v>
      </c>
      <c r="R81" s="21">
        <f>_xlfn.NORM.S.INV(0.975)*SQRT(Q81*(1-Q81)/B81+(_xlfn.NORM.S.INV(0.975)^2/(4*B81^2)))/(1+_xlfn.NORM.S.INV(0.975)^2/B81)</f>
        <v>2.7675739186194146E-3</v>
      </c>
      <c r="S81" s="19">
        <f t="shared" si="16"/>
        <v>17.407536835090657</v>
      </c>
      <c r="T81" s="19">
        <f t="shared" si="17"/>
        <v>22.942684672329488</v>
      </c>
    </row>
    <row r="82" spans="1:20" x14ac:dyDescent="0.25">
      <c r="A82" s="12" t="s">
        <v>28</v>
      </c>
      <c r="B82" s="13">
        <v>9767</v>
      </c>
      <c r="C82" s="12">
        <v>24</v>
      </c>
      <c r="D82" s="12">
        <v>21.1</v>
      </c>
      <c r="E82" s="12">
        <v>27.2</v>
      </c>
      <c r="F82" s="12">
        <v>2014</v>
      </c>
      <c r="G82" s="12" t="s">
        <v>6</v>
      </c>
      <c r="H82" s="16" t="str">
        <f>VLOOKUP(A82,'Data Key'!$A$1:$B$51,2,FALSE)</f>
        <v>Minnesota</v>
      </c>
      <c r="I82" s="17">
        <f t="shared" si="10"/>
        <v>234</v>
      </c>
      <c r="J82" s="21">
        <f t="shared" si="11"/>
        <v>1.5473228665135212E-3</v>
      </c>
      <c r="K82" s="19">
        <f t="shared" si="12"/>
        <v>22.4109038151697</v>
      </c>
      <c r="L82" s="19">
        <f t="shared" si="13"/>
        <v>25.50554954819674</v>
      </c>
      <c r="M82" s="21">
        <f t="shared" si="18"/>
        <v>205</v>
      </c>
      <c r="N82" s="21">
        <f t="shared" si="19"/>
        <v>264</v>
      </c>
      <c r="O82" s="19">
        <f t="shared" si="14"/>
        <v>20.989044742500255</v>
      </c>
      <c r="P82" s="19">
        <f t="shared" si="15"/>
        <v>27.029794204975939</v>
      </c>
      <c r="Q82" s="21">
        <f>((I82/B82)+_xlfn.NORM.S.INV(0.975)^2/(2*B82))/(1+_xlfn.NORM.S.INV(0.975)^2/B82)</f>
        <v>2.414538506275404E-2</v>
      </c>
      <c r="R82" s="21">
        <f>_xlfn.NORM.S.INV(0.975)*SQRT(Q82*(1-Q82)/B82+(_xlfn.NORM.S.INV(0.975)^2/(4*B82^2)))/(1+_xlfn.NORM.S.INV(0.975)^2/B82)</f>
        <v>3.0493735693351391E-3</v>
      </c>
      <c r="S82" s="19">
        <f t="shared" si="16"/>
        <v>21.096011493418899</v>
      </c>
      <c r="T82" s="19">
        <f t="shared" si="17"/>
        <v>27.194758632089179</v>
      </c>
    </row>
    <row r="83" spans="1:20" x14ac:dyDescent="0.25">
      <c r="A83" s="12" t="s">
        <v>22</v>
      </c>
      <c r="B83" s="13">
        <v>25333</v>
      </c>
      <c r="C83" s="12">
        <v>14.1</v>
      </c>
      <c r="D83" s="12">
        <v>12.7</v>
      </c>
      <c r="E83" s="12">
        <v>15.6</v>
      </c>
      <c r="F83" s="12">
        <v>2014</v>
      </c>
      <c r="G83" s="12" t="s">
        <v>6</v>
      </c>
      <c r="H83" s="16" t="str">
        <f>VLOOKUP(A83,'Data Key'!$A$1:$B$51,2,FALSE)</f>
        <v>Missouri</v>
      </c>
      <c r="I83" s="17">
        <f t="shared" si="10"/>
        <v>357</v>
      </c>
      <c r="J83" s="21">
        <f t="shared" si="11"/>
        <v>7.4056914933774156E-4</v>
      </c>
      <c r="K83" s="19">
        <f t="shared" si="12"/>
        <v>13.351721538697626</v>
      </c>
      <c r="L83" s="19">
        <f t="shared" si="13"/>
        <v>14.83285983737311</v>
      </c>
      <c r="M83" s="21">
        <f t="shared" si="18"/>
        <v>321</v>
      </c>
      <c r="N83" s="21">
        <f t="shared" si="19"/>
        <v>394</v>
      </c>
      <c r="O83" s="19">
        <f t="shared" si="14"/>
        <v>12.671219358149449</v>
      </c>
      <c r="P83" s="19">
        <f t="shared" si="15"/>
        <v>15.552836221529232</v>
      </c>
      <c r="Q83" s="21">
        <f>((I83/B83)+_xlfn.NORM.S.INV(0.975)^2/(2*B83))/(1+_xlfn.NORM.S.INV(0.975)^2/B83)</f>
        <v>1.4165961846258205E-2</v>
      </c>
      <c r="R83" s="21">
        <f>_xlfn.NORM.S.INV(0.975)*SQRT(Q83*(1-Q83)/B83+(_xlfn.NORM.S.INV(0.975)^2/(4*B83^2)))/(1+_xlfn.NORM.S.INV(0.975)^2/B83)</f>
        <v>1.4569764364676903E-3</v>
      </c>
      <c r="S83" s="19">
        <f t="shared" si="16"/>
        <v>12.708985409790515</v>
      </c>
      <c r="T83" s="19">
        <f t="shared" si="17"/>
        <v>15.622938282725896</v>
      </c>
    </row>
    <row r="84" spans="1:20" x14ac:dyDescent="0.25">
      <c r="A84" s="12" t="s">
        <v>16</v>
      </c>
      <c r="B84" s="13">
        <v>32935</v>
      </c>
      <c r="C84" s="12">
        <v>29.3</v>
      </c>
      <c r="D84" s="12">
        <v>27.5</v>
      </c>
      <c r="E84" s="12">
        <v>31.1</v>
      </c>
      <c r="F84" s="12">
        <v>2014</v>
      </c>
      <c r="G84" s="12" t="s">
        <v>6</v>
      </c>
      <c r="H84" s="16" t="str">
        <f>VLOOKUP(A84,'Data Key'!$A$1:$B$51,2,FALSE)</f>
        <v>New Jersey</v>
      </c>
      <c r="I84" s="17">
        <f t="shared" si="10"/>
        <v>965</v>
      </c>
      <c r="J84" s="21">
        <f t="shared" si="11"/>
        <v>9.292840287090673E-4</v>
      </c>
      <c r="K84" s="19">
        <f t="shared" si="12"/>
        <v>28.37085260405243</v>
      </c>
      <c r="L84" s="19">
        <f t="shared" si="13"/>
        <v>30.22942066147057</v>
      </c>
      <c r="M84" s="21">
        <f t="shared" si="18"/>
        <v>905</v>
      </c>
      <c r="N84" s="21">
        <f t="shared" si="19"/>
        <v>1025</v>
      </c>
      <c r="O84" s="19">
        <f t="shared" si="14"/>
        <v>27.47836647942918</v>
      </c>
      <c r="P84" s="19">
        <f t="shared" si="15"/>
        <v>31.12190678609382</v>
      </c>
      <c r="Q84" s="21">
        <f>((I84/B84)+_xlfn.NORM.S.INV(0.975)^2/(2*B84))/(1+_xlfn.NORM.S.INV(0.975)^2/B84)</f>
        <v>2.935503152468695E-2</v>
      </c>
      <c r="R84" s="21">
        <f>_xlfn.NORM.S.INV(0.975)*SQRT(Q84*(1-Q84)/B84+(_xlfn.NORM.S.INV(0.975)^2/(4*B84^2)))/(1+_xlfn.NORM.S.INV(0.975)^2/B84)</f>
        <v>1.8237369372086152E-3</v>
      </c>
      <c r="S84" s="19">
        <f t="shared" si="16"/>
        <v>27.531294587478335</v>
      </c>
      <c r="T84" s="19">
        <f t="shared" si="17"/>
        <v>31.178768461895565</v>
      </c>
    </row>
    <row r="85" spans="1:20" x14ac:dyDescent="0.25">
      <c r="A85" s="12" t="s">
        <v>23</v>
      </c>
      <c r="B85" s="13">
        <v>30283</v>
      </c>
      <c r="C85" s="12">
        <v>17.399999999999999</v>
      </c>
      <c r="D85" s="12">
        <v>16</v>
      </c>
      <c r="E85" s="12">
        <v>18.899999999999999</v>
      </c>
      <c r="F85" s="12">
        <v>2014</v>
      </c>
      <c r="G85" s="12" t="s">
        <v>6</v>
      </c>
      <c r="H85" s="16" t="str">
        <f>VLOOKUP(A85,'Data Key'!$A$1:$B$51,2,FALSE)</f>
        <v>North Carolina</v>
      </c>
      <c r="I85" s="17">
        <f t="shared" si="10"/>
        <v>527</v>
      </c>
      <c r="J85" s="21">
        <f t="shared" si="11"/>
        <v>7.5143987623246529E-4</v>
      </c>
      <c r="K85" s="19">
        <f t="shared" si="12"/>
        <v>16.651063178286574</v>
      </c>
      <c r="L85" s="19">
        <f t="shared" si="13"/>
        <v>18.153942930751501</v>
      </c>
      <c r="M85" s="21">
        <f t="shared" si="18"/>
        <v>483</v>
      </c>
      <c r="N85" s="21">
        <f t="shared" si="19"/>
        <v>572</v>
      </c>
      <c r="O85" s="19">
        <f t="shared" si="14"/>
        <v>15.949542647690123</v>
      </c>
      <c r="P85" s="19">
        <f t="shared" si="15"/>
        <v>18.888485288775883</v>
      </c>
      <c r="Q85" s="21">
        <f>((I85/B85)+_xlfn.NORM.S.INV(0.975)^2/(2*B85))/(1+_xlfn.NORM.S.INV(0.975)^2/B85)</f>
        <v>1.7463713742797864E-2</v>
      </c>
      <c r="R85" s="21">
        <f>_xlfn.NORM.S.INV(0.975)*SQRT(Q85*(1-Q85)/B85+(_xlfn.NORM.S.INV(0.975)^2/(4*B85^2)))/(1+_xlfn.NORM.S.INV(0.975)^2/B85)</f>
        <v>1.4765124738046369E-3</v>
      </c>
      <c r="S85" s="19">
        <f t="shared" si="16"/>
        <v>15.987201268993227</v>
      </c>
      <c r="T85" s="19">
        <f t="shared" si="17"/>
        <v>18.9402262166025</v>
      </c>
    </row>
    <row r="86" spans="1:20" x14ac:dyDescent="0.25">
      <c r="A86" s="12" t="s">
        <v>29</v>
      </c>
      <c r="B86" s="13">
        <v>24940</v>
      </c>
      <c r="C86" s="12">
        <v>15.5</v>
      </c>
      <c r="D86" s="12">
        <v>14.1</v>
      </c>
      <c r="E86" s="12">
        <v>17.100000000000001</v>
      </c>
      <c r="F86" s="12">
        <v>2014</v>
      </c>
      <c r="G86" s="12" t="s">
        <v>6</v>
      </c>
      <c r="H86" s="16" t="str">
        <f>VLOOKUP(A86,'Data Key'!$A$1:$B$51,2,FALSE)</f>
        <v>Tennessee</v>
      </c>
      <c r="I86" s="17">
        <f t="shared" si="10"/>
        <v>387</v>
      </c>
      <c r="J86" s="21">
        <f t="shared" si="11"/>
        <v>7.8264189254612885E-4</v>
      </c>
      <c r="K86" s="19">
        <f t="shared" si="12"/>
        <v>14.734599486764216</v>
      </c>
      <c r="L86" s="19">
        <f t="shared" si="13"/>
        <v>16.299883271856473</v>
      </c>
      <c r="M86" s="21">
        <f t="shared" si="18"/>
        <v>349</v>
      </c>
      <c r="N86" s="21">
        <f t="shared" si="19"/>
        <v>425</v>
      </c>
      <c r="O86" s="19">
        <f t="shared" si="14"/>
        <v>13.993584603047314</v>
      </c>
      <c r="P86" s="19">
        <f t="shared" si="15"/>
        <v>17.040898155573377</v>
      </c>
      <c r="Q86" s="21">
        <f>((I86/B86)+_xlfn.NORM.S.INV(0.975)^2/(2*B86))/(1+_xlfn.NORM.S.INV(0.975)^2/B86)</f>
        <v>1.5591853806977115E-2</v>
      </c>
      <c r="R86" s="21">
        <f>_xlfn.NORM.S.INV(0.975)*SQRT(Q86*(1-Q86)/B86+(_xlfn.NORM.S.INV(0.975)^2/(4*B86^2)))/(1+_xlfn.NORM.S.INV(0.975)^2/B86)</f>
        <v>1.5392655594376901E-3</v>
      </c>
      <c r="S86" s="19">
        <f t="shared" si="16"/>
        <v>14.052588247539424</v>
      </c>
      <c r="T86" s="19">
        <f t="shared" si="17"/>
        <v>17.131119366414804</v>
      </c>
    </row>
    <row r="87" spans="1:20" x14ac:dyDescent="0.25">
      <c r="A87" s="12" t="s">
        <v>26</v>
      </c>
      <c r="B87" s="13">
        <v>35037</v>
      </c>
      <c r="C87" s="12">
        <v>14.1</v>
      </c>
      <c r="D87" s="12">
        <v>12.9</v>
      </c>
      <c r="E87" s="12">
        <v>15.4</v>
      </c>
      <c r="F87" s="12">
        <v>2014</v>
      </c>
      <c r="G87" s="12" t="s">
        <v>6</v>
      </c>
      <c r="H87" s="16" t="str">
        <f>VLOOKUP(A87,'Data Key'!$A$1:$B$51,2,FALSE)</f>
        <v>Wisconsin</v>
      </c>
      <c r="I87" s="17">
        <f t="shared" si="10"/>
        <v>494</v>
      </c>
      <c r="J87" s="21">
        <f t="shared" si="11"/>
        <v>6.2987320108686979E-4</v>
      </c>
      <c r="K87" s="19">
        <f t="shared" si="12"/>
        <v>13.46950745364955</v>
      </c>
      <c r="L87" s="19">
        <f t="shared" si="13"/>
        <v>14.729253855823291</v>
      </c>
      <c r="M87" s="21">
        <f t="shared" si="18"/>
        <v>451</v>
      </c>
      <c r="N87" s="21">
        <f t="shared" si="19"/>
        <v>538</v>
      </c>
      <c r="O87" s="19">
        <f t="shared" si="14"/>
        <v>12.872106630133858</v>
      </c>
      <c r="P87" s="19">
        <f t="shared" si="15"/>
        <v>15.35519593572509</v>
      </c>
      <c r="Q87" s="21">
        <f>((I87/B87)+_xlfn.NORM.S.INV(0.975)^2/(2*B87))/(1+_xlfn.NORM.S.INV(0.975)^2/B87)</f>
        <v>1.415264898798573E-2</v>
      </c>
      <c r="R87" s="21">
        <f>_xlfn.NORM.S.INV(0.975)*SQRT(Q87*(1-Q87)/B87+(_xlfn.NORM.S.INV(0.975)^2/(4*B87^2)))/(1+_xlfn.NORM.S.INV(0.975)^2/B87)</f>
        <v>1.2379038184395586E-3</v>
      </c>
      <c r="S87" s="19">
        <f t="shared" si="16"/>
        <v>12.914745169546171</v>
      </c>
      <c r="T87" s="19">
        <f t="shared" si="17"/>
        <v>15.390552806425289</v>
      </c>
    </row>
    <row r="88" spans="1:20" x14ac:dyDescent="0.25">
      <c r="A88" s="12" t="s">
        <v>30</v>
      </c>
      <c r="B88" s="13">
        <v>1756</v>
      </c>
      <c r="C88" s="12">
        <v>7.9</v>
      </c>
      <c r="D88" s="12">
        <v>4.5</v>
      </c>
      <c r="E88" s="12">
        <v>14</v>
      </c>
      <c r="F88" s="12">
        <v>2004</v>
      </c>
      <c r="G88" s="12" t="s">
        <v>7</v>
      </c>
      <c r="H88" s="16" t="str">
        <f>VLOOKUP(A88,'Data Key'!$A$1:$B$51,2,FALSE)</f>
        <v>Massachusetts</v>
      </c>
      <c r="I88" s="17">
        <f t="shared" si="10"/>
        <v>14</v>
      </c>
      <c r="J88" s="21">
        <f t="shared" si="11"/>
        <v>2.1222733757945231E-3</v>
      </c>
      <c r="K88" s="19">
        <f t="shared" si="12"/>
        <v>5.8503917722692584</v>
      </c>
      <c r="L88" s="19">
        <f t="shared" si="13"/>
        <v>10.094938523858305</v>
      </c>
      <c r="M88" s="21">
        <f t="shared" si="18"/>
        <v>7</v>
      </c>
      <c r="N88" s="21">
        <f t="shared" si="19"/>
        <v>22</v>
      </c>
      <c r="O88" s="19">
        <f t="shared" si="14"/>
        <v>3.9863325740318905</v>
      </c>
      <c r="P88" s="19">
        <f t="shared" si="15"/>
        <v>12.528473804100228</v>
      </c>
      <c r="Q88" s="21">
        <f>((I88/B88)+_xlfn.NORM.S.INV(0.975)^2/(2*B88))/(1+_xlfn.NORM.S.INV(0.975)^2/B88)</f>
        <v>9.0466839103880807E-3</v>
      </c>
      <c r="R88" s="21">
        <f>_xlfn.NORM.S.INV(0.975)*SQRT(Q88*(1-Q88)/B88+(_xlfn.NORM.S.INV(0.975)^2/(4*B88^2)))/(1+_xlfn.NORM.S.INV(0.975)^2/B88)</f>
        <v>4.5516297540144929E-3</v>
      </c>
      <c r="S88" s="19">
        <f t="shared" si="16"/>
        <v>4.4950541563735875</v>
      </c>
      <c r="T88" s="19">
        <f t="shared" si="17"/>
        <v>13.598313664402573</v>
      </c>
    </row>
    <row r="89" spans="1:20" x14ac:dyDescent="0.25">
      <c r="A89" s="12" t="s">
        <v>31</v>
      </c>
      <c r="B89" s="13">
        <v>1705</v>
      </c>
      <c r="C89" s="12">
        <v>7.2</v>
      </c>
      <c r="D89" s="12">
        <v>4.2</v>
      </c>
      <c r="E89" s="12">
        <v>12.3</v>
      </c>
      <c r="F89" s="12">
        <v>2004</v>
      </c>
      <c r="G89" s="12" t="s">
        <v>7</v>
      </c>
      <c r="H89" s="16" t="str">
        <f>VLOOKUP(A89,'Data Key'!$A$1:$B$51,2,FALSE)</f>
        <v>Nevada</v>
      </c>
      <c r="I89" s="17">
        <f t="shared" si="10"/>
        <v>12</v>
      </c>
      <c r="J89" s="21">
        <f t="shared" si="11"/>
        <v>2.0245687407893691E-3</v>
      </c>
      <c r="K89" s="19">
        <f t="shared" si="12"/>
        <v>5.0135544263660563</v>
      </c>
      <c r="L89" s="19">
        <f t="shared" si="13"/>
        <v>9.0626919079447941</v>
      </c>
      <c r="M89" s="21">
        <f t="shared" si="18"/>
        <v>6</v>
      </c>
      <c r="N89" s="21">
        <f t="shared" si="19"/>
        <v>20</v>
      </c>
      <c r="O89" s="19">
        <f t="shared" si="14"/>
        <v>3.5190615835777126</v>
      </c>
      <c r="P89" s="19">
        <f t="shared" si="15"/>
        <v>11.730205278592376</v>
      </c>
      <c r="Q89" s="21">
        <f>((I89/B89)+_xlfn.NORM.S.INV(0.975)^2/(2*B89))/(1+_xlfn.NORM.S.INV(0.975)^2/B89)</f>
        <v>8.1462966259924652E-3</v>
      </c>
      <c r="R89" s="21">
        <f>_xlfn.NORM.S.INV(0.975)*SQRT(Q89*(1-Q89)/B89+(_xlfn.NORM.S.INV(0.975)^2/(4*B89^2)))/(1+_xlfn.NORM.S.INV(0.975)^2/B89)</f>
        <v>4.4029702144161784E-3</v>
      </c>
      <c r="S89" s="19">
        <f t="shared" si="16"/>
        <v>3.743326411576287</v>
      </c>
      <c r="T89" s="19">
        <f t="shared" si="17"/>
        <v>12.549266840408643</v>
      </c>
    </row>
    <row r="90" spans="1:20" x14ac:dyDescent="0.25">
      <c r="A90" s="12" t="s">
        <v>32</v>
      </c>
      <c r="B90" s="13">
        <v>1648</v>
      </c>
      <c r="C90" s="12">
        <v>10.1</v>
      </c>
      <c r="D90" s="12">
        <v>6</v>
      </c>
      <c r="E90" s="12">
        <v>17.100000000000001</v>
      </c>
      <c r="F90" s="12">
        <v>2004</v>
      </c>
      <c r="G90" s="12" t="s">
        <v>7</v>
      </c>
      <c r="H90" s="16" t="str">
        <f>VLOOKUP(A90,'Data Key'!$A$1:$B$51,2,FALSE)</f>
        <v>Oregon</v>
      </c>
      <c r="I90" s="17">
        <f t="shared" si="10"/>
        <v>17</v>
      </c>
      <c r="J90" s="21">
        <f t="shared" si="11"/>
        <v>2.4889468933489505E-3</v>
      </c>
      <c r="K90" s="19">
        <f t="shared" si="12"/>
        <v>7.8265870872335741</v>
      </c>
      <c r="L90" s="19">
        <f t="shared" si="13"/>
        <v>12.804480873931476</v>
      </c>
      <c r="M90" s="21">
        <f t="shared" si="18"/>
        <v>9</v>
      </c>
      <c r="N90" s="21">
        <f t="shared" si="19"/>
        <v>25</v>
      </c>
      <c r="O90" s="19">
        <f t="shared" si="14"/>
        <v>5.4611650485436893</v>
      </c>
      <c r="P90" s="19">
        <f t="shared" si="15"/>
        <v>15.169902912621358</v>
      </c>
      <c r="Q90" s="21">
        <f>((I90/B90)+_xlfn.NORM.S.INV(0.975)^2/(2*B90))/(1+_xlfn.NORM.S.INV(0.975)^2/B90)</f>
        <v>1.145432529817675E-2</v>
      </c>
      <c r="R90" s="21">
        <f>_xlfn.NORM.S.INV(0.975)*SQRT(Q90*(1-Q90)/B90+(_xlfn.NORM.S.INV(0.975)^2/(4*B90^2)))/(1+_xlfn.NORM.S.INV(0.975)^2/B90)</f>
        <v>5.2558006952288724E-3</v>
      </c>
      <c r="S90" s="19">
        <f t="shared" si="16"/>
        <v>6.1985246029478782</v>
      </c>
      <c r="T90" s="19">
        <f t="shared" si="17"/>
        <v>16.710125993405622</v>
      </c>
    </row>
    <row r="91" spans="1:20" x14ac:dyDescent="0.25">
      <c r="A91" s="12" t="s">
        <v>24</v>
      </c>
      <c r="B91" s="13">
        <v>1869</v>
      </c>
      <c r="C91" s="12">
        <v>8.1</v>
      </c>
      <c r="D91" s="12">
        <v>4.7</v>
      </c>
      <c r="E91" s="12">
        <v>14.1</v>
      </c>
      <c r="F91" s="12">
        <v>2004</v>
      </c>
      <c r="G91" s="12" t="s">
        <v>7</v>
      </c>
      <c r="H91" s="16" t="str">
        <f>VLOOKUP(A91,'Data Key'!$A$1:$B$51,2,FALSE)</f>
        <v>Pennsylvania</v>
      </c>
      <c r="I91" s="17">
        <f t="shared" si="10"/>
        <v>15</v>
      </c>
      <c r="J91" s="21">
        <f t="shared" si="11"/>
        <v>2.0638899789221757E-3</v>
      </c>
      <c r="K91" s="19">
        <f t="shared" si="12"/>
        <v>5.9617922040633777</v>
      </c>
      <c r="L91" s="19">
        <f t="shared" si="13"/>
        <v>10.089572161907729</v>
      </c>
      <c r="M91" s="21">
        <f t="shared" si="18"/>
        <v>8</v>
      </c>
      <c r="N91" s="21">
        <f t="shared" si="19"/>
        <v>23</v>
      </c>
      <c r="O91" s="19">
        <f t="shared" si="14"/>
        <v>4.2803638309256291</v>
      </c>
      <c r="P91" s="19">
        <f t="shared" si="15"/>
        <v>12.306046013911182</v>
      </c>
      <c r="Q91" s="21">
        <f>((I91/B91)+_xlfn.NORM.S.INV(0.975)^2/(2*B91))/(1+_xlfn.NORM.S.INV(0.975)^2/B91)</f>
        <v>9.0347900676023274E-3</v>
      </c>
      <c r="R91" s="21">
        <f>_xlfn.NORM.S.INV(0.975)*SQRT(Q91*(1-Q91)/B91+(_xlfn.NORM.S.INV(0.975)^2/(4*B91^2)))/(1+_xlfn.NORM.S.INV(0.975)^2/B91)</f>
        <v>4.4020801776760493E-3</v>
      </c>
      <c r="S91" s="19">
        <f t="shared" si="16"/>
        <v>4.6327098899262777</v>
      </c>
      <c r="T91" s="19">
        <f t="shared" si="17"/>
        <v>13.436870245278378</v>
      </c>
    </row>
    <row r="92" spans="1:20" x14ac:dyDescent="0.25">
      <c r="A92" s="12" t="s">
        <v>33</v>
      </c>
      <c r="B92" s="13">
        <v>1604</v>
      </c>
      <c r="C92" s="12">
        <v>11.9</v>
      </c>
      <c r="D92" s="12">
        <v>7.2</v>
      </c>
      <c r="E92" s="12">
        <v>19.7</v>
      </c>
      <c r="F92" s="12">
        <v>2008</v>
      </c>
      <c r="G92" s="12" t="s">
        <v>7</v>
      </c>
      <c r="H92" s="16" t="str">
        <f>VLOOKUP(A92,'Data Key'!$A$1:$B$51,2,FALSE)</f>
        <v>Connecticut</v>
      </c>
      <c r="I92" s="17">
        <f t="shared" si="10"/>
        <v>19</v>
      </c>
      <c r="J92" s="21">
        <f t="shared" si="11"/>
        <v>2.7013750714251776E-3</v>
      </c>
      <c r="K92" s="19">
        <f t="shared" si="12"/>
        <v>9.1440114622406572</v>
      </c>
      <c r="L92" s="19">
        <f t="shared" si="13"/>
        <v>14.546761605091012</v>
      </c>
      <c r="M92" s="21">
        <f t="shared" si="18"/>
        <v>11</v>
      </c>
      <c r="N92" s="21">
        <f t="shared" si="19"/>
        <v>28</v>
      </c>
      <c r="O92" s="19">
        <f t="shared" si="14"/>
        <v>6.8578553615960098</v>
      </c>
      <c r="P92" s="19">
        <f t="shared" si="15"/>
        <v>17.456359102244388</v>
      </c>
      <c r="Q92" s="21">
        <f>((I92/B92)+_xlfn.NORM.S.INV(0.975)^2/(2*B92))/(1+_xlfn.NORM.S.INV(0.975)^2/B92)</f>
        <v>1.3011686752804483E-2</v>
      </c>
      <c r="R92" s="21">
        <f>_xlfn.NORM.S.INV(0.975)*SQRT(Q92*(1-Q92)/B92+(_xlfn.NORM.S.INV(0.975)^2/(4*B92^2)))/(1+_xlfn.NORM.S.INV(0.975)^2/B92)</f>
        <v>5.6601075087100092E-3</v>
      </c>
      <c r="S92" s="19">
        <f t="shared" si="16"/>
        <v>7.3515792440944745</v>
      </c>
      <c r="T92" s="19">
        <f t="shared" si="17"/>
        <v>18.671794261514492</v>
      </c>
    </row>
    <row r="93" spans="1:20" x14ac:dyDescent="0.25">
      <c r="A93" s="12" t="s">
        <v>34</v>
      </c>
      <c r="B93" s="13">
        <v>1498</v>
      </c>
      <c r="C93" s="12">
        <v>12.2</v>
      </c>
      <c r="D93" s="12">
        <v>7.3</v>
      </c>
      <c r="E93" s="12">
        <v>20.6</v>
      </c>
      <c r="F93" s="12">
        <v>2008</v>
      </c>
      <c r="G93" s="12" t="s">
        <v>7</v>
      </c>
      <c r="H93" s="16" t="str">
        <f>VLOOKUP(A93,'Data Key'!$A$1:$B$51,2,FALSE)</f>
        <v>Idaho</v>
      </c>
      <c r="I93" s="17">
        <f t="shared" si="10"/>
        <v>18</v>
      </c>
      <c r="J93" s="21">
        <f t="shared" si="11"/>
        <v>2.8151360623775113E-3</v>
      </c>
      <c r="K93" s="19">
        <f t="shared" si="12"/>
        <v>9.2008852994382444</v>
      </c>
      <c r="L93" s="19">
        <f t="shared" si="13"/>
        <v>14.831157424193265</v>
      </c>
      <c r="M93" s="21">
        <f t="shared" si="18"/>
        <v>10</v>
      </c>
      <c r="N93" s="21">
        <f t="shared" si="19"/>
        <v>27</v>
      </c>
      <c r="O93" s="19">
        <f t="shared" si="14"/>
        <v>6.6755674232309747</v>
      </c>
      <c r="P93" s="19">
        <f t="shared" si="15"/>
        <v>18.024032042723633</v>
      </c>
      <c r="Q93" s="21">
        <f>((I93/B93)+_xlfn.NORM.S.INV(0.975)^2/(2*B93))/(1+_xlfn.NORM.S.INV(0.975)^2/B93)</f>
        <v>1.3264202618290758E-2</v>
      </c>
      <c r="R93" s="21">
        <f>_xlfn.NORM.S.INV(0.975)*SQRT(Q93*(1-Q93)/B93+(_xlfn.NORM.S.INV(0.975)^2/(4*B93^2)))/(1+_xlfn.NORM.S.INV(0.975)^2/B93)</f>
        <v>5.9184104197293353E-3</v>
      </c>
      <c r="S93" s="19">
        <f t="shared" si="16"/>
        <v>7.3457921985614227</v>
      </c>
      <c r="T93" s="19">
        <f t="shared" si="17"/>
        <v>19.182613038020094</v>
      </c>
    </row>
    <row r="94" spans="1:20" x14ac:dyDescent="0.25">
      <c r="A94" s="12" t="s">
        <v>35</v>
      </c>
      <c r="B94" s="13">
        <v>1521</v>
      </c>
      <c r="C94" s="12">
        <v>20.399999999999999</v>
      </c>
      <c r="D94" s="12">
        <v>13.2</v>
      </c>
      <c r="E94" s="12">
        <v>31.2</v>
      </c>
      <c r="F94" s="12">
        <v>2008</v>
      </c>
      <c r="G94" s="12" t="s">
        <v>7</v>
      </c>
      <c r="H94" s="16" t="str">
        <f>VLOOKUP(A94,'Data Key'!$A$1:$B$51,2,FALSE)</f>
        <v>Indiana</v>
      </c>
      <c r="I94" s="17">
        <f t="shared" si="10"/>
        <v>31</v>
      </c>
      <c r="J94" s="21">
        <f t="shared" si="11"/>
        <v>3.6230986570555579E-3</v>
      </c>
      <c r="K94" s="19">
        <f t="shared" si="12"/>
        <v>16.758229416580207</v>
      </c>
      <c r="L94" s="19">
        <f t="shared" si="13"/>
        <v>24.004426730691321</v>
      </c>
      <c r="M94" s="21">
        <f t="shared" si="18"/>
        <v>21</v>
      </c>
      <c r="N94" s="21">
        <f t="shared" si="19"/>
        <v>42</v>
      </c>
      <c r="O94" s="19">
        <f t="shared" si="14"/>
        <v>13.806706114398422</v>
      </c>
      <c r="P94" s="19">
        <f t="shared" si="15"/>
        <v>27.613412228796843</v>
      </c>
      <c r="Q94" s="21">
        <f>((I94/B94)+_xlfn.NORM.S.INV(0.975)^2/(2*B94))/(1+_xlfn.NORM.S.INV(0.975)^2/B94)</f>
        <v>2.1589608034272501E-2</v>
      </c>
      <c r="R94" s="21">
        <f>_xlfn.NORM.S.INV(0.975)*SQRT(Q94*(1-Q94)/B94+(_xlfn.NORM.S.INV(0.975)^2/(4*B94^2)))/(1+_xlfn.NORM.S.INV(0.975)^2/B94)</f>
        <v>7.3937805380581145E-3</v>
      </c>
      <c r="S94" s="19">
        <f t="shared" si="16"/>
        <v>14.195827496214386</v>
      </c>
      <c r="T94" s="19">
        <f t="shared" si="17"/>
        <v>28.983388572330615</v>
      </c>
    </row>
    <row r="95" spans="1:20" x14ac:dyDescent="0.25">
      <c r="A95" s="12" t="s">
        <v>36</v>
      </c>
      <c r="B95" s="13">
        <v>1526</v>
      </c>
      <c r="C95" s="12">
        <v>21.7</v>
      </c>
      <c r="D95" s="12">
        <v>14.1</v>
      </c>
      <c r="E95" s="12">
        <v>33.299999999999997</v>
      </c>
      <c r="F95" s="12">
        <v>2008</v>
      </c>
      <c r="G95" s="12" t="s">
        <v>7</v>
      </c>
      <c r="H95" s="16" t="str">
        <f>VLOOKUP(A95,'Data Key'!$A$1:$B$51,2,FALSE)</f>
        <v>Maine</v>
      </c>
      <c r="I95" s="17">
        <f t="shared" si="10"/>
        <v>33</v>
      </c>
      <c r="J95" s="21">
        <f t="shared" si="11"/>
        <v>3.7235318530024456E-3</v>
      </c>
      <c r="K95" s="19">
        <f t="shared" si="12"/>
        <v>17.901631973996246</v>
      </c>
      <c r="L95" s="19">
        <f t="shared" si="13"/>
        <v>25.348695680001136</v>
      </c>
      <c r="M95" s="21">
        <f t="shared" si="18"/>
        <v>22</v>
      </c>
      <c r="N95" s="21">
        <f t="shared" si="19"/>
        <v>45</v>
      </c>
      <c r="O95" s="19">
        <f t="shared" si="14"/>
        <v>14.416775884665793</v>
      </c>
      <c r="P95" s="19">
        <f t="shared" si="15"/>
        <v>29.488859764089121</v>
      </c>
      <c r="Q95" s="21">
        <f>((I95/B95)+_xlfn.NORM.S.INV(0.975)^2/(2*B95))/(1+_xlfn.NORM.S.INV(0.975)^2/B95)</f>
        <v>2.282637145764525E-2</v>
      </c>
      <c r="R95" s="21">
        <f>_xlfn.NORM.S.INV(0.975)*SQRT(Q95*(1-Q95)/B95+(_xlfn.NORM.S.INV(0.975)^2/(4*B95^2)))/(1+_xlfn.NORM.S.INV(0.975)^2/B95)</f>
        <v>7.579230449643635E-3</v>
      </c>
      <c r="S95" s="19">
        <f t="shared" si="16"/>
        <v>15.247141008001616</v>
      </c>
      <c r="T95" s="19">
        <f t="shared" si="17"/>
        <v>30.405601907288883</v>
      </c>
    </row>
    <row r="96" spans="1:20" x14ac:dyDescent="0.25">
      <c r="A96" s="12" t="s">
        <v>28</v>
      </c>
      <c r="B96" s="13">
        <v>1469</v>
      </c>
      <c r="C96" s="12">
        <v>19.7</v>
      </c>
      <c r="D96" s="12">
        <v>12.4</v>
      </c>
      <c r="E96" s="12">
        <v>31</v>
      </c>
      <c r="F96" s="12">
        <v>2008</v>
      </c>
      <c r="G96" s="12" t="s">
        <v>7</v>
      </c>
      <c r="H96" s="16" t="str">
        <f>VLOOKUP(A96,'Data Key'!$A$1:$B$51,2,FALSE)</f>
        <v>Minnesota</v>
      </c>
      <c r="I96" s="17">
        <f t="shared" si="10"/>
        <v>29</v>
      </c>
      <c r="J96" s="21">
        <f t="shared" si="11"/>
        <v>3.6295062727135594E-3</v>
      </c>
      <c r="K96" s="19">
        <f t="shared" si="12"/>
        <v>16.111814353562821</v>
      </c>
      <c r="L96" s="19">
        <f t="shared" si="13"/>
        <v>23.370826898989936</v>
      </c>
      <c r="M96" s="21">
        <f t="shared" si="18"/>
        <v>19</v>
      </c>
      <c r="N96" s="21">
        <f t="shared" si="19"/>
        <v>40</v>
      </c>
      <c r="O96" s="19">
        <f t="shared" si="14"/>
        <v>12.933968686181075</v>
      </c>
      <c r="P96" s="19">
        <f t="shared" si="15"/>
        <v>27.229407760381211</v>
      </c>
      <c r="Q96" s="21">
        <f>((I96/B96)+_xlfn.NORM.S.INV(0.975)^2/(2*B96))/(1+_xlfn.NORM.S.INV(0.975)^2/B96)</f>
        <v>2.0993929268602555E-2</v>
      </c>
      <c r="R96" s="21">
        <f>_xlfn.NORM.S.INV(0.975)*SQRT(Q96*(1-Q96)/B96+(_xlfn.NORM.S.INV(0.975)^2/(4*B96^2)))/(1+_xlfn.NORM.S.INV(0.975)^2/B96)</f>
        <v>7.4274882650630977E-3</v>
      </c>
      <c r="S96" s="19">
        <f t="shared" si="16"/>
        <v>13.566441003539458</v>
      </c>
      <c r="T96" s="19">
        <f t="shared" si="17"/>
        <v>28.42141753366565</v>
      </c>
    </row>
    <row r="97" spans="1:20" x14ac:dyDescent="0.25">
      <c r="A97" s="12" t="s">
        <v>37</v>
      </c>
      <c r="B97" s="13">
        <v>1554</v>
      </c>
      <c r="C97" s="12">
        <v>11.5</v>
      </c>
      <c r="D97" s="12">
        <v>7</v>
      </c>
      <c r="E97" s="12">
        <v>18.899999999999999</v>
      </c>
      <c r="F97" s="12">
        <v>2008</v>
      </c>
      <c r="G97" s="12" t="s">
        <v>7</v>
      </c>
      <c r="H97" s="16" t="str">
        <f>VLOOKUP(A97,'Data Key'!$A$1:$B$51,2,FALSE)</f>
        <v>New Hampshire</v>
      </c>
      <c r="I97" s="17">
        <f t="shared" si="10"/>
        <v>18</v>
      </c>
      <c r="J97" s="21">
        <f t="shared" si="11"/>
        <v>2.7142843253358875E-3</v>
      </c>
      <c r="K97" s="19">
        <f t="shared" si="12"/>
        <v>8.8687272576756957</v>
      </c>
      <c r="L97" s="19">
        <f t="shared" si="13"/>
        <v>14.29729590834747</v>
      </c>
      <c r="M97" s="21">
        <f t="shared" si="18"/>
        <v>10</v>
      </c>
      <c r="N97" s="21">
        <f t="shared" si="19"/>
        <v>27</v>
      </c>
      <c r="O97" s="19">
        <f t="shared" si="14"/>
        <v>6.4350064350064349</v>
      </c>
      <c r="P97" s="19">
        <f t="shared" si="15"/>
        <v>17.374517374517374</v>
      </c>
      <c r="Q97" s="21">
        <f>((I97/B97)+_xlfn.NORM.S.INV(0.975)^2/(2*B97))/(1+_xlfn.NORM.S.INV(0.975)^2/B97)</f>
        <v>1.278739200164008E-2</v>
      </c>
      <c r="R97" s="21">
        <f>_xlfn.NORM.S.INV(0.975)*SQRT(Q97*(1-Q97)/B97+(_xlfn.NORM.S.INV(0.975)^2/(4*B97^2)))/(1+_xlfn.NORM.S.INV(0.975)^2/B97)</f>
        <v>5.7072250641737087E-3</v>
      </c>
      <c r="S97" s="19">
        <f t="shared" si="16"/>
        <v>7.0801669374663714</v>
      </c>
      <c r="T97" s="19">
        <f t="shared" si="17"/>
        <v>18.494617065813792</v>
      </c>
    </row>
    <row r="98" spans="1:20" x14ac:dyDescent="0.25">
      <c r="A98" s="12" t="s">
        <v>38</v>
      </c>
      <c r="B98" s="13">
        <v>1527</v>
      </c>
      <c r="C98" s="12">
        <v>7.4</v>
      </c>
      <c r="D98" s="12">
        <v>4.3</v>
      </c>
      <c r="E98" s="12">
        <v>12.6</v>
      </c>
      <c r="F98" s="12">
        <v>2008</v>
      </c>
      <c r="G98" s="12" t="s">
        <v>7</v>
      </c>
      <c r="H98" s="16" t="str">
        <f>VLOOKUP(A98,'Data Key'!$A$1:$B$51,2,FALSE)</f>
        <v>New York</v>
      </c>
      <c r="I98" s="17">
        <f t="shared" si="10"/>
        <v>11</v>
      </c>
      <c r="J98" s="21">
        <f t="shared" si="11"/>
        <v>2.164150142814892E-3</v>
      </c>
      <c r="K98" s="19">
        <f t="shared" si="12"/>
        <v>5.0395171787306214</v>
      </c>
      <c r="L98" s="19">
        <f t="shared" si="13"/>
        <v>9.3678174643604049</v>
      </c>
      <c r="M98" s="21">
        <f t="shared" si="18"/>
        <v>5</v>
      </c>
      <c r="N98" s="21">
        <f t="shared" si="19"/>
        <v>18</v>
      </c>
      <c r="O98" s="19">
        <f t="shared" si="14"/>
        <v>3.2743942370661427</v>
      </c>
      <c r="P98" s="19">
        <f t="shared" si="15"/>
        <v>11.787819253438114</v>
      </c>
      <c r="Q98" s="21">
        <f>((I98/B98)+_xlfn.NORM.S.INV(0.975)^2/(2*B98))/(1+_xlfn.NORM.S.INV(0.975)^2/B98)</f>
        <v>8.4402792568086926E-3</v>
      </c>
      <c r="R98" s="21">
        <f>_xlfn.NORM.S.INV(0.975)*SQRT(Q98*(1-Q98)/B98+(_xlfn.NORM.S.INV(0.975)^2/(4*B98^2)))/(1+_xlfn.NORM.S.INV(0.975)^2/B98)</f>
        <v>4.7458008201175864E-3</v>
      </c>
      <c r="S98" s="19">
        <f t="shared" si="16"/>
        <v>3.6944784366911061</v>
      </c>
      <c r="T98" s="19">
        <f t="shared" si="17"/>
        <v>13.186080076926279</v>
      </c>
    </row>
    <row r="99" spans="1:20" x14ac:dyDescent="0.25">
      <c r="A99" s="12" t="s">
        <v>39</v>
      </c>
      <c r="B99" s="13">
        <v>1533</v>
      </c>
      <c r="C99" s="12">
        <v>12.3</v>
      </c>
      <c r="D99" s="12">
        <v>7.1</v>
      </c>
      <c r="E99" s="12">
        <v>21.2</v>
      </c>
      <c r="F99" s="12">
        <v>2008</v>
      </c>
      <c r="G99" s="12" t="s">
        <v>7</v>
      </c>
      <c r="H99" s="16" t="str">
        <f>VLOOKUP(A99,'Data Key'!$A$1:$B$51,2,FALSE)</f>
        <v>Oklahoma</v>
      </c>
      <c r="I99" s="17">
        <f t="shared" si="10"/>
        <v>19</v>
      </c>
      <c r="J99" s="21">
        <f t="shared" si="11"/>
        <v>2.8257029549535535E-3</v>
      </c>
      <c r="K99" s="19">
        <f t="shared" si="12"/>
        <v>9.5682957404150049</v>
      </c>
      <c r="L99" s="19">
        <f t="shared" si="13"/>
        <v>15.219701650322111</v>
      </c>
      <c r="M99" s="21">
        <f t="shared" si="18"/>
        <v>11</v>
      </c>
      <c r="N99" s="21">
        <f t="shared" si="19"/>
        <v>28</v>
      </c>
      <c r="O99" s="19">
        <f t="shared" si="14"/>
        <v>7.1754729288975865</v>
      </c>
      <c r="P99" s="19">
        <f t="shared" si="15"/>
        <v>18.264840182648403</v>
      </c>
      <c r="Q99" s="21">
        <f>((I99/B99)+_xlfn.NORM.S.INV(0.975)^2/(2*B99))/(1+_xlfn.NORM.S.INV(0.975)^2/B99)</f>
        <v>1.3612809109405941E-2</v>
      </c>
      <c r="R99" s="21">
        <f>_xlfn.NORM.S.INV(0.975)*SQRT(Q99*(1-Q99)/B99+(_xlfn.NORM.S.INV(0.975)^2/(4*B99^2)))/(1+_xlfn.NORM.S.INV(0.975)^2/B99)</f>
        <v>5.9195607359072292E-3</v>
      </c>
      <c r="S99" s="19">
        <f t="shared" si="16"/>
        <v>7.6932483734987116</v>
      </c>
      <c r="T99" s="19">
        <f t="shared" si="17"/>
        <v>19.53236984531317</v>
      </c>
    </row>
    <row r="100" spans="1:20" x14ac:dyDescent="0.25">
      <c r="A100" s="12" t="s">
        <v>32</v>
      </c>
      <c r="B100" s="13">
        <v>1530</v>
      </c>
      <c r="C100" s="12">
        <v>19.2</v>
      </c>
      <c r="D100" s="12">
        <v>11.7</v>
      </c>
      <c r="E100" s="12">
        <v>31.4</v>
      </c>
      <c r="F100" s="12">
        <v>2008</v>
      </c>
      <c r="G100" s="12" t="s">
        <v>7</v>
      </c>
      <c r="H100" s="16" t="str">
        <f>VLOOKUP(A100,'Data Key'!$A$1:$B$51,2,FALSE)</f>
        <v>Oregon</v>
      </c>
      <c r="I100" s="17">
        <f t="shared" si="10"/>
        <v>29</v>
      </c>
      <c r="J100" s="21">
        <f t="shared" si="11"/>
        <v>3.4861991996165253E-3</v>
      </c>
      <c r="K100" s="19">
        <f t="shared" si="12"/>
        <v>15.468049166396545</v>
      </c>
      <c r="L100" s="19">
        <f t="shared" si="13"/>
        <v>22.440447565629594</v>
      </c>
      <c r="M100" s="21">
        <f t="shared" si="18"/>
        <v>19</v>
      </c>
      <c r="N100" s="21">
        <f t="shared" si="19"/>
        <v>40</v>
      </c>
      <c r="O100" s="19">
        <f t="shared" si="14"/>
        <v>12.418300653594772</v>
      </c>
      <c r="P100" s="19">
        <f t="shared" si="15"/>
        <v>26.143790849673202</v>
      </c>
      <c r="Q100" s="21">
        <f>((I100/B100)+_xlfn.NORM.S.INV(0.975)^2/(2*B100))/(1+_xlfn.NORM.S.INV(0.975)^2/B100)</f>
        <v>2.0159012675352184E-2</v>
      </c>
      <c r="R100" s="21">
        <f>_xlfn.NORM.S.INV(0.975)*SQRT(Q100*(1-Q100)/B100+(_xlfn.NORM.S.INV(0.975)^2/(4*B100^2)))/(1+_xlfn.NORM.S.INV(0.975)^2/B100)</f>
        <v>7.1354077108906171E-3</v>
      </c>
      <c r="S100" s="19">
        <f t="shared" si="16"/>
        <v>13.023604964461567</v>
      </c>
      <c r="T100" s="19">
        <f t="shared" si="17"/>
        <v>27.294420386242802</v>
      </c>
    </row>
    <row r="101" spans="1:20" x14ac:dyDescent="0.25">
      <c r="A101" s="12" t="s">
        <v>40</v>
      </c>
      <c r="B101" s="13">
        <v>1511</v>
      </c>
      <c r="C101" s="12">
        <v>10.9</v>
      </c>
      <c r="D101" s="12">
        <v>6.4</v>
      </c>
      <c r="E101" s="12">
        <v>18.5</v>
      </c>
      <c r="F101" s="12">
        <v>2008</v>
      </c>
      <c r="G101" s="12" t="s">
        <v>7</v>
      </c>
      <c r="H101" s="16" t="str">
        <f>VLOOKUP(A101,'Data Key'!$A$1:$B$51,2,FALSE)</f>
        <v>Rhode Island</v>
      </c>
      <c r="I101" s="17">
        <f t="shared" si="10"/>
        <v>16</v>
      </c>
      <c r="J101" s="21">
        <f t="shared" si="11"/>
        <v>2.6332002712030965E-3</v>
      </c>
      <c r="K101" s="19">
        <f t="shared" si="12"/>
        <v>7.955813626877644</v>
      </c>
      <c r="L101" s="19">
        <f t="shared" si="13"/>
        <v>13.222214169283838</v>
      </c>
      <c r="M101" s="21">
        <f t="shared" si="18"/>
        <v>9</v>
      </c>
      <c r="N101" s="21">
        <f t="shared" si="19"/>
        <v>25</v>
      </c>
      <c r="O101" s="19">
        <f t="shared" si="14"/>
        <v>5.9563203176704169</v>
      </c>
      <c r="P101" s="19">
        <f t="shared" si="15"/>
        <v>16.545334215751158</v>
      </c>
      <c r="Q101" s="21">
        <f>((I101/B101)+_xlfn.NORM.S.INV(0.975)^2/(2*B101))/(1+_xlfn.NORM.S.INV(0.975)^2/B101)</f>
        <v>1.1830102289581096E-2</v>
      </c>
      <c r="R101" s="21">
        <f>_xlfn.NORM.S.INV(0.975)*SQRT(Q101*(1-Q101)/B101+(_xlfn.NORM.S.INV(0.975)^2/(4*B101^2)))/(1+_xlfn.NORM.S.INV(0.975)^2/B101)</f>
        <v>5.5836671502954077E-3</v>
      </c>
      <c r="S101" s="19">
        <f t="shared" si="16"/>
        <v>6.2464351392856878</v>
      </c>
      <c r="T101" s="19">
        <f t="shared" si="17"/>
        <v>17.413769439876503</v>
      </c>
    </row>
    <row r="102" spans="1:20" x14ac:dyDescent="0.25">
      <c r="A102" s="12" t="s">
        <v>41</v>
      </c>
      <c r="B102" s="13">
        <v>1453</v>
      </c>
      <c r="C102" s="12">
        <v>14.6</v>
      </c>
      <c r="D102" s="12">
        <v>8.3000000000000007</v>
      </c>
      <c r="E102" s="12">
        <v>25.4</v>
      </c>
      <c r="F102" s="12">
        <v>2008</v>
      </c>
      <c r="G102" s="12" t="s">
        <v>7</v>
      </c>
      <c r="H102" s="16" t="str">
        <f>VLOOKUP(A102,'Data Key'!$A$1:$B$51,2,FALSE)</f>
        <v>Washington</v>
      </c>
      <c r="I102" s="17">
        <f t="shared" si="10"/>
        <v>21</v>
      </c>
      <c r="J102" s="21">
        <f t="shared" si="11"/>
        <v>3.1309976013557551E-3</v>
      </c>
      <c r="K102" s="19">
        <f t="shared" si="12"/>
        <v>11.321858558313894</v>
      </c>
      <c r="L102" s="19">
        <f t="shared" si="13"/>
        <v>17.583853761025406</v>
      </c>
      <c r="M102" s="21">
        <f t="shared" si="18"/>
        <v>13</v>
      </c>
      <c r="N102" s="21">
        <f t="shared" si="19"/>
        <v>31</v>
      </c>
      <c r="O102" s="19">
        <f t="shared" si="14"/>
        <v>8.9470061940812116</v>
      </c>
      <c r="P102" s="19">
        <f t="shared" si="15"/>
        <v>21.335168616655196</v>
      </c>
      <c r="Q102" s="21">
        <f>((I102/B102)+_xlfn.NORM.S.INV(0.975)^2/(2*B102))/(1+_xlfn.NORM.S.INV(0.975)^2/B102)</f>
        <v>1.5733166619860805E-2</v>
      </c>
      <c r="R102" s="21">
        <f>_xlfn.NORM.S.INV(0.975)*SQRT(Q102*(1-Q102)/B102+(_xlfn.NORM.S.INV(0.975)^2/(4*B102^2)))/(1+_xlfn.NORM.S.INV(0.975)^2/B102)</f>
        <v>6.5164186157148814E-3</v>
      </c>
      <c r="S102" s="19">
        <f t="shared" si="16"/>
        <v>9.2167480041459235</v>
      </c>
      <c r="T102" s="19">
        <f t="shared" si="17"/>
        <v>22.249585235575687</v>
      </c>
    </row>
    <row r="103" spans="1:20" x14ac:dyDescent="0.25">
      <c r="A103" s="12" t="s">
        <v>26</v>
      </c>
      <c r="B103" s="13">
        <v>1601</v>
      </c>
      <c r="C103" s="12">
        <v>10</v>
      </c>
      <c r="D103" s="12">
        <v>6</v>
      </c>
      <c r="E103" s="12">
        <v>16.8</v>
      </c>
      <c r="F103" s="12">
        <v>2008</v>
      </c>
      <c r="G103" s="12" t="s">
        <v>7</v>
      </c>
      <c r="H103" s="16" t="str">
        <f>VLOOKUP(A103,'Data Key'!$A$1:$B$51,2,FALSE)</f>
        <v>Wisconsin</v>
      </c>
      <c r="I103" s="17">
        <f t="shared" si="10"/>
        <v>16</v>
      </c>
      <c r="J103" s="21">
        <f t="shared" si="11"/>
        <v>2.4859227379965109E-3</v>
      </c>
      <c r="K103" s="19">
        <f t="shared" si="12"/>
        <v>7.5078311658136068</v>
      </c>
      <c r="L103" s="19">
        <f t="shared" si="13"/>
        <v>12.479676641806629</v>
      </c>
      <c r="M103" s="21">
        <f t="shared" si="18"/>
        <v>9</v>
      </c>
      <c r="N103" s="21">
        <f t="shared" si="19"/>
        <v>24</v>
      </c>
      <c r="O103" s="19">
        <f t="shared" si="14"/>
        <v>5.6214865708931914</v>
      </c>
      <c r="P103" s="19">
        <f t="shared" si="15"/>
        <v>14.990630855715178</v>
      </c>
      <c r="Q103" s="21">
        <f>((I103/B103)+_xlfn.NORM.S.INV(0.975)^2/(2*B103))/(1+_xlfn.NORM.S.INV(0.975)^2/B103)</f>
        <v>1.1166666533849378E-2</v>
      </c>
      <c r="R103" s="21">
        <f>_xlfn.NORM.S.INV(0.975)*SQRT(Q103*(1-Q103)/B103+(_xlfn.NORM.S.INV(0.975)^2/(4*B103^2)))/(1+_xlfn.NORM.S.INV(0.975)^2/B103)</f>
        <v>5.2725676105857553E-3</v>
      </c>
      <c r="S103" s="19">
        <f t="shared" si="16"/>
        <v>5.8940989232636234</v>
      </c>
      <c r="T103" s="19">
        <f t="shared" si="17"/>
        <v>16.439234144435133</v>
      </c>
    </row>
    <row r="104" spans="1:20" x14ac:dyDescent="0.25">
      <c r="A104" s="12" t="s">
        <v>42</v>
      </c>
      <c r="B104" s="13">
        <v>1476</v>
      </c>
      <c r="C104" s="12">
        <v>11.3</v>
      </c>
      <c r="D104" s="12">
        <v>6.5</v>
      </c>
      <c r="E104" s="12">
        <v>19.5</v>
      </c>
      <c r="F104" s="12">
        <v>2008</v>
      </c>
      <c r="G104" s="12" t="s">
        <v>7</v>
      </c>
      <c r="H104" s="16" t="str">
        <f>VLOOKUP(A104,'Data Key'!$A$1:$B$51,2,FALSE)</f>
        <v>Wyoming</v>
      </c>
      <c r="I104" s="17">
        <f t="shared" si="10"/>
        <v>17</v>
      </c>
      <c r="J104" s="21">
        <f t="shared" si="11"/>
        <v>2.7772985691152073E-3</v>
      </c>
      <c r="K104" s="19">
        <f t="shared" si="12"/>
        <v>8.7403166070365543</v>
      </c>
      <c r="L104" s="19">
        <f t="shared" si="13"/>
        <v>14.294913745266969</v>
      </c>
      <c r="M104" s="21">
        <f t="shared" si="18"/>
        <v>9</v>
      </c>
      <c r="N104" s="21">
        <f t="shared" si="19"/>
        <v>25</v>
      </c>
      <c r="O104" s="19">
        <f t="shared" si="14"/>
        <v>6.0975609756097562</v>
      </c>
      <c r="P104" s="19">
        <f t="shared" si="15"/>
        <v>16.937669376693766</v>
      </c>
      <c r="Q104" s="21">
        <f>((I104/B104)+_xlfn.NORM.S.INV(0.975)^2/(2*B104))/(1+_xlfn.NORM.S.INV(0.975)^2/B104)</f>
        <v>1.2785646257961478E-2</v>
      </c>
      <c r="R104" s="21">
        <f>_xlfn.NORM.S.INV(0.975)*SQRT(Q104*(1-Q104)/B104+(_xlfn.NORM.S.INV(0.975)^2/(4*B104^2)))/(1+_xlfn.NORM.S.INV(0.975)^2/B104)</f>
        <v>5.862161759157514E-3</v>
      </c>
      <c r="S104" s="19">
        <f t="shared" si="16"/>
        <v>6.9234844988039637</v>
      </c>
      <c r="T104" s="19">
        <f t="shared" si="17"/>
        <v>18.647808017118994</v>
      </c>
    </row>
    <row r="105" spans="1:20" x14ac:dyDescent="0.25">
      <c r="A105" s="12" t="s">
        <v>43</v>
      </c>
      <c r="B105" s="13">
        <v>1550</v>
      </c>
      <c r="C105" s="12">
        <v>21.5</v>
      </c>
      <c r="D105" s="12">
        <v>12.7</v>
      </c>
      <c r="E105" s="12">
        <v>35.9</v>
      </c>
      <c r="F105" s="12">
        <v>2012</v>
      </c>
      <c r="G105" s="12" t="s">
        <v>7</v>
      </c>
      <c r="H105" s="16" t="str">
        <f>VLOOKUP(A105,'Data Key'!$A$1:$B$51,2,FALSE)</f>
        <v>Alaska</v>
      </c>
      <c r="I105" s="17">
        <f t="shared" si="10"/>
        <v>33</v>
      </c>
      <c r="J105" s="21">
        <f t="shared" si="11"/>
        <v>3.6665044216842931E-3</v>
      </c>
      <c r="K105" s="19">
        <f t="shared" si="12"/>
        <v>17.623818158960869</v>
      </c>
      <c r="L105" s="19">
        <f t="shared" si="13"/>
        <v>24.956827002329455</v>
      </c>
      <c r="M105" s="21">
        <f t="shared" si="18"/>
        <v>23</v>
      </c>
      <c r="N105" s="21">
        <f t="shared" si="19"/>
        <v>45</v>
      </c>
      <c r="O105" s="19">
        <f t="shared" si="14"/>
        <v>14.838709677419354</v>
      </c>
      <c r="P105" s="19">
        <f t="shared" si="15"/>
        <v>29.032258064516128</v>
      </c>
      <c r="Q105" s="21">
        <f>((I105/B105)+_xlfn.NORM.S.INV(0.975)^2/(2*B105))/(1+_xlfn.NORM.S.INV(0.975)^2/B105)</f>
        <v>2.2473804654981049E-2</v>
      </c>
      <c r="R105" s="21">
        <f>_xlfn.NORM.S.INV(0.975)*SQRT(Q105*(1-Q105)/B105+(_xlfn.NORM.S.INV(0.975)^2/(4*B105^2)))/(1+_xlfn.NORM.S.INV(0.975)^2/B105)</f>
        <v>7.4636149991947004E-3</v>
      </c>
      <c r="S105" s="19">
        <f t="shared" si="16"/>
        <v>15.010189655786348</v>
      </c>
      <c r="T105" s="19">
        <f t="shared" si="17"/>
        <v>29.937419654175748</v>
      </c>
    </row>
    <row r="106" spans="1:20" x14ac:dyDescent="0.25">
      <c r="A106" s="12" t="s">
        <v>20</v>
      </c>
      <c r="B106" s="13">
        <v>1613</v>
      </c>
      <c r="C106" s="12">
        <v>22.7</v>
      </c>
      <c r="D106" s="12">
        <v>15.5</v>
      </c>
      <c r="E106" s="12">
        <v>33.1</v>
      </c>
      <c r="F106" s="12">
        <v>2012</v>
      </c>
      <c r="G106" s="12" t="s">
        <v>7</v>
      </c>
      <c r="H106" s="16" t="str">
        <f>VLOOKUP(A106,'Data Key'!$A$1:$B$51,2,FALSE)</f>
        <v>Arkansas</v>
      </c>
      <c r="I106" s="17">
        <f t="shared" si="10"/>
        <v>37</v>
      </c>
      <c r="J106" s="21">
        <f t="shared" si="11"/>
        <v>3.7275838162720044E-3</v>
      </c>
      <c r="K106" s="19">
        <f t="shared" si="12"/>
        <v>19.21103986630704</v>
      </c>
      <c r="L106" s="19">
        <f t="shared" si="13"/>
        <v>26.666207498851048</v>
      </c>
      <c r="M106" s="21">
        <f t="shared" si="18"/>
        <v>25</v>
      </c>
      <c r="N106" s="21">
        <f t="shared" si="19"/>
        <v>49</v>
      </c>
      <c r="O106" s="19">
        <f t="shared" si="14"/>
        <v>15.499070055796652</v>
      </c>
      <c r="P106" s="19">
        <f t="shared" si="15"/>
        <v>30.378177309361437</v>
      </c>
      <c r="Q106" s="21">
        <f>((I106/B106)+_xlfn.NORM.S.INV(0.975)^2/(2*B106))/(1+_xlfn.NORM.S.INV(0.975)^2/B106)</f>
        <v>2.4072075340482297E-2</v>
      </c>
      <c r="R106" s="21">
        <f>_xlfn.NORM.S.INV(0.975)*SQRT(Q106*(1-Q106)/B106+(_xlfn.NORM.S.INV(0.975)^2/(4*B106^2)))/(1+_xlfn.NORM.S.INV(0.975)^2/B106)</f>
        <v>7.5561090582444796E-3</v>
      </c>
      <c r="S106" s="19">
        <f t="shared" si="16"/>
        <v>16.515966282237816</v>
      </c>
      <c r="T106" s="19">
        <f t="shared" si="17"/>
        <v>31.628184398726777</v>
      </c>
    </row>
    <row r="107" spans="1:20" x14ac:dyDescent="0.25">
      <c r="A107" s="12" t="s">
        <v>13</v>
      </c>
      <c r="B107" s="13">
        <v>1573</v>
      </c>
      <c r="C107" s="12">
        <v>19.3</v>
      </c>
      <c r="D107" s="12">
        <v>11.8</v>
      </c>
      <c r="E107" s="12">
        <v>31.5</v>
      </c>
      <c r="F107" s="12">
        <v>2012</v>
      </c>
      <c r="G107" s="12" t="s">
        <v>7</v>
      </c>
      <c r="H107" s="16" t="str">
        <f>VLOOKUP(A107,'Data Key'!$A$1:$B$51,2,FALSE)</f>
        <v>Arizona</v>
      </c>
      <c r="I107" s="17">
        <f t="shared" si="10"/>
        <v>30</v>
      </c>
      <c r="J107" s="21">
        <f t="shared" si="11"/>
        <v>3.4486610056648557E-3</v>
      </c>
      <c r="K107" s="19">
        <f t="shared" si="12"/>
        <v>15.623176247990578</v>
      </c>
      <c r="L107" s="19">
        <f t="shared" si="13"/>
        <v>22.520498259320291</v>
      </c>
      <c r="M107" s="21">
        <f t="shared" si="18"/>
        <v>20</v>
      </c>
      <c r="N107" s="21">
        <f t="shared" si="19"/>
        <v>41</v>
      </c>
      <c r="O107" s="19">
        <f t="shared" si="14"/>
        <v>12.714558169103624</v>
      </c>
      <c r="P107" s="19">
        <f t="shared" si="15"/>
        <v>26.064844246662428</v>
      </c>
      <c r="Q107" s="21">
        <f>((I107/B107)+_xlfn.NORM.S.INV(0.975)^2/(2*B107))/(1+_xlfn.NORM.S.INV(0.975)^2/B107)</f>
        <v>2.0243461529873965E-2</v>
      </c>
      <c r="R107" s="21">
        <f>_xlfn.NORM.S.INV(0.975)*SQRT(Q107*(1-Q107)/B107+(_xlfn.NORM.S.INV(0.975)^2/(4*B107^2)))/(1+_xlfn.NORM.S.INV(0.975)^2/B107)</f>
        <v>7.0487064394828538E-3</v>
      </c>
      <c r="S107" s="19">
        <f t="shared" si="16"/>
        <v>13.19475509039111</v>
      </c>
      <c r="T107" s="19">
        <f t="shared" si="17"/>
        <v>27.292167969356818</v>
      </c>
    </row>
    <row r="108" spans="1:20" x14ac:dyDescent="0.25">
      <c r="A108" s="12" t="s">
        <v>44</v>
      </c>
      <c r="B108" s="13">
        <v>1595</v>
      </c>
      <c r="C108" s="12">
        <v>19.600000000000001</v>
      </c>
      <c r="D108" s="12">
        <v>11.3</v>
      </c>
      <c r="E108" s="12">
        <v>33.700000000000003</v>
      </c>
      <c r="F108" s="12">
        <v>2012</v>
      </c>
      <c r="G108" s="12" t="s">
        <v>7</v>
      </c>
      <c r="H108" s="16" t="str">
        <f>VLOOKUP(A108,'Data Key'!$A$1:$B$51,2,FALSE)</f>
        <v>California</v>
      </c>
      <c r="I108" s="17">
        <f t="shared" si="10"/>
        <v>31</v>
      </c>
      <c r="J108" s="21">
        <f t="shared" si="11"/>
        <v>3.4566721467859832E-3</v>
      </c>
      <c r="K108" s="19">
        <f t="shared" si="12"/>
        <v>15.979064530330003</v>
      </c>
      <c r="L108" s="19">
        <f t="shared" si="13"/>
        <v>22.89240882390197</v>
      </c>
      <c r="M108" s="21">
        <f t="shared" si="18"/>
        <v>21</v>
      </c>
      <c r="N108" s="21">
        <f t="shared" si="19"/>
        <v>43</v>
      </c>
      <c r="O108" s="19">
        <f t="shared" si="14"/>
        <v>13.16614420062696</v>
      </c>
      <c r="P108" s="19">
        <f t="shared" si="15"/>
        <v>26.959247648902821</v>
      </c>
      <c r="Q108" s="21">
        <f>((I108/B108)+_xlfn.NORM.S.INV(0.975)^2/(2*B108))/(1+_xlfn.NORM.S.INV(0.975)^2/B108)</f>
        <v>2.0590365122649123E-2</v>
      </c>
      <c r="R108" s="21">
        <f>_xlfn.NORM.S.INV(0.975)*SQRT(Q108*(1-Q108)/B108+(_xlfn.NORM.S.INV(0.975)^2/(4*B108^2)))/(1+_xlfn.NORM.S.INV(0.975)^2/B108)</f>
        <v>7.0554662600852769E-3</v>
      </c>
      <c r="S108" s="19">
        <f t="shared" si="16"/>
        <v>13.534898862563846</v>
      </c>
      <c r="T108" s="19">
        <f t="shared" si="17"/>
        <v>27.6458313827344</v>
      </c>
    </row>
    <row r="109" spans="1:20" x14ac:dyDescent="0.25">
      <c r="A109" s="12" t="s">
        <v>33</v>
      </c>
      <c r="B109" s="13">
        <v>1660</v>
      </c>
      <c r="C109" s="12">
        <v>12.5</v>
      </c>
      <c r="D109" s="12">
        <v>7.4</v>
      </c>
      <c r="E109" s="12">
        <v>21.1</v>
      </c>
      <c r="F109" s="12">
        <v>2012</v>
      </c>
      <c r="G109" s="12" t="s">
        <v>7</v>
      </c>
      <c r="H109" s="16" t="str">
        <f>VLOOKUP(A109,'Data Key'!$A$1:$B$51,2,FALSE)</f>
        <v>Connecticut</v>
      </c>
      <c r="I109" s="17">
        <f t="shared" si="10"/>
        <v>21</v>
      </c>
      <c r="J109" s="21">
        <f t="shared" si="11"/>
        <v>2.7430706420316238E-3</v>
      </c>
      <c r="K109" s="19">
        <f t="shared" si="12"/>
        <v>9.9075317676069297</v>
      </c>
      <c r="L109" s="19">
        <f t="shared" si="13"/>
        <v>15.393673051670179</v>
      </c>
      <c r="M109" s="21">
        <f t="shared" si="18"/>
        <v>12</v>
      </c>
      <c r="N109" s="21">
        <f t="shared" si="19"/>
        <v>30</v>
      </c>
      <c r="O109" s="19">
        <f t="shared" si="14"/>
        <v>7.2289156626506026</v>
      </c>
      <c r="P109" s="19">
        <f t="shared" si="15"/>
        <v>18.072289156626507</v>
      </c>
      <c r="Q109" s="21">
        <f>((I109/B109)+_xlfn.NORM.S.INV(0.975)^2/(2*B109))/(1+_xlfn.NORM.S.INV(0.975)^2/B109)</f>
        <v>1.3775789327063007E-2</v>
      </c>
      <c r="R109" s="21">
        <f>_xlfn.NORM.S.INV(0.975)*SQRT(Q109*(1-Q109)/B109+(_xlfn.NORM.S.INV(0.975)^2/(4*B109^2)))/(1+_xlfn.NORM.S.INV(0.975)^2/B109)</f>
        <v>5.7120445096858008E-3</v>
      </c>
      <c r="S109" s="19">
        <f t="shared" si="16"/>
        <v>8.0637448173772057</v>
      </c>
      <c r="T109" s="19">
        <f t="shared" si="17"/>
        <v>19.487833836748809</v>
      </c>
    </row>
    <row r="110" spans="1:20" x14ac:dyDescent="0.25">
      <c r="A110" s="12" t="s">
        <v>45</v>
      </c>
      <c r="B110" s="13">
        <v>1572</v>
      </c>
      <c r="C110" s="12">
        <v>23.8</v>
      </c>
      <c r="D110" s="12">
        <v>15.6</v>
      </c>
      <c r="E110" s="12">
        <v>36</v>
      </c>
      <c r="F110" s="12">
        <v>2012</v>
      </c>
      <c r="G110" s="12" t="s">
        <v>7</v>
      </c>
      <c r="H110" s="16" t="str">
        <f>VLOOKUP(A110,'Data Key'!$A$1:$B$51,2,FALSE)</f>
        <v>Delaware</v>
      </c>
      <c r="I110" s="17">
        <f t="shared" si="10"/>
        <v>37</v>
      </c>
      <c r="J110" s="21">
        <f t="shared" si="11"/>
        <v>3.8236333366749031E-3</v>
      </c>
      <c r="K110" s="19">
        <f t="shared" si="12"/>
        <v>19.713262337625348</v>
      </c>
      <c r="L110" s="19">
        <f t="shared" si="13"/>
        <v>27.360529010975156</v>
      </c>
      <c r="M110" s="21">
        <f t="shared" si="18"/>
        <v>26</v>
      </c>
      <c r="N110" s="21">
        <f t="shared" si="19"/>
        <v>50</v>
      </c>
      <c r="O110" s="19">
        <f t="shared" si="14"/>
        <v>16.539440203562339</v>
      </c>
      <c r="P110" s="19">
        <f t="shared" si="15"/>
        <v>31.806615776081426</v>
      </c>
      <c r="Q110" s="21">
        <f>((I110/B110)+_xlfn.NORM.S.INV(0.975)^2/(2*B110))/(1+_xlfn.NORM.S.INV(0.975)^2/B110)</f>
        <v>2.4698378883542003E-2</v>
      </c>
      <c r="R110" s="21">
        <f>_xlfn.NORM.S.INV(0.975)*SQRT(Q110*(1-Q110)/B110+(_xlfn.NORM.S.INV(0.975)^2/(4*B110^2)))/(1+_xlfn.NORM.S.INV(0.975)^2/B110)</f>
        <v>7.7500420105526772E-3</v>
      </c>
      <c r="S110" s="19">
        <f t="shared" si="16"/>
        <v>16.948336872989326</v>
      </c>
      <c r="T110" s="19">
        <f t="shared" si="17"/>
        <v>32.448420894094681</v>
      </c>
    </row>
    <row r="111" spans="1:20" x14ac:dyDescent="0.25">
      <c r="A111" s="12" t="s">
        <v>27</v>
      </c>
      <c r="B111" s="13">
        <v>1590</v>
      </c>
      <c r="C111" s="12">
        <v>17.899999999999999</v>
      </c>
      <c r="D111" s="12">
        <v>10.8</v>
      </c>
      <c r="E111" s="12">
        <v>29.4</v>
      </c>
      <c r="F111" s="12">
        <v>2012</v>
      </c>
      <c r="G111" s="12" t="s">
        <v>7</v>
      </c>
      <c r="H111" s="16" t="str">
        <f>VLOOKUP(A111,'Data Key'!$A$1:$B$51,2,FALSE)</f>
        <v>Florida</v>
      </c>
      <c r="I111" s="17">
        <f t="shared" si="10"/>
        <v>28</v>
      </c>
      <c r="J111" s="21">
        <f t="shared" si="11"/>
        <v>3.2985558664002019E-3</v>
      </c>
      <c r="K111" s="19">
        <f t="shared" si="12"/>
        <v>14.311507026681559</v>
      </c>
      <c r="L111" s="19">
        <f t="shared" si="13"/>
        <v>20.908618759481964</v>
      </c>
      <c r="M111" s="21">
        <f t="shared" si="18"/>
        <v>19</v>
      </c>
      <c r="N111" s="21">
        <f t="shared" si="19"/>
        <v>39</v>
      </c>
      <c r="O111" s="19">
        <f t="shared" si="14"/>
        <v>11.949685534591195</v>
      </c>
      <c r="P111" s="19">
        <f t="shared" si="15"/>
        <v>24.528301886792452</v>
      </c>
      <c r="Q111" s="21">
        <f>((I111/B111)+_xlfn.NORM.S.INV(0.975)^2/(2*B111))/(1+_xlfn.NORM.S.INV(0.975)^2/B111)</f>
        <v>1.8772713712997421E-2</v>
      </c>
      <c r="R111" s="21">
        <f>_xlfn.NORM.S.INV(0.975)*SQRT(Q111*(1-Q111)/B111+(_xlfn.NORM.S.INV(0.975)^2/(4*B111^2)))/(1+_xlfn.NORM.S.INV(0.975)^2/B111)</f>
        <v>6.7632571177433801E-3</v>
      </c>
      <c r="S111" s="19">
        <f t="shared" si="16"/>
        <v>12.009456595254042</v>
      </c>
      <c r="T111" s="19">
        <f t="shared" si="17"/>
        <v>25.535970830740801</v>
      </c>
    </row>
    <row r="112" spans="1:20" x14ac:dyDescent="0.25">
      <c r="A112" s="12" t="s">
        <v>46</v>
      </c>
      <c r="B112" s="13">
        <v>1591</v>
      </c>
      <c r="C112" s="12">
        <v>17.2</v>
      </c>
      <c r="D112" s="12">
        <v>10.1</v>
      </c>
      <c r="E112" s="12">
        <v>29</v>
      </c>
      <c r="F112" s="12">
        <v>2012</v>
      </c>
      <c r="G112" s="12" t="s">
        <v>7</v>
      </c>
      <c r="H112" s="16" t="str">
        <f>VLOOKUP(A112,'Data Key'!$A$1:$B$51,2,FALSE)</f>
        <v>Iowa</v>
      </c>
      <c r="I112" s="17">
        <f t="shared" si="10"/>
        <v>27</v>
      </c>
      <c r="J112" s="21">
        <f t="shared" si="11"/>
        <v>3.23813526954623E-3</v>
      </c>
      <c r="K112" s="19">
        <f t="shared" si="12"/>
        <v>13.732323561377719</v>
      </c>
      <c r="L112" s="19">
        <f t="shared" si="13"/>
        <v>20.208594100470176</v>
      </c>
      <c r="M112" s="21">
        <f t="shared" si="18"/>
        <v>18</v>
      </c>
      <c r="N112" s="21">
        <f t="shared" si="19"/>
        <v>38</v>
      </c>
      <c r="O112" s="19">
        <f t="shared" si="14"/>
        <v>11.313639220615965</v>
      </c>
      <c r="P112" s="19">
        <f t="shared" si="15"/>
        <v>23.884349465744815</v>
      </c>
      <c r="Q112" s="21">
        <f>((I112/B112)+_xlfn.NORM.S.INV(0.975)^2/(2*B112))/(1+_xlfn.NORM.S.INV(0.975)^2/B112)</f>
        <v>1.8133921243640421E-2</v>
      </c>
      <c r="R112" s="21">
        <f>_xlfn.NORM.S.INV(0.975)*SQRT(Q112*(1-Q112)/B112+(_xlfn.NORM.S.INV(0.975)^2/(4*B112^2)))/(1+_xlfn.NORM.S.INV(0.975)^2/B112)</f>
        <v>6.6508520748476477E-3</v>
      </c>
      <c r="S112" s="19">
        <f t="shared" si="16"/>
        <v>11.483069168792774</v>
      </c>
      <c r="T112" s="19">
        <f t="shared" si="17"/>
        <v>24.784773318488067</v>
      </c>
    </row>
    <row r="113" spans="1:20" x14ac:dyDescent="0.25">
      <c r="A113" s="12" t="s">
        <v>34</v>
      </c>
      <c r="B113" s="13">
        <v>1584</v>
      </c>
      <c r="C113" s="12">
        <v>20.100000000000001</v>
      </c>
      <c r="D113" s="12">
        <v>12.3</v>
      </c>
      <c r="E113" s="12">
        <v>32.9</v>
      </c>
      <c r="F113" s="12">
        <v>2012</v>
      </c>
      <c r="G113" s="12" t="s">
        <v>7</v>
      </c>
      <c r="H113" s="16" t="str">
        <f>VLOOKUP(A113,'Data Key'!$A$1:$B$51,2,FALSE)</f>
        <v>Idaho</v>
      </c>
      <c r="I113" s="17">
        <f t="shared" si="10"/>
        <v>32</v>
      </c>
      <c r="J113" s="21">
        <f t="shared" si="11"/>
        <v>3.5349891222684719E-3</v>
      </c>
      <c r="K113" s="19">
        <f t="shared" si="12"/>
        <v>16.66703107975173</v>
      </c>
      <c r="L113" s="19">
        <f t="shared" si="13"/>
        <v>23.737009324288675</v>
      </c>
      <c r="M113" s="21">
        <f t="shared" si="18"/>
        <v>21</v>
      </c>
      <c r="N113" s="21">
        <f t="shared" si="19"/>
        <v>43</v>
      </c>
      <c r="O113" s="19">
        <f t="shared" si="14"/>
        <v>13.257575757575758</v>
      </c>
      <c r="P113" s="19">
        <f t="shared" si="15"/>
        <v>27.146464646464647</v>
      </c>
      <c r="Q113" s="21">
        <f>((I113/B113)+_xlfn.NORM.S.INV(0.975)^2/(2*B113))/(1+_xlfn.NORM.S.INV(0.975)^2/B113)</f>
        <v>2.1362793635291737E-2</v>
      </c>
      <c r="R113" s="21">
        <f>_xlfn.NORM.S.INV(0.975)*SQRT(Q113*(1-Q113)/B113+(_xlfn.NORM.S.INV(0.975)^2/(4*B113^2)))/(1+_xlfn.NORM.S.INV(0.975)^2/B113)</f>
        <v>7.2055337984148621E-3</v>
      </c>
      <c r="S113" s="19">
        <f t="shared" si="16"/>
        <v>14.157259836876875</v>
      </c>
      <c r="T113" s="19">
        <f t="shared" si="17"/>
        <v>28.5683274337066</v>
      </c>
    </row>
    <row r="114" spans="1:20" x14ac:dyDescent="0.25">
      <c r="A114" s="12" t="s">
        <v>47</v>
      </c>
      <c r="B114" s="13">
        <v>1765</v>
      </c>
      <c r="C114" s="12">
        <v>21</v>
      </c>
      <c r="D114" s="12">
        <v>13.1</v>
      </c>
      <c r="E114" s="12">
        <v>33.5</v>
      </c>
      <c r="F114" s="12">
        <v>2012</v>
      </c>
      <c r="G114" s="12" t="s">
        <v>7</v>
      </c>
      <c r="H114" s="16" t="str">
        <f>VLOOKUP(A114,'Data Key'!$A$1:$B$51,2,FALSE)</f>
        <v>Illinois</v>
      </c>
      <c r="I114" s="17">
        <f t="shared" si="10"/>
        <v>37</v>
      </c>
      <c r="J114" s="21">
        <f t="shared" si="11"/>
        <v>3.4100101094364601E-3</v>
      </c>
      <c r="K114" s="19">
        <f t="shared" si="12"/>
        <v>17.553162695096116</v>
      </c>
      <c r="L114" s="19">
        <f t="shared" si="13"/>
        <v>24.373182913969039</v>
      </c>
      <c r="M114" s="21">
        <f t="shared" si="18"/>
        <v>26</v>
      </c>
      <c r="N114" s="21">
        <f t="shared" si="19"/>
        <v>49</v>
      </c>
      <c r="O114" s="19">
        <f t="shared" si="14"/>
        <v>14.730878186968839</v>
      </c>
      <c r="P114" s="19">
        <f t="shared" si="15"/>
        <v>27.762039660056658</v>
      </c>
      <c r="Q114" s="21">
        <f>((I114/B114)+_xlfn.NORM.S.INV(0.975)^2/(2*B114))/(1+_xlfn.NORM.S.INV(0.975)^2/B114)</f>
        <v>2.2003514908733507E-2</v>
      </c>
      <c r="R114" s="21">
        <f>_xlfn.NORM.S.INV(0.975)*SQRT(Q114*(1-Q114)/B114+(_xlfn.NORM.S.INV(0.975)^2/(4*B114^2)))/(1+_xlfn.NORM.S.INV(0.975)^2/B114)</f>
        <v>6.9146230011123792E-3</v>
      </c>
      <c r="S114" s="19">
        <f t="shared" si="16"/>
        <v>15.088891907621127</v>
      </c>
      <c r="T114" s="19">
        <f t="shared" si="17"/>
        <v>28.918137909845886</v>
      </c>
    </row>
    <row r="115" spans="1:20" x14ac:dyDescent="0.25">
      <c r="A115" s="12" t="s">
        <v>35</v>
      </c>
      <c r="B115" s="13">
        <v>1566</v>
      </c>
      <c r="C115" s="12">
        <v>17.3</v>
      </c>
      <c r="D115" s="12">
        <v>10.5</v>
      </c>
      <c r="E115" s="12">
        <v>28.5</v>
      </c>
      <c r="F115" s="12">
        <v>2012</v>
      </c>
      <c r="G115" s="12" t="s">
        <v>7</v>
      </c>
      <c r="H115" s="16" t="str">
        <f>VLOOKUP(A115,'Data Key'!$A$1:$B$51,2,FALSE)</f>
        <v>Indiana</v>
      </c>
      <c r="I115" s="17">
        <f t="shared" si="10"/>
        <v>27</v>
      </c>
      <c r="J115" s="21">
        <f t="shared" si="11"/>
        <v>3.2893762728295347E-3</v>
      </c>
      <c r="K115" s="19">
        <f t="shared" si="12"/>
        <v>13.952003037515292</v>
      </c>
      <c r="L115" s="19">
        <f t="shared" si="13"/>
        <v>20.530755583174361</v>
      </c>
      <c r="M115" s="21">
        <f t="shared" si="18"/>
        <v>17</v>
      </c>
      <c r="N115" s="21">
        <f t="shared" si="19"/>
        <v>38</v>
      </c>
      <c r="O115" s="19">
        <f t="shared" si="14"/>
        <v>10.855683269476373</v>
      </c>
      <c r="P115" s="19">
        <f t="shared" si="15"/>
        <v>24.265644955300129</v>
      </c>
      <c r="Q115" s="21">
        <f>((I115/B115)+_xlfn.NORM.S.INV(0.975)^2/(2*B115))/(1+_xlfn.NORM.S.INV(0.975)^2/B115)</f>
        <v>1.8422707113413265E-2</v>
      </c>
      <c r="R115" s="21">
        <f>_xlfn.NORM.S.INV(0.975)*SQRT(Q115*(1-Q115)/B115+(_xlfn.NORM.S.INV(0.975)^2/(4*B115^2)))/(1+_xlfn.NORM.S.INV(0.975)^2/B115)</f>
        <v>6.7556812978267775E-3</v>
      </c>
      <c r="S115" s="19">
        <f t="shared" si="16"/>
        <v>11.667025815586488</v>
      </c>
      <c r="T115" s="19">
        <f t="shared" si="17"/>
        <v>25.178388411240043</v>
      </c>
    </row>
    <row r="116" spans="1:20" x14ac:dyDescent="0.25">
      <c r="A116" s="12" t="s">
        <v>48</v>
      </c>
      <c r="B116" s="13">
        <v>1582</v>
      </c>
      <c r="C116" s="12">
        <v>9.6999999999999993</v>
      </c>
      <c r="D116" s="12">
        <v>5.5</v>
      </c>
      <c r="E116" s="12">
        <v>17</v>
      </c>
      <c r="F116" s="12">
        <v>2012</v>
      </c>
      <c r="G116" s="12" t="s">
        <v>7</v>
      </c>
      <c r="H116" s="16" t="str">
        <f>VLOOKUP(A116,'Data Key'!$A$1:$B$51,2,FALSE)</f>
        <v>Kansas</v>
      </c>
      <c r="I116" s="17">
        <f t="shared" si="10"/>
        <v>15</v>
      </c>
      <c r="J116" s="21">
        <f t="shared" si="11"/>
        <v>2.4365224035217533E-3</v>
      </c>
      <c r="K116" s="19">
        <f t="shared" si="12"/>
        <v>7.0451463701824188</v>
      </c>
      <c r="L116" s="19">
        <f t="shared" si="13"/>
        <v>11.918191177225927</v>
      </c>
      <c r="M116" s="21">
        <f t="shared" si="18"/>
        <v>8</v>
      </c>
      <c r="N116" s="21">
        <f t="shared" si="19"/>
        <v>23</v>
      </c>
      <c r="O116" s="19">
        <f t="shared" si="14"/>
        <v>5.0568900126422252</v>
      </c>
      <c r="P116" s="19">
        <f t="shared" si="15"/>
        <v>14.538558786346396</v>
      </c>
      <c r="Q116" s="21">
        <f>((I116/B116)+_xlfn.NORM.S.INV(0.975)^2/(2*B116))/(1+_xlfn.NORM.S.INV(0.975)^2/B116)</f>
        <v>1.0669874542774351E-2</v>
      </c>
      <c r="R116" s="21">
        <f>_xlfn.NORM.S.INV(0.975)*SQRT(Q116*(1-Q116)/B116+(_xlfn.NORM.S.INV(0.975)^2/(4*B116^2)))/(1+_xlfn.NORM.S.INV(0.975)^2/B116)</f>
        <v>5.1937816984940696E-3</v>
      </c>
      <c r="S116" s="19">
        <f t="shared" si="16"/>
        <v>5.4760928442802816</v>
      </c>
      <c r="T116" s="19">
        <f t="shared" si="17"/>
        <v>15.863656241268419</v>
      </c>
    </row>
    <row r="117" spans="1:20" x14ac:dyDescent="0.25">
      <c r="A117" s="12" t="s">
        <v>49</v>
      </c>
      <c r="B117" s="13">
        <v>1592</v>
      </c>
      <c r="C117" s="12">
        <v>20.7</v>
      </c>
      <c r="D117" s="12">
        <v>12.7</v>
      </c>
      <c r="E117" s="12">
        <v>33.4</v>
      </c>
      <c r="F117" s="12">
        <v>2012</v>
      </c>
      <c r="G117" s="12" t="s">
        <v>7</v>
      </c>
      <c r="H117" s="16" t="str">
        <f>VLOOKUP(A117,'Data Key'!$A$1:$B$51,2,FALSE)</f>
        <v>Kentucky</v>
      </c>
      <c r="I117" s="17">
        <f t="shared" si="10"/>
        <v>33</v>
      </c>
      <c r="J117" s="21">
        <f t="shared" si="11"/>
        <v>3.5707992298310248E-3</v>
      </c>
      <c r="K117" s="19">
        <f t="shared" si="12"/>
        <v>17.157843986249375</v>
      </c>
      <c r="L117" s="19">
        <f t="shared" si="13"/>
        <v>24.299442445911428</v>
      </c>
      <c r="M117" s="21">
        <f t="shared" si="18"/>
        <v>22</v>
      </c>
      <c r="N117" s="21">
        <f t="shared" si="19"/>
        <v>45</v>
      </c>
      <c r="O117" s="19">
        <f t="shared" si="14"/>
        <v>13.819095477386934</v>
      </c>
      <c r="P117" s="19">
        <f t="shared" si="15"/>
        <v>28.266331658291456</v>
      </c>
      <c r="Q117" s="21">
        <f>((I117/B117)+_xlfn.NORM.S.INV(0.975)^2/(2*B117))/(1+_xlfn.NORM.S.INV(0.975)^2/B117)</f>
        <v>2.1882329987938164E-2</v>
      </c>
      <c r="R117" s="21">
        <f>_xlfn.NORM.S.INV(0.975)*SQRT(Q117*(1-Q117)/B117+(_xlfn.NORM.S.INV(0.975)^2/(4*B117^2)))/(1+_xlfn.NORM.S.INV(0.975)^2/B117)</f>
        <v>7.2695531062903843E-3</v>
      </c>
      <c r="S117" s="19">
        <f t="shared" si="16"/>
        <v>14.612776881647781</v>
      </c>
      <c r="T117" s="19">
        <f t="shared" si="17"/>
        <v>29.151883094228548</v>
      </c>
    </row>
    <row r="118" spans="1:20" x14ac:dyDescent="0.25">
      <c r="A118" s="12" t="s">
        <v>50</v>
      </c>
      <c r="B118" s="13">
        <v>1581</v>
      </c>
      <c r="C118" s="12">
        <v>22.1</v>
      </c>
      <c r="D118" s="12">
        <v>13</v>
      </c>
      <c r="E118" s="12">
        <v>37.1</v>
      </c>
      <c r="F118" s="12">
        <v>2012</v>
      </c>
      <c r="G118" s="12" t="s">
        <v>7</v>
      </c>
      <c r="H118" s="16" t="str">
        <f>VLOOKUP(A118,'Data Key'!$A$1:$B$51,2,FALSE)</f>
        <v>Louisiana</v>
      </c>
      <c r="I118" s="17">
        <f t="shared" si="10"/>
        <v>35</v>
      </c>
      <c r="J118" s="21">
        <f t="shared" si="11"/>
        <v>3.7003343057955629E-3</v>
      </c>
      <c r="K118" s="19">
        <f t="shared" si="12"/>
        <v>18.437553107234166</v>
      </c>
      <c r="L118" s="19">
        <f t="shared" si="13"/>
        <v>25.838221718825288</v>
      </c>
      <c r="M118" s="21">
        <f t="shared" si="18"/>
        <v>24</v>
      </c>
      <c r="N118" s="21">
        <f t="shared" si="19"/>
        <v>47</v>
      </c>
      <c r="O118" s="19">
        <f t="shared" si="14"/>
        <v>15.180265654648956</v>
      </c>
      <c r="P118" s="19">
        <f t="shared" si="15"/>
        <v>29.728020240354205</v>
      </c>
      <c r="Q118" s="21">
        <f>((I118/B118)+_xlfn.NORM.S.INV(0.975)^2/(2*B118))/(1+_xlfn.NORM.S.INV(0.975)^2/B118)</f>
        <v>2.3296165811954695E-2</v>
      </c>
      <c r="R118" s="21">
        <f>_xlfn.NORM.S.INV(0.975)*SQRT(Q118*(1-Q118)/B118+(_xlfn.NORM.S.INV(0.975)^2/(4*B118^2)))/(1+_xlfn.NORM.S.INV(0.975)^2/B118)</f>
        <v>7.5157607768172544E-3</v>
      </c>
      <c r="S118" s="19">
        <f t="shared" si="16"/>
        <v>15.78040503513744</v>
      </c>
      <c r="T118" s="19">
        <f t="shared" si="17"/>
        <v>30.81192658877195</v>
      </c>
    </row>
    <row r="119" spans="1:20" x14ac:dyDescent="0.25">
      <c r="A119" s="12" t="s">
        <v>30</v>
      </c>
      <c r="B119" s="13">
        <v>1570</v>
      </c>
      <c r="C119" s="12">
        <v>23.2</v>
      </c>
      <c r="D119" s="12">
        <v>14.4</v>
      </c>
      <c r="E119" s="12">
        <v>37.1</v>
      </c>
      <c r="F119" s="12">
        <v>2012</v>
      </c>
      <c r="G119" s="12" t="s">
        <v>7</v>
      </c>
      <c r="H119" s="16" t="str">
        <f>VLOOKUP(A119,'Data Key'!$A$1:$B$51,2,FALSE)</f>
        <v>Massachusetts</v>
      </c>
      <c r="I119" s="17">
        <f t="shared" si="10"/>
        <v>36</v>
      </c>
      <c r="J119" s="21">
        <f t="shared" si="11"/>
        <v>3.7775867947088841E-3</v>
      </c>
      <c r="K119" s="19">
        <f t="shared" si="12"/>
        <v>19.152349511023598</v>
      </c>
      <c r="L119" s="19">
        <f t="shared" si="13"/>
        <v>26.707523100441367</v>
      </c>
      <c r="M119" s="21">
        <f t="shared" si="18"/>
        <v>25</v>
      </c>
      <c r="N119" s="21">
        <f t="shared" si="19"/>
        <v>49</v>
      </c>
      <c r="O119" s="19">
        <f t="shared" si="14"/>
        <v>15.923566878980891</v>
      </c>
      <c r="P119" s="19">
        <f t="shared" si="15"/>
        <v>31.210191082802549</v>
      </c>
      <c r="Q119" s="21">
        <f>((I119/B119)+_xlfn.NORM.S.INV(0.975)^2/(2*B119))/(1+_xlfn.NORM.S.INV(0.975)^2/B119)</f>
        <v>2.409437697667572E-2</v>
      </c>
      <c r="R119" s="21">
        <f>_xlfn.NORM.S.INV(0.975)*SQRT(Q119*(1-Q119)/B119+(_xlfn.NORM.S.INV(0.975)^2/(4*B119^2)))/(1+_xlfn.NORM.S.INV(0.975)^2/B119)</f>
        <v>7.664351505751084E-3</v>
      </c>
      <c r="S119" s="19">
        <f t="shared" si="16"/>
        <v>16.430025470924637</v>
      </c>
      <c r="T119" s="19">
        <f t="shared" si="17"/>
        <v>31.758728482426807</v>
      </c>
    </row>
    <row r="120" spans="1:20" x14ac:dyDescent="0.25">
      <c r="A120" s="12" t="s">
        <v>15</v>
      </c>
      <c r="B120" s="13">
        <v>1798</v>
      </c>
      <c r="C120" s="12">
        <v>13</v>
      </c>
      <c r="D120" s="12">
        <v>7.9</v>
      </c>
      <c r="E120" s="12">
        <v>21.2</v>
      </c>
      <c r="F120" s="12">
        <v>2012</v>
      </c>
      <c r="G120" s="12" t="s">
        <v>7</v>
      </c>
      <c r="H120" s="16" t="str">
        <f>VLOOKUP(A120,'Data Key'!$A$1:$B$51,2,FALSE)</f>
        <v>Maryland</v>
      </c>
      <c r="I120" s="17">
        <f t="shared" si="10"/>
        <v>23</v>
      </c>
      <c r="J120" s="21">
        <f t="shared" si="11"/>
        <v>2.6501994872015168E-3</v>
      </c>
      <c r="K120" s="19">
        <f t="shared" si="12"/>
        <v>10.141791614022067</v>
      </c>
      <c r="L120" s="19">
        <f t="shared" si="13"/>
        <v>15.442190588425099</v>
      </c>
      <c r="M120" s="21">
        <f t="shared" si="18"/>
        <v>14</v>
      </c>
      <c r="N120" s="21">
        <f t="shared" si="19"/>
        <v>33</v>
      </c>
      <c r="O120" s="19">
        <f t="shared" si="14"/>
        <v>7.7864293659621806</v>
      </c>
      <c r="P120" s="19">
        <f t="shared" si="15"/>
        <v>18.353726362625139</v>
      </c>
      <c r="Q120" s="21">
        <f>((I120/B120)+_xlfn.NORM.S.INV(0.975)^2/(2*B120))/(1+_xlfn.NORM.S.INV(0.975)^2/B120)</f>
        <v>1.3830700413929697E-2</v>
      </c>
      <c r="R120" s="21">
        <f>_xlfn.NORM.S.INV(0.975)*SQRT(Q120*(1-Q120)/B120+(_xlfn.NORM.S.INV(0.975)^2/(4*B120^2)))/(1+_xlfn.NORM.S.INV(0.975)^2/B120)</f>
        <v>5.4911783569094874E-3</v>
      </c>
      <c r="S120" s="19">
        <f t="shared" si="16"/>
        <v>8.3395220570202095</v>
      </c>
      <c r="T120" s="19">
        <f t="shared" si="17"/>
        <v>19.321878770839184</v>
      </c>
    </row>
    <row r="121" spans="1:20" x14ac:dyDescent="0.25">
      <c r="A121" s="12" t="s">
        <v>36</v>
      </c>
      <c r="B121" s="13">
        <v>1570</v>
      </c>
      <c r="C121" s="12">
        <v>20.9</v>
      </c>
      <c r="D121" s="12">
        <v>13.9</v>
      </c>
      <c r="E121" s="12">
        <v>31.2</v>
      </c>
      <c r="F121" s="12">
        <v>2012</v>
      </c>
      <c r="G121" s="12" t="s">
        <v>7</v>
      </c>
      <c r="H121" s="16" t="str">
        <f>VLOOKUP(A121,'Data Key'!$A$1:$B$51,2,FALSE)</f>
        <v>Maine</v>
      </c>
      <c r="I121" s="17">
        <f t="shared" si="10"/>
        <v>33</v>
      </c>
      <c r="J121" s="21">
        <f t="shared" si="11"/>
        <v>3.620298872780162E-3</v>
      </c>
      <c r="K121" s="19">
        <f t="shared" si="12"/>
        <v>17.398809407474616</v>
      </c>
      <c r="L121" s="19">
        <f t="shared" si="13"/>
        <v>24.639407153034938</v>
      </c>
      <c r="M121" s="21">
        <f t="shared" si="18"/>
        <v>22</v>
      </c>
      <c r="N121" s="21">
        <f t="shared" si="19"/>
        <v>44</v>
      </c>
      <c r="O121" s="19">
        <f t="shared" si="14"/>
        <v>14.012738853503185</v>
      </c>
      <c r="P121" s="19">
        <f t="shared" si="15"/>
        <v>28.02547770700637</v>
      </c>
      <c r="Q121" s="21">
        <f>((I121/B121)+_xlfn.NORM.S.INV(0.975)^2/(2*B121))/(1+_xlfn.NORM.S.INV(0.975)^2/B121)</f>
        <v>2.2188212932523554E-2</v>
      </c>
      <c r="R121" s="21">
        <f>_xlfn.NORM.S.INV(0.975)*SQRT(Q121*(1-Q121)/B121+(_xlfn.NORM.S.INV(0.975)^2/(4*B121^2)))/(1+_xlfn.NORM.S.INV(0.975)^2/B121)</f>
        <v>7.3699288603725072E-3</v>
      </c>
      <c r="S121" s="19">
        <f t="shared" si="16"/>
        <v>14.818284072151046</v>
      </c>
      <c r="T121" s="19">
        <f t="shared" si="17"/>
        <v>29.558141792896063</v>
      </c>
    </row>
    <row r="122" spans="1:20" x14ac:dyDescent="0.25">
      <c r="A122" s="12" t="s">
        <v>51</v>
      </c>
      <c r="B122" s="13">
        <v>1581</v>
      </c>
      <c r="C122" s="12">
        <v>15.3</v>
      </c>
      <c r="D122" s="12">
        <v>8.6</v>
      </c>
      <c r="E122" s="12">
        <v>27</v>
      </c>
      <c r="F122" s="12">
        <v>2012</v>
      </c>
      <c r="G122" s="12" t="s">
        <v>7</v>
      </c>
      <c r="H122" s="16" t="str">
        <f>VLOOKUP(A122,'Data Key'!$A$1:$B$51,2,FALSE)</f>
        <v>Michigan</v>
      </c>
      <c r="I122" s="17">
        <f t="shared" si="10"/>
        <v>24</v>
      </c>
      <c r="J122" s="21">
        <f t="shared" si="11"/>
        <v>3.0750495786259682E-3</v>
      </c>
      <c r="K122" s="19">
        <f t="shared" si="12"/>
        <v>12.105216076022989</v>
      </c>
      <c r="L122" s="19">
        <f t="shared" si="13"/>
        <v>18.255315233274924</v>
      </c>
      <c r="M122" s="21">
        <f t="shared" si="18"/>
        <v>15</v>
      </c>
      <c r="N122" s="21">
        <f t="shared" si="19"/>
        <v>34</v>
      </c>
      <c r="O122" s="19">
        <f t="shared" si="14"/>
        <v>9.4876660341555983</v>
      </c>
      <c r="P122" s="19">
        <f t="shared" si="15"/>
        <v>21.50537634408602</v>
      </c>
      <c r="Q122" s="21">
        <f>((I122/B122)+_xlfn.NORM.S.INV(0.975)^2/(2*B122))/(1+_xlfn.NORM.S.INV(0.975)^2/B122)</f>
        <v>1.6355408464412011E-2</v>
      </c>
      <c r="R122" s="21">
        <f>_xlfn.NORM.S.INV(0.975)*SQRT(Q122*(1-Q122)/B122+(_xlfn.NORM.S.INV(0.975)^2/(4*B122^2)))/(1+_xlfn.NORM.S.INV(0.975)^2/B122)</f>
        <v>6.3536892655242806E-3</v>
      </c>
      <c r="S122" s="19">
        <f t="shared" si="16"/>
        <v>10.001719198887731</v>
      </c>
      <c r="T122" s="19">
        <f t="shared" si="17"/>
        <v>22.709097729936289</v>
      </c>
    </row>
    <row r="123" spans="1:20" x14ac:dyDescent="0.25">
      <c r="A123" s="12" t="s">
        <v>28</v>
      </c>
      <c r="B123" s="13">
        <v>1544</v>
      </c>
      <c r="C123" s="12">
        <v>29.1</v>
      </c>
      <c r="D123" s="12">
        <v>18.600000000000001</v>
      </c>
      <c r="E123" s="12">
        <v>45.3</v>
      </c>
      <c r="F123" s="12">
        <v>2012</v>
      </c>
      <c r="G123" s="12" t="s">
        <v>7</v>
      </c>
      <c r="H123" s="16" t="str">
        <f>VLOOKUP(A123,'Data Key'!$A$1:$B$51,2,FALSE)</f>
        <v>Minnesota</v>
      </c>
      <c r="I123" s="17">
        <f t="shared" si="10"/>
        <v>45</v>
      </c>
      <c r="J123" s="21">
        <f t="shared" si="11"/>
        <v>4.2809103134702096E-3</v>
      </c>
      <c r="K123" s="19">
        <f t="shared" si="12"/>
        <v>24.864167406737042</v>
      </c>
      <c r="L123" s="19">
        <f t="shared" si="13"/>
        <v>33.425988033677463</v>
      </c>
      <c r="M123" s="21">
        <f t="shared" si="18"/>
        <v>32</v>
      </c>
      <c r="N123" s="21">
        <f t="shared" si="19"/>
        <v>58</v>
      </c>
      <c r="O123" s="19">
        <f t="shared" si="14"/>
        <v>20.725388601036268</v>
      </c>
      <c r="P123" s="19">
        <f t="shared" si="15"/>
        <v>37.564766839378237</v>
      </c>
      <c r="Q123" s="21">
        <f>((I123/B123)+_xlfn.NORM.S.INV(0.975)^2/(2*B123))/(1+_xlfn.NORM.S.INV(0.975)^2/B123)</f>
        <v>3.0313653341535463E-2</v>
      </c>
      <c r="R123" s="21">
        <f>_xlfn.NORM.S.INV(0.975)*SQRT(Q123*(1-Q123)/B123+(_xlfn.NORM.S.INV(0.975)^2/(4*B123^2)))/(1+_xlfn.NORM.S.INV(0.975)^2/B123)</f>
        <v>8.6203912940750037E-3</v>
      </c>
      <c r="S123" s="19">
        <f t="shared" si="16"/>
        <v>21.693262047460458</v>
      </c>
      <c r="T123" s="19">
        <f t="shared" si="17"/>
        <v>38.934044635610469</v>
      </c>
    </row>
    <row r="124" spans="1:20" x14ac:dyDescent="0.25">
      <c r="A124" s="12" t="s">
        <v>22</v>
      </c>
      <c r="B124" s="13">
        <v>1602</v>
      </c>
      <c r="C124" s="12">
        <v>21.1</v>
      </c>
      <c r="D124" s="12">
        <v>13.8</v>
      </c>
      <c r="E124" s="12">
        <v>32.1</v>
      </c>
      <c r="F124" s="12">
        <v>2012</v>
      </c>
      <c r="G124" s="12" t="s">
        <v>7</v>
      </c>
      <c r="H124" s="16" t="str">
        <f>VLOOKUP(A124,'Data Key'!$A$1:$B$51,2,FALSE)</f>
        <v>Missouri</v>
      </c>
      <c r="I124" s="17">
        <f t="shared" si="10"/>
        <v>34</v>
      </c>
      <c r="J124" s="21">
        <f t="shared" si="11"/>
        <v>3.6009635063408742E-3</v>
      </c>
      <c r="K124" s="19">
        <f t="shared" si="12"/>
        <v>17.622507155332034</v>
      </c>
      <c r="L124" s="19">
        <f t="shared" si="13"/>
        <v>24.824434168013784</v>
      </c>
      <c r="M124" s="21">
        <f t="shared" si="18"/>
        <v>23</v>
      </c>
      <c r="N124" s="21">
        <f t="shared" si="19"/>
        <v>46</v>
      </c>
      <c r="O124" s="19">
        <f t="shared" si="14"/>
        <v>14.35705368289638</v>
      </c>
      <c r="P124" s="19">
        <f t="shared" si="15"/>
        <v>28.71410736579276</v>
      </c>
      <c r="Q124" s="21">
        <f>((I124/B124)+_xlfn.NORM.S.INV(0.975)^2/(2*B124))/(1+_xlfn.NORM.S.INV(0.975)^2/B124)</f>
        <v>2.2368789405105227E-2</v>
      </c>
      <c r="R124" s="21">
        <f>_xlfn.NORM.S.INV(0.975)*SQRT(Q124*(1-Q124)/B124+(_xlfn.NORM.S.INV(0.975)^2/(4*B124^2)))/(1+_xlfn.NORM.S.INV(0.975)^2/B124)</f>
        <v>7.3224762662974837E-3</v>
      </c>
      <c r="S124" s="19">
        <f t="shared" si="16"/>
        <v>15.046313138807744</v>
      </c>
      <c r="T124" s="19">
        <f t="shared" si="17"/>
        <v>29.691265671402714</v>
      </c>
    </row>
    <row r="125" spans="1:20" x14ac:dyDescent="0.25">
      <c r="A125" s="12" t="s">
        <v>52</v>
      </c>
      <c r="B125" s="13">
        <v>1564</v>
      </c>
      <c r="C125" s="12">
        <v>25.3</v>
      </c>
      <c r="D125" s="12">
        <v>16.399999999999999</v>
      </c>
      <c r="E125" s="12">
        <v>39</v>
      </c>
      <c r="F125" s="12">
        <v>2012</v>
      </c>
      <c r="G125" s="12" t="s">
        <v>7</v>
      </c>
      <c r="H125" s="16" t="str">
        <f>VLOOKUP(A125,'Data Key'!$A$1:$B$51,2,FALSE)</f>
        <v>Montana</v>
      </c>
      <c r="I125" s="17">
        <f t="shared" si="10"/>
        <v>40</v>
      </c>
      <c r="J125" s="21">
        <f t="shared" si="11"/>
        <v>3.9917869688331081E-3</v>
      </c>
      <c r="K125" s="19">
        <f t="shared" si="12"/>
        <v>21.583660601499371</v>
      </c>
      <c r="L125" s="19">
        <f t="shared" si="13"/>
        <v>29.56723453916559</v>
      </c>
      <c r="M125" s="21">
        <f t="shared" si="18"/>
        <v>28</v>
      </c>
      <c r="N125" s="21">
        <f t="shared" si="19"/>
        <v>52</v>
      </c>
      <c r="O125" s="19">
        <f t="shared" si="14"/>
        <v>17.902813299232736</v>
      </c>
      <c r="P125" s="19">
        <f t="shared" si="15"/>
        <v>33.248081841432224</v>
      </c>
      <c r="Q125" s="21">
        <f>((I125/B125)+_xlfn.NORM.S.INV(0.975)^2/(2*B125))/(1+_xlfn.NORM.S.INV(0.975)^2/B125)</f>
        <v>2.6737862539927462E-2</v>
      </c>
      <c r="R125" s="21">
        <f>_xlfn.NORM.S.INV(0.975)*SQRT(Q125*(1-Q125)/B125+(_xlfn.NORM.S.INV(0.975)^2/(4*B125^2)))/(1+_xlfn.NORM.S.INV(0.975)^2/B125)</f>
        <v>8.0687622821113397E-3</v>
      </c>
      <c r="S125" s="19">
        <f t="shared" si="16"/>
        <v>18.669100257816122</v>
      </c>
      <c r="T125" s="19">
        <f t="shared" si="17"/>
        <v>34.806624822038799</v>
      </c>
    </row>
    <row r="126" spans="1:20" x14ac:dyDescent="0.25">
      <c r="A126" s="12" t="s">
        <v>23</v>
      </c>
      <c r="B126" s="13">
        <v>1558</v>
      </c>
      <c r="C126" s="12">
        <v>25.6</v>
      </c>
      <c r="D126" s="12">
        <v>15.5</v>
      </c>
      <c r="E126" s="12">
        <v>41.8</v>
      </c>
      <c r="F126" s="12">
        <v>2012</v>
      </c>
      <c r="G126" s="12" t="s">
        <v>7</v>
      </c>
      <c r="H126" s="16" t="str">
        <f>VLOOKUP(A126,'Data Key'!$A$1:$B$51,2,FALSE)</f>
        <v>North Carolina</v>
      </c>
      <c r="I126" s="17">
        <f t="shared" si="10"/>
        <v>40</v>
      </c>
      <c r="J126" s="21">
        <f t="shared" si="11"/>
        <v>4.0069571802921894E-3</v>
      </c>
      <c r="K126" s="19">
        <f t="shared" si="12"/>
        <v>21.666983769643629</v>
      </c>
      <c r="L126" s="19">
        <f t="shared" si="13"/>
        <v>29.680898130228005</v>
      </c>
      <c r="M126" s="21">
        <f t="shared" si="18"/>
        <v>28</v>
      </c>
      <c r="N126" s="21">
        <f t="shared" si="19"/>
        <v>53</v>
      </c>
      <c r="O126" s="19">
        <f t="shared" si="14"/>
        <v>17.971758664955072</v>
      </c>
      <c r="P126" s="19">
        <f t="shared" si="15"/>
        <v>34.017971758664956</v>
      </c>
      <c r="Q126" s="21">
        <f>((I126/B126)+_xlfn.NORM.S.INV(0.975)^2/(2*B126))/(1+_xlfn.NORM.S.INV(0.975)^2/B126)</f>
        <v>2.6840579223707074E-2</v>
      </c>
      <c r="R126" s="21">
        <f>_xlfn.NORM.S.INV(0.975)*SQRT(Q126*(1-Q126)/B126+(_xlfn.NORM.S.INV(0.975)^2/(4*B126^2)))/(1+_xlfn.NORM.S.INV(0.975)^2/B126)</f>
        <v>8.0993044866809714E-3</v>
      </c>
      <c r="S126" s="19">
        <f t="shared" si="16"/>
        <v>18.741274737026103</v>
      </c>
      <c r="T126" s="19">
        <f t="shared" si="17"/>
        <v>34.939883710388045</v>
      </c>
    </row>
    <row r="127" spans="1:20" x14ac:dyDescent="0.25">
      <c r="A127" s="12" t="s">
        <v>53</v>
      </c>
      <c r="B127" s="13">
        <v>1570</v>
      </c>
      <c r="C127" s="12">
        <v>12.5</v>
      </c>
      <c r="D127" s="12">
        <v>8.1999999999999993</v>
      </c>
      <c r="E127" s="12">
        <v>19</v>
      </c>
      <c r="F127" s="12">
        <v>2012</v>
      </c>
      <c r="G127" s="12" t="s">
        <v>7</v>
      </c>
      <c r="H127" s="16" t="str">
        <f>VLOOKUP(A127,'Data Key'!$A$1:$B$51,2,FALSE)</f>
        <v>Nebraska</v>
      </c>
      <c r="I127" s="17">
        <f t="shared" si="10"/>
        <v>20</v>
      </c>
      <c r="J127" s="21">
        <f t="shared" si="11"/>
        <v>2.8302928113253935E-3</v>
      </c>
      <c r="K127" s="19">
        <f t="shared" si="12"/>
        <v>9.9085606918593196</v>
      </c>
      <c r="L127" s="19">
        <f t="shared" si="13"/>
        <v>15.569146314510109</v>
      </c>
      <c r="M127" s="21">
        <f t="shared" si="18"/>
        <v>11</v>
      </c>
      <c r="N127" s="21">
        <f t="shared" si="19"/>
        <v>29</v>
      </c>
      <c r="O127" s="19">
        <f t="shared" si="14"/>
        <v>7.0063694267515926</v>
      </c>
      <c r="P127" s="19">
        <f t="shared" si="15"/>
        <v>18.471337579617835</v>
      </c>
      <c r="Q127" s="21">
        <f>((I127/B127)+_xlfn.NORM.S.INV(0.975)^2/(2*B127))/(1+_xlfn.NORM.S.INV(0.975)^2/B127)</f>
        <v>1.39281687411975E-2</v>
      </c>
      <c r="R127" s="21">
        <f>_xlfn.NORM.S.INV(0.975)*SQRT(Q127*(1-Q127)/B127+(_xlfn.NORM.S.INV(0.975)^2/(4*B127^2)))/(1+_xlfn.NORM.S.INV(0.975)^2/B127)</f>
        <v>5.910175991064831E-3</v>
      </c>
      <c r="S127" s="19">
        <f t="shared" si="16"/>
        <v>8.0179927501326702</v>
      </c>
      <c r="T127" s="19">
        <f t="shared" si="17"/>
        <v>19.838344732262332</v>
      </c>
    </row>
    <row r="128" spans="1:20" x14ac:dyDescent="0.25">
      <c r="A128" s="12" t="s">
        <v>37</v>
      </c>
      <c r="B128" s="13">
        <v>1688</v>
      </c>
      <c r="C128" s="12">
        <v>18.100000000000001</v>
      </c>
      <c r="D128" s="12">
        <v>10.8</v>
      </c>
      <c r="E128" s="12">
        <v>30</v>
      </c>
      <c r="F128" s="12">
        <v>2012</v>
      </c>
      <c r="G128" s="12" t="s">
        <v>7</v>
      </c>
      <c r="H128" s="16" t="str">
        <f>VLOOKUP(A128,'Data Key'!$A$1:$B$51,2,FALSE)</f>
        <v>New Hampshire</v>
      </c>
      <c r="I128" s="17">
        <f t="shared" si="10"/>
        <v>31</v>
      </c>
      <c r="J128" s="21">
        <f t="shared" si="11"/>
        <v>3.2680104582911889E-3</v>
      </c>
      <c r="K128" s="19">
        <f t="shared" si="12"/>
        <v>15.096918451661418</v>
      </c>
      <c r="L128" s="19">
        <f t="shared" si="13"/>
        <v>21.632939368243793</v>
      </c>
      <c r="M128" s="21">
        <f t="shared" si="18"/>
        <v>20</v>
      </c>
      <c r="N128" s="21">
        <f t="shared" si="19"/>
        <v>42</v>
      </c>
      <c r="O128" s="19">
        <f t="shared" si="14"/>
        <v>11.848341232227488</v>
      </c>
      <c r="P128" s="19">
        <f t="shared" si="15"/>
        <v>24.881516587677726</v>
      </c>
      <c r="Q128" s="21">
        <f>((I128/B128)+_xlfn.NORM.S.INV(0.975)^2/(2*B128))/(1+_xlfn.NORM.S.INV(0.975)^2/B128)</f>
        <v>1.9458519141205232E-2</v>
      </c>
      <c r="R128" s="21">
        <f>_xlfn.NORM.S.INV(0.975)*SQRT(Q128*(1-Q128)/B128+(_xlfn.NORM.S.INV(0.975)^2/(4*B128^2)))/(1+_xlfn.NORM.S.INV(0.975)^2/B128)</f>
        <v>6.6717982306643666E-3</v>
      </c>
      <c r="S128" s="19">
        <f t="shared" si="16"/>
        <v>12.786720910540867</v>
      </c>
      <c r="T128" s="19">
        <f t="shared" si="17"/>
        <v>26.130317371869598</v>
      </c>
    </row>
    <row r="129" spans="1:20" x14ac:dyDescent="0.25">
      <c r="A129" s="12" t="s">
        <v>16</v>
      </c>
      <c r="B129" s="13">
        <v>1576</v>
      </c>
      <c r="C129" s="12">
        <v>27.3</v>
      </c>
      <c r="D129" s="12">
        <v>17.100000000000001</v>
      </c>
      <c r="E129" s="12">
        <v>43.2</v>
      </c>
      <c r="F129" s="12">
        <v>2012</v>
      </c>
      <c r="G129" s="12" t="s">
        <v>7</v>
      </c>
      <c r="H129" s="16" t="str">
        <f>VLOOKUP(A129,'Data Key'!$A$1:$B$51,2,FALSE)</f>
        <v>New Jersey</v>
      </c>
      <c r="I129" s="17">
        <f t="shared" si="10"/>
        <v>43</v>
      </c>
      <c r="J129" s="21">
        <f t="shared" si="11"/>
        <v>4.1036563567945876E-3</v>
      </c>
      <c r="K129" s="19">
        <f t="shared" si="12"/>
        <v>23.180607602596275</v>
      </c>
      <c r="L129" s="19">
        <f t="shared" si="13"/>
        <v>31.387920316185454</v>
      </c>
      <c r="M129" s="21">
        <f t="shared" si="18"/>
        <v>31</v>
      </c>
      <c r="N129" s="21">
        <f t="shared" si="19"/>
        <v>56</v>
      </c>
      <c r="O129" s="19">
        <f t="shared" si="14"/>
        <v>19.670050761421319</v>
      </c>
      <c r="P129" s="19">
        <f t="shared" si="15"/>
        <v>35.532994923857871</v>
      </c>
      <c r="Q129" s="21">
        <f>((I129/B129)+_xlfn.NORM.S.INV(0.975)^2/(2*B129))/(1+_xlfn.NORM.S.INV(0.975)^2/B129)</f>
        <v>2.8433694507472337E-2</v>
      </c>
      <c r="R129" s="21">
        <f>_xlfn.NORM.S.INV(0.975)*SQRT(Q129*(1-Q129)/B129+(_xlfn.NORM.S.INV(0.975)^2/(4*B129^2)))/(1+_xlfn.NORM.S.INV(0.975)^2/B129)</f>
        <v>8.275674839399982E-3</v>
      </c>
      <c r="S129" s="19">
        <f t="shared" si="16"/>
        <v>20.158019668072352</v>
      </c>
      <c r="T129" s="19">
        <f t="shared" si="17"/>
        <v>36.709369346872322</v>
      </c>
    </row>
    <row r="130" spans="1:20" x14ac:dyDescent="0.25">
      <c r="A130" s="12" t="s">
        <v>38</v>
      </c>
      <c r="B130" s="13">
        <v>1654</v>
      </c>
      <c r="C130" s="12">
        <v>18.899999999999999</v>
      </c>
      <c r="D130" s="12">
        <v>12.7</v>
      </c>
      <c r="E130" s="12">
        <v>27.9</v>
      </c>
      <c r="F130" s="12">
        <v>2012</v>
      </c>
      <c r="G130" s="12" t="s">
        <v>7</v>
      </c>
      <c r="H130" s="16" t="str">
        <f>VLOOKUP(A130,'Data Key'!$A$1:$B$51,2,FALSE)</f>
        <v>New York</v>
      </c>
      <c r="I130" s="17">
        <f t="shared" si="10"/>
        <v>31</v>
      </c>
      <c r="J130" s="21">
        <f t="shared" si="11"/>
        <v>3.3345470451795604E-3</v>
      </c>
      <c r="K130" s="19">
        <f t="shared" si="12"/>
        <v>15.407895518302906</v>
      </c>
      <c r="L130" s="19">
        <f t="shared" si="13"/>
        <v>22.076989608662029</v>
      </c>
      <c r="M130" s="21">
        <f t="shared" si="18"/>
        <v>21</v>
      </c>
      <c r="N130" s="21">
        <f t="shared" si="19"/>
        <v>43</v>
      </c>
      <c r="O130" s="19">
        <f t="shared" si="14"/>
        <v>12.696493349455865</v>
      </c>
      <c r="P130" s="19">
        <f t="shared" si="15"/>
        <v>25.997581620314389</v>
      </c>
      <c r="Q130" s="21">
        <f>((I130/B130)+_xlfn.NORM.S.INV(0.975)^2/(2*B130))/(1+_xlfn.NORM.S.INV(0.975)^2/B130)</f>
        <v>1.9857586040685236E-2</v>
      </c>
      <c r="R130" s="21">
        <f>_xlfn.NORM.S.INV(0.975)*SQRT(Q130*(1-Q130)/B130+(_xlfn.NORM.S.INV(0.975)^2/(4*B130^2)))/(1+_xlfn.NORM.S.INV(0.975)^2/B130)</f>
        <v>6.8071276620971354E-3</v>
      </c>
      <c r="S130" s="19">
        <f t="shared" si="16"/>
        <v>13.0504583785881</v>
      </c>
      <c r="T130" s="19">
        <f t="shared" si="17"/>
        <v>26.664713702782375</v>
      </c>
    </row>
    <row r="131" spans="1:20" x14ac:dyDescent="0.25">
      <c r="A131" s="12" t="s">
        <v>54</v>
      </c>
      <c r="B131" s="13">
        <v>1634</v>
      </c>
      <c r="C131" s="12">
        <v>22</v>
      </c>
      <c r="D131" s="12">
        <v>14.5</v>
      </c>
      <c r="E131" s="12">
        <v>33.200000000000003</v>
      </c>
      <c r="F131" s="12">
        <v>2012</v>
      </c>
      <c r="G131" s="12" t="s">
        <v>7</v>
      </c>
      <c r="H131" s="16" t="str">
        <f>VLOOKUP(A131,'Data Key'!$A$1:$B$51,2,FALSE)</f>
        <v>Ohio</v>
      </c>
      <c r="I131" s="17">
        <f t="shared" ref="I131:I194" si="20">ROUND(B131*C131/1000,0)</f>
        <v>36</v>
      </c>
      <c r="J131" s="21">
        <f t="shared" ref="J131:J194" si="21">SQRT(I131/B131*(1-I131/B131)/B131)</f>
        <v>3.6312952334023314E-3</v>
      </c>
      <c r="K131" s="19">
        <f t="shared" ref="K131:K194" si="22">1000*(I131/B131-J131)</f>
        <v>18.400528512007707</v>
      </c>
      <c r="L131" s="19">
        <f t="shared" ref="L131:L194" si="23">1000*(I131/B131+J131)</f>
        <v>25.663118978812371</v>
      </c>
      <c r="M131" s="21">
        <f t="shared" si="18"/>
        <v>25</v>
      </c>
      <c r="N131" s="21">
        <f t="shared" si="19"/>
        <v>48</v>
      </c>
      <c r="O131" s="19">
        <f t="shared" ref="O131:O194" si="24">1000*M131/B131</f>
        <v>15.299877600979192</v>
      </c>
      <c r="P131" s="19">
        <f t="shared" ref="P131:P194" si="25">1000*N131/B131</f>
        <v>29.37576499388005</v>
      </c>
      <c r="Q131" s="21">
        <f>((I131/B131)+_xlfn.NORM.S.INV(0.975)^2/(2*B131))/(1+_xlfn.NORM.S.INV(0.975)^2/B131)</f>
        <v>2.3152869409992456E-2</v>
      </c>
      <c r="R131" s="21">
        <f>_xlfn.NORM.S.INV(0.975)*SQRT(Q131*(1-Q131)/B131+(_xlfn.NORM.S.INV(0.975)^2/(4*B131^2)))/(1+_xlfn.NORM.S.INV(0.975)^2/B131)</f>
        <v>7.3686657345160937E-3</v>
      </c>
      <c r="S131" s="19">
        <f t="shared" ref="S131:S194" si="26">1000*(Q131-R131)</f>
        <v>15.784203675476363</v>
      </c>
      <c r="T131" s="19">
        <f t="shared" ref="T131:T194" si="27">1000*(Q131+R131)</f>
        <v>30.521535144508551</v>
      </c>
    </row>
    <row r="132" spans="1:20" x14ac:dyDescent="0.25">
      <c r="A132" s="12" t="s">
        <v>39</v>
      </c>
      <c r="B132" s="13">
        <v>1563</v>
      </c>
      <c r="C132" s="12">
        <v>19.8</v>
      </c>
      <c r="D132" s="12">
        <v>12.1</v>
      </c>
      <c r="E132" s="12">
        <v>32.4</v>
      </c>
      <c r="F132" s="12">
        <v>2012</v>
      </c>
      <c r="G132" s="12" t="s">
        <v>7</v>
      </c>
      <c r="H132" s="16" t="str">
        <f>VLOOKUP(A132,'Data Key'!$A$1:$B$51,2,FALSE)</f>
        <v>Oklahoma</v>
      </c>
      <c r="I132" s="17">
        <f t="shared" si="20"/>
        <v>31</v>
      </c>
      <c r="J132" s="21">
        <f t="shared" si="21"/>
        <v>3.5267263488836715E-3</v>
      </c>
      <c r="K132" s="19">
        <f t="shared" si="22"/>
        <v>16.306926882082418</v>
      </c>
      <c r="L132" s="19">
        <f t="shared" si="23"/>
        <v>23.360379579849763</v>
      </c>
      <c r="M132" s="21">
        <f t="shared" ref="M132:M195" si="28">_xlfn.BINOM.INV(B132, C132/1000, 0.025)</f>
        <v>21</v>
      </c>
      <c r="N132" s="21">
        <f t="shared" ref="N132:N195" si="29">_xlfn.BINOM.INV(B132, C132/1000, 0.975)</f>
        <v>42</v>
      </c>
      <c r="O132" s="19">
        <f t="shared" si="24"/>
        <v>13.435700575815739</v>
      </c>
      <c r="P132" s="19">
        <f t="shared" si="25"/>
        <v>26.871401151631478</v>
      </c>
      <c r="Q132" s="21">
        <f>((I132/B132)+_xlfn.NORM.S.INV(0.975)^2/(2*B132))/(1+_xlfn.NORM.S.INV(0.975)^2/B132)</f>
        <v>2.1010887365161577E-2</v>
      </c>
      <c r="R132" s="21">
        <f>_xlfn.NORM.S.INV(0.975)*SQRT(Q132*(1-Q132)/B132+(_xlfn.NORM.S.INV(0.975)^2/(4*B132^2)))/(1+_xlfn.NORM.S.INV(0.975)^2/B132)</f>
        <v>7.1978889779450005E-3</v>
      </c>
      <c r="S132" s="19">
        <f t="shared" si="26"/>
        <v>13.812998387216576</v>
      </c>
      <c r="T132" s="19">
        <f t="shared" si="27"/>
        <v>28.208776343106575</v>
      </c>
    </row>
    <row r="133" spans="1:20" x14ac:dyDescent="0.25">
      <c r="A133" s="12" t="s">
        <v>32</v>
      </c>
      <c r="B133" s="13">
        <v>1592</v>
      </c>
      <c r="C133" s="12">
        <v>30.9</v>
      </c>
      <c r="D133" s="12">
        <v>20.5</v>
      </c>
      <c r="E133" s="12">
        <v>46.2</v>
      </c>
      <c r="F133" s="12">
        <v>2012</v>
      </c>
      <c r="G133" s="12" t="s">
        <v>7</v>
      </c>
      <c r="H133" s="16" t="str">
        <f>VLOOKUP(A133,'Data Key'!$A$1:$B$51,2,FALSE)</f>
        <v>Oregon</v>
      </c>
      <c r="I133" s="17">
        <f t="shared" si="20"/>
        <v>49</v>
      </c>
      <c r="J133" s="21">
        <f t="shared" si="21"/>
        <v>4.328788906451924E-3</v>
      </c>
      <c r="K133" s="19">
        <f t="shared" si="22"/>
        <v>26.450105565909887</v>
      </c>
      <c r="L133" s="19">
        <f t="shared" si="23"/>
        <v>35.107683378813732</v>
      </c>
      <c r="M133" s="21">
        <f t="shared" si="28"/>
        <v>36</v>
      </c>
      <c r="N133" s="21">
        <f t="shared" si="29"/>
        <v>63</v>
      </c>
      <c r="O133" s="19">
        <f t="shared" si="24"/>
        <v>22.613065326633166</v>
      </c>
      <c r="P133" s="19">
        <f t="shared" si="25"/>
        <v>39.572864321608037</v>
      </c>
      <c r="Q133" s="21">
        <f>((I133/B133)+_xlfn.NORM.S.INV(0.975)^2/(2*B133))/(1+_xlfn.NORM.S.INV(0.975)^2/B133)</f>
        <v>3.1908388598938152E-2</v>
      </c>
      <c r="R133" s="21">
        <f>_xlfn.NORM.S.INV(0.975)*SQRT(Q133*(1-Q133)/B133+(_xlfn.NORM.S.INV(0.975)^2/(4*B133^2)))/(1+_xlfn.NORM.S.INV(0.975)^2/B133)</f>
        <v>8.6964150124933231E-3</v>
      </c>
      <c r="S133" s="19">
        <f t="shared" si="26"/>
        <v>23.211973586444827</v>
      </c>
      <c r="T133" s="19">
        <f t="shared" si="27"/>
        <v>40.604803611431478</v>
      </c>
    </row>
    <row r="134" spans="1:20" x14ac:dyDescent="0.25">
      <c r="A134" s="12" t="s">
        <v>24</v>
      </c>
      <c r="B134" s="13">
        <v>1594</v>
      </c>
      <c r="C134" s="12">
        <v>23</v>
      </c>
      <c r="D134" s="12">
        <v>14.8</v>
      </c>
      <c r="E134" s="12">
        <v>35.700000000000003</v>
      </c>
      <c r="F134" s="12">
        <v>2012</v>
      </c>
      <c r="G134" s="12" t="s">
        <v>7</v>
      </c>
      <c r="H134" s="16" t="str">
        <f>VLOOKUP(A134,'Data Key'!$A$1:$B$51,2,FALSE)</f>
        <v>Pennsylvania</v>
      </c>
      <c r="I134" s="17">
        <f t="shared" si="20"/>
        <v>37</v>
      </c>
      <c r="J134" s="21">
        <f t="shared" si="21"/>
        <v>3.7714876743223792E-3</v>
      </c>
      <c r="K134" s="19">
        <f t="shared" si="22"/>
        <v>19.440557495062816</v>
      </c>
      <c r="L134" s="19">
        <f t="shared" si="23"/>
        <v>26.983532843707575</v>
      </c>
      <c r="M134" s="21">
        <f t="shared" si="28"/>
        <v>25</v>
      </c>
      <c r="N134" s="21">
        <f t="shared" si="29"/>
        <v>49</v>
      </c>
      <c r="O134" s="19">
        <f t="shared" si="24"/>
        <v>15.683814303638645</v>
      </c>
      <c r="P134" s="19">
        <f t="shared" si="25"/>
        <v>30.740276035131743</v>
      </c>
      <c r="Q134" s="21">
        <f>((I134/B134)+_xlfn.NORM.S.INV(0.975)^2/(2*B134))/(1+_xlfn.NORM.S.INV(0.975)^2/B134)</f>
        <v>2.4358317400947255E-2</v>
      </c>
      <c r="R134" s="21">
        <f>_xlfn.NORM.S.INV(0.975)*SQRT(Q134*(1-Q134)/B134+(_xlfn.NORM.S.INV(0.975)^2/(4*B134^2)))/(1+_xlfn.NORM.S.INV(0.975)^2/B134)</f>
        <v>7.6447598438565906E-3</v>
      </c>
      <c r="S134" s="19">
        <f t="shared" si="26"/>
        <v>16.713557557090667</v>
      </c>
      <c r="T134" s="19">
        <f t="shared" si="27"/>
        <v>32.003077244803848</v>
      </c>
    </row>
    <row r="135" spans="1:20" x14ac:dyDescent="0.25">
      <c r="A135" s="12" t="s">
        <v>40</v>
      </c>
      <c r="B135" s="13">
        <v>1624</v>
      </c>
      <c r="C135" s="12">
        <v>17.7</v>
      </c>
      <c r="D135" s="12">
        <v>11.7</v>
      </c>
      <c r="E135" s="12">
        <v>26.6</v>
      </c>
      <c r="F135" s="12">
        <v>2012</v>
      </c>
      <c r="G135" s="12" t="s">
        <v>7</v>
      </c>
      <c r="H135" s="16" t="str">
        <f>VLOOKUP(A135,'Data Key'!$A$1:$B$51,2,FALSE)</f>
        <v>Rhode Island</v>
      </c>
      <c r="I135" s="17">
        <f t="shared" si="20"/>
        <v>29</v>
      </c>
      <c r="J135" s="21">
        <f t="shared" si="21"/>
        <v>3.2862477766569561E-3</v>
      </c>
      <c r="K135" s="19">
        <f t="shared" si="22"/>
        <v>14.570895080485899</v>
      </c>
      <c r="L135" s="19">
        <f t="shared" si="23"/>
        <v>21.143390633799811</v>
      </c>
      <c r="M135" s="21">
        <f t="shared" si="28"/>
        <v>19</v>
      </c>
      <c r="N135" s="21">
        <f t="shared" si="29"/>
        <v>40</v>
      </c>
      <c r="O135" s="19">
        <f t="shared" si="24"/>
        <v>11.699507389162562</v>
      </c>
      <c r="P135" s="19">
        <f t="shared" si="25"/>
        <v>24.630541871921181</v>
      </c>
      <c r="Q135" s="21">
        <f>((I135/B135)+_xlfn.NORM.S.INV(0.975)^2/(2*B135))/(1+_xlfn.NORM.S.INV(0.975)^2/B135)</f>
        <v>1.8994926835656276E-2</v>
      </c>
      <c r="R135" s="21">
        <f>_xlfn.NORM.S.INV(0.975)*SQRT(Q135*(1-Q135)/B135+(_xlfn.NORM.S.INV(0.975)^2/(4*B135^2)))/(1+_xlfn.NORM.S.INV(0.975)^2/B135)</f>
        <v>6.7277146367863633E-3</v>
      </c>
      <c r="S135" s="19">
        <f t="shared" si="26"/>
        <v>12.267212198869913</v>
      </c>
      <c r="T135" s="19">
        <f t="shared" si="27"/>
        <v>25.722641472442639</v>
      </c>
    </row>
    <row r="136" spans="1:20" x14ac:dyDescent="0.25">
      <c r="A136" s="12" t="s">
        <v>17</v>
      </c>
      <c r="B136" s="13">
        <v>1682</v>
      </c>
      <c r="C136" s="12">
        <v>11.8</v>
      </c>
      <c r="D136" s="12">
        <v>7.5</v>
      </c>
      <c r="E136" s="12">
        <v>18.5</v>
      </c>
      <c r="F136" s="12">
        <v>2012</v>
      </c>
      <c r="G136" s="12" t="s">
        <v>7</v>
      </c>
      <c r="H136" s="16" t="str">
        <f>VLOOKUP(A136,'Data Key'!$A$1:$B$51,2,FALSE)</f>
        <v>South Carolina</v>
      </c>
      <c r="I136" s="17">
        <f t="shared" si="20"/>
        <v>20</v>
      </c>
      <c r="J136" s="21">
        <f t="shared" si="21"/>
        <v>2.6429656598439166E-3</v>
      </c>
      <c r="K136" s="19">
        <f t="shared" si="22"/>
        <v>9.2476407610835523</v>
      </c>
      <c r="L136" s="19">
        <f t="shared" si="23"/>
        <v>14.533572080771384</v>
      </c>
      <c r="M136" s="21">
        <f t="shared" si="28"/>
        <v>12</v>
      </c>
      <c r="N136" s="21">
        <f t="shared" si="29"/>
        <v>29</v>
      </c>
      <c r="O136" s="19">
        <f t="shared" si="24"/>
        <v>7.1343638525564801</v>
      </c>
      <c r="P136" s="19">
        <f t="shared" si="25"/>
        <v>17.241379310344829</v>
      </c>
      <c r="Q136" s="21">
        <f>((I136/B136)+_xlfn.NORM.S.INV(0.975)^2/(2*B136))/(1+_xlfn.NORM.S.INV(0.975)^2/B136)</f>
        <v>1.3002841575435801E-2</v>
      </c>
      <c r="R136" s="21">
        <f>_xlfn.NORM.S.INV(0.975)*SQRT(Q136*(1-Q136)/B136+(_xlfn.NORM.S.INV(0.975)^2/(4*B136^2)))/(1+_xlfn.NORM.S.INV(0.975)^2/B136)</f>
        <v>5.5204369092234657E-3</v>
      </c>
      <c r="S136" s="19">
        <f t="shared" si="26"/>
        <v>7.4824046662123349</v>
      </c>
      <c r="T136" s="19">
        <f t="shared" si="27"/>
        <v>18.523278484659269</v>
      </c>
    </row>
    <row r="137" spans="1:20" x14ac:dyDescent="0.25">
      <c r="A137" s="12" t="s">
        <v>55</v>
      </c>
      <c r="B137" s="13">
        <v>1513</v>
      </c>
      <c r="C137" s="12">
        <v>17.2</v>
      </c>
      <c r="D137" s="12">
        <v>10.7</v>
      </c>
      <c r="E137" s="12">
        <v>27.5</v>
      </c>
      <c r="F137" s="12">
        <v>2012</v>
      </c>
      <c r="G137" s="12" t="s">
        <v>7</v>
      </c>
      <c r="H137" s="16" t="str">
        <f>VLOOKUP(A137,'Data Key'!$A$1:$B$51,2,FALSE)</f>
        <v>South Dakota</v>
      </c>
      <c r="I137" s="17">
        <f t="shared" si="20"/>
        <v>26</v>
      </c>
      <c r="J137" s="21">
        <f t="shared" si="21"/>
        <v>3.34105608639171E-3</v>
      </c>
      <c r="K137" s="19">
        <f t="shared" si="22"/>
        <v>13.843345764236183</v>
      </c>
      <c r="L137" s="19">
        <f t="shared" si="23"/>
        <v>20.525457937019606</v>
      </c>
      <c r="M137" s="21">
        <f t="shared" si="28"/>
        <v>17</v>
      </c>
      <c r="N137" s="21">
        <f t="shared" si="29"/>
        <v>36</v>
      </c>
      <c r="O137" s="19">
        <f t="shared" si="24"/>
        <v>11.235955056179776</v>
      </c>
      <c r="P137" s="19">
        <f t="shared" si="25"/>
        <v>23.793787177792467</v>
      </c>
      <c r="Q137" s="21">
        <f>((I137/B137)+_xlfn.NORM.S.INV(0.975)^2/(2*B137))/(1+_xlfn.NORM.S.INV(0.975)^2/B137)</f>
        <v>1.8407150759219573E-2</v>
      </c>
      <c r="R137" s="21">
        <f>_xlfn.NORM.S.INV(0.975)*SQRT(Q137*(1-Q137)/B137+(_xlfn.NORM.S.INV(0.975)^2/(4*B137^2)))/(1+_xlfn.NORM.S.INV(0.975)^2/B137)</f>
        <v>6.8735929449582605E-3</v>
      </c>
      <c r="S137" s="19">
        <f t="shared" si="26"/>
        <v>11.533557814261313</v>
      </c>
      <c r="T137" s="19">
        <f t="shared" si="27"/>
        <v>25.280743704177837</v>
      </c>
    </row>
    <row r="138" spans="1:20" x14ac:dyDescent="0.25">
      <c r="A138" s="12" t="s">
        <v>29</v>
      </c>
      <c r="B138" s="13">
        <v>1579</v>
      </c>
      <c r="C138" s="12">
        <v>16.600000000000001</v>
      </c>
      <c r="D138" s="12">
        <v>9.4</v>
      </c>
      <c r="E138" s="12">
        <v>29.2</v>
      </c>
      <c r="F138" s="12">
        <v>2012</v>
      </c>
      <c r="G138" s="12" t="s">
        <v>7</v>
      </c>
      <c r="H138" s="16" t="str">
        <f>VLOOKUP(A138,'Data Key'!$A$1:$B$51,2,FALSE)</f>
        <v>Tennessee</v>
      </c>
      <c r="I138" s="17">
        <f t="shared" si="20"/>
        <v>26</v>
      </c>
      <c r="J138" s="21">
        <f t="shared" si="21"/>
        <v>3.2025742456831376E-3</v>
      </c>
      <c r="K138" s="19">
        <f t="shared" si="22"/>
        <v>13.263543550390326</v>
      </c>
      <c r="L138" s="19">
        <f t="shared" si="23"/>
        <v>19.6686920417566</v>
      </c>
      <c r="M138" s="21">
        <f t="shared" si="28"/>
        <v>17</v>
      </c>
      <c r="N138" s="21">
        <f t="shared" si="29"/>
        <v>37</v>
      </c>
      <c r="O138" s="19">
        <f t="shared" si="24"/>
        <v>10.766307789740342</v>
      </c>
      <c r="P138" s="19">
        <f t="shared" si="25"/>
        <v>23.432552248258393</v>
      </c>
      <c r="Q138" s="21">
        <f>((I138/B138)+_xlfn.NORM.S.INV(0.975)^2/(2*B138))/(1+_xlfn.NORM.S.INV(0.975)^2/B138)</f>
        <v>1.7639624774012156E-2</v>
      </c>
      <c r="R138" s="21">
        <f>_xlfn.NORM.S.INV(0.975)*SQRT(Q138*(1-Q138)/B138+(_xlfn.NORM.S.INV(0.975)^2/(4*B138^2)))/(1+_xlfn.NORM.S.INV(0.975)^2/B138)</f>
        <v>6.5898079566534687E-3</v>
      </c>
      <c r="S138" s="19">
        <f t="shared" si="26"/>
        <v>11.049816817358689</v>
      </c>
      <c r="T138" s="19">
        <f t="shared" si="27"/>
        <v>24.229432730665625</v>
      </c>
    </row>
    <row r="139" spans="1:20" x14ac:dyDescent="0.25">
      <c r="A139" s="12" t="s">
        <v>25</v>
      </c>
      <c r="B139" s="13">
        <v>1551</v>
      </c>
      <c r="C139" s="12">
        <v>12.6</v>
      </c>
      <c r="D139" s="12">
        <v>7.9</v>
      </c>
      <c r="E139" s="12">
        <v>20</v>
      </c>
      <c r="F139" s="12">
        <v>2012</v>
      </c>
      <c r="G139" s="12" t="s">
        <v>7</v>
      </c>
      <c r="H139" s="16" t="str">
        <f>VLOOKUP(A139,'Data Key'!$A$1:$B$51,2,FALSE)</f>
        <v>Utah</v>
      </c>
      <c r="I139" s="17">
        <f t="shared" si="20"/>
        <v>20</v>
      </c>
      <c r="J139" s="21">
        <f t="shared" si="21"/>
        <v>2.8647379179387597E-3</v>
      </c>
      <c r="K139" s="19">
        <f t="shared" si="22"/>
        <v>10.030168593989027</v>
      </c>
      <c r="L139" s="19">
        <f t="shared" si="23"/>
        <v>15.759644429866547</v>
      </c>
      <c r="M139" s="21">
        <f t="shared" si="28"/>
        <v>11</v>
      </c>
      <c r="N139" s="21">
        <f t="shared" si="29"/>
        <v>29</v>
      </c>
      <c r="O139" s="19">
        <f t="shared" si="24"/>
        <v>7.0921985815602833</v>
      </c>
      <c r="P139" s="19">
        <f t="shared" si="25"/>
        <v>18.697614442295293</v>
      </c>
      <c r="Q139" s="21">
        <f>((I139/B139)+_xlfn.NORM.S.INV(0.975)^2/(2*B139))/(1+_xlfn.NORM.S.INV(0.975)^2/B139)</f>
        <v>1.4098369506414726E-2</v>
      </c>
      <c r="R139" s="21">
        <f>_xlfn.NORM.S.INV(0.975)*SQRT(Q139*(1-Q139)/B139+(_xlfn.NORM.S.INV(0.975)^2/(4*B139^2)))/(1+_xlfn.NORM.S.INV(0.975)^2/B139)</f>
        <v>5.9818178073316524E-3</v>
      </c>
      <c r="S139" s="19">
        <f t="shared" si="26"/>
        <v>8.1165516990830717</v>
      </c>
      <c r="T139" s="19">
        <f t="shared" si="27"/>
        <v>20.080187313746379</v>
      </c>
    </row>
    <row r="140" spans="1:20" x14ac:dyDescent="0.25">
      <c r="A140" s="12" t="s">
        <v>56</v>
      </c>
      <c r="B140" s="13">
        <v>1590</v>
      </c>
      <c r="C140" s="12">
        <v>12.6</v>
      </c>
      <c r="D140" s="12">
        <v>7.5</v>
      </c>
      <c r="E140" s="12">
        <v>20.8</v>
      </c>
      <c r="F140" s="12">
        <v>2012</v>
      </c>
      <c r="G140" s="12" t="s">
        <v>7</v>
      </c>
      <c r="H140" s="16" t="str">
        <f>VLOOKUP(A140,'Data Key'!$A$1:$B$51,2,FALSE)</f>
        <v>Virginia</v>
      </c>
      <c r="I140" s="17">
        <f t="shared" si="20"/>
        <v>20</v>
      </c>
      <c r="J140" s="21">
        <f t="shared" si="21"/>
        <v>2.794918430517906E-3</v>
      </c>
      <c r="K140" s="19">
        <f t="shared" si="22"/>
        <v>9.783697921683352</v>
      </c>
      <c r="L140" s="19">
        <f t="shared" si="23"/>
        <v>15.373534782719165</v>
      </c>
      <c r="M140" s="21">
        <f t="shared" si="28"/>
        <v>12</v>
      </c>
      <c r="N140" s="21">
        <f t="shared" si="29"/>
        <v>29</v>
      </c>
      <c r="O140" s="19">
        <f t="shared" si="24"/>
        <v>7.5471698113207548</v>
      </c>
      <c r="P140" s="19">
        <f t="shared" si="25"/>
        <v>18.238993710691823</v>
      </c>
      <c r="Q140" s="21">
        <f>((I140/B140)+_xlfn.NORM.S.INV(0.975)^2/(2*B140))/(1+_xlfn.NORM.S.INV(0.975)^2/B140)</f>
        <v>1.3753393908178623E-2</v>
      </c>
      <c r="R140" s="21">
        <f>_xlfn.NORM.S.INV(0.975)*SQRT(Q140*(1-Q140)/B140+(_xlfn.NORM.S.INV(0.975)^2/(4*B140^2)))/(1+_xlfn.NORM.S.INV(0.975)^2/B140)</f>
        <v>5.8365942352304424E-3</v>
      </c>
      <c r="S140" s="19">
        <f t="shared" si="26"/>
        <v>7.9167996729481818</v>
      </c>
      <c r="T140" s="19">
        <f t="shared" si="27"/>
        <v>19.589988143409066</v>
      </c>
    </row>
    <row r="141" spans="1:20" x14ac:dyDescent="0.25">
      <c r="A141" s="12" t="s">
        <v>57</v>
      </c>
      <c r="B141" s="13">
        <v>1601</v>
      </c>
      <c r="C141" s="12">
        <v>20.9</v>
      </c>
      <c r="D141" s="12">
        <v>13.2</v>
      </c>
      <c r="E141" s="12">
        <v>32.799999999999997</v>
      </c>
      <c r="F141" s="12">
        <v>2012</v>
      </c>
      <c r="G141" s="12" t="s">
        <v>7</v>
      </c>
      <c r="H141" s="16" t="str">
        <f>VLOOKUP(A141,'Data Key'!$A$1:$B$51,2,FALSE)</f>
        <v>Vermont</v>
      </c>
      <c r="I141" s="17">
        <f t="shared" si="20"/>
        <v>33</v>
      </c>
      <c r="J141" s="21">
        <f t="shared" si="21"/>
        <v>3.5509372782272369E-3</v>
      </c>
      <c r="K141" s="19">
        <f t="shared" si="22"/>
        <v>17.061180148381133</v>
      </c>
      <c r="L141" s="19">
        <f t="shared" si="23"/>
        <v>24.163054704835606</v>
      </c>
      <c r="M141" s="21">
        <f t="shared" si="28"/>
        <v>23</v>
      </c>
      <c r="N141" s="21">
        <f t="shared" si="29"/>
        <v>45</v>
      </c>
      <c r="O141" s="19">
        <f t="shared" si="24"/>
        <v>14.366021236727045</v>
      </c>
      <c r="P141" s="19">
        <f t="shared" si="25"/>
        <v>28.107432854465959</v>
      </c>
      <c r="Q141" s="21">
        <f>((I141/B141)+_xlfn.NORM.S.INV(0.975)^2/(2*B141))/(1+_xlfn.NORM.S.INV(0.975)^2/B141)</f>
        <v>2.1759613211892161E-2</v>
      </c>
      <c r="R141" s="21">
        <f>_xlfn.NORM.S.INV(0.975)*SQRT(Q141*(1-Q141)/B141+(_xlfn.NORM.S.INV(0.975)^2/(4*B141^2)))/(1+_xlfn.NORM.S.INV(0.975)^2/B141)</f>
        <v>7.2292738281007568E-3</v>
      </c>
      <c r="S141" s="19">
        <f t="shared" si="26"/>
        <v>14.530339383791405</v>
      </c>
      <c r="T141" s="19">
        <f t="shared" si="27"/>
        <v>28.988887039992917</v>
      </c>
    </row>
    <row r="142" spans="1:20" x14ac:dyDescent="0.25">
      <c r="A142" s="12" t="s">
        <v>41</v>
      </c>
      <c r="B142" s="13">
        <v>1604</v>
      </c>
      <c r="C142" s="12">
        <v>21.8</v>
      </c>
      <c r="D142" s="12">
        <v>13.7</v>
      </c>
      <c r="E142" s="12">
        <v>34.700000000000003</v>
      </c>
      <c r="F142" s="12">
        <v>2012</v>
      </c>
      <c r="G142" s="12" t="s">
        <v>7</v>
      </c>
      <c r="H142" s="16" t="str">
        <f>VLOOKUP(A142,'Data Key'!$A$1:$B$51,2,FALSE)</f>
        <v>Washington</v>
      </c>
      <c r="I142" s="17">
        <f t="shared" si="20"/>
        <v>35</v>
      </c>
      <c r="J142" s="21">
        <f t="shared" si="21"/>
        <v>3.6478665996084619E-3</v>
      </c>
      <c r="K142" s="19">
        <f t="shared" si="22"/>
        <v>18.172582278197023</v>
      </c>
      <c r="L142" s="19">
        <f t="shared" si="23"/>
        <v>25.468315477413949</v>
      </c>
      <c r="M142" s="21">
        <f t="shared" si="28"/>
        <v>24</v>
      </c>
      <c r="N142" s="21">
        <f t="shared" si="29"/>
        <v>47</v>
      </c>
      <c r="O142" s="19">
        <f t="shared" si="24"/>
        <v>14.962593516209477</v>
      </c>
      <c r="P142" s="19">
        <f t="shared" si="25"/>
        <v>29.301745635910226</v>
      </c>
      <c r="Q142" s="21">
        <f>((I142/B142)+_xlfn.NORM.S.INV(0.975)^2/(2*B142))/(1+_xlfn.NORM.S.INV(0.975)^2/B142)</f>
        <v>2.2962916653130321E-2</v>
      </c>
      <c r="R142" s="21">
        <f>_xlfn.NORM.S.INV(0.975)*SQRT(Q142*(1-Q142)/B142+(_xlfn.NORM.S.INV(0.975)^2/(4*B142^2)))/(1+_xlfn.NORM.S.INV(0.975)^2/B142)</f>
        <v>7.4096049163176999E-3</v>
      </c>
      <c r="S142" s="19">
        <f t="shared" si="26"/>
        <v>15.553311736812622</v>
      </c>
      <c r="T142" s="19">
        <f t="shared" si="27"/>
        <v>30.372521569448018</v>
      </c>
    </row>
    <row r="143" spans="1:20" x14ac:dyDescent="0.25">
      <c r="A143" s="12" t="s">
        <v>26</v>
      </c>
      <c r="B143" s="13">
        <v>1584</v>
      </c>
      <c r="C143" s="12">
        <v>12.6</v>
      </c>
      <c r="D143" s="12">
        <v>7.3</v>
      </c>
      <c r="E143" s="12">
        <v>21.8</v>
      </c>
      <c r="F143" s="12">
        <v>2012</v>
      </c>
      <c r="G143" s="12" t="s">
        <v>7</v>
      </c>
      <c r="H143" s="16" t="str">
        <f>VLOOKUP(A143,'Data Key'!$A$1:$B$51,2,FALSE)</f>
        <v>Wisconsin</v>
      </c>
      <c r="I143" s="17">
        <f t="shared" si="20"/>
        <v>20</v>
      </c>
      <c r="J143" s="21">
        <f t="shared" si="21"/>
        <v>2.8054375545891294E-3</v>
      </c>
      <c r="K143" s="19">
        <f t="shared" si="22"/>
        <v>9.8208250716734966</v>
      </c>
      <c r="L143" s="19">
        <f t="shared" si="23"/>
        <v>15.431700180851754</v>
      </c>
      <c r="M143" s="21">
        <f t="shared" si="28"/>
        <v>12</v>
      </c>
      <c r="N143" s="21">
        <f t="shared" si="29"/>
        <v>29</v>
      </c>
      <c r="O143" s="19">
        <f t="shared" si="24"/>
        <v>7.5757575757575761</v>
      </c>
      <c r="P143" s="19">
        <f t="shared" si="25"/>
        <v>18.30808080808081</v>
      </c>
      <c r="Q143" s="21">
        <f>((I143/B143)+_xlfn.NORM.S.INV(0.975)^2/(2*B143))/(1+_xlfn.NORM.S.INV(0.975)^2/B143)</f>
        <v>1.3805364061112128E-2</v>
      </c>
      <c r="R143" s="21">
        <f>_xlfn.NORM.S.INV(0.975)*SQRT(Q143*(1-Q143)/B143+(_xlfn.NORM.S.INV(0.975)^2/(4*B143^2)))/(1+_xlfn.NORM.S.INV(0.975)^2/B143)</f>
        <v>5.8584756760793836E-3</v>
      </c>
      <c r="S143" s="19">
        <f t="shared" si="26"/>
        <v>7.9468883850327448</v>
      </c>
      <c r="T143" s="19">
        <f t="shared" si="27"/>
        <v>19.663839737191513</v>
      </c>
    </row>
    <row r="144" spans="1:20" x14ac:dyDescent="0.25">
      <c r="A144" s="12" t="s">
        <v>18</v>
      </c>
      <c r="B144" s="13">
        <v>1539</v>
      </c>
      <c r="C144" s="12">
        <v>26.7</v>
      </c>
      <c r="D144" s="12">
        <v>18.5</v>
      </c>
      <c r="E144" s="12">
        <v>38.6</v>
      </c>
      <c r="F144" s="12">
        <v>2012</v>
      </c>
      <c r="G144" s="12" t="s">
        <v>7</v>
      </c>
      <c r="H144" s="16" t="str">
        <f>VLOOKUP(A144,'Data Key'!$A$1:$B$51,2,FALSE)</f>
        <v>West Virginia</v>
      </c>
      <c r="I144" s="17">
        <f t="shared" si="20"/>
        <v>41</v>
      </c>
      <c r="J144" s="21">
        <f t="shared" si="21"/>
        <v>4.1047801860507119E-3</v>
      </c>
      <c r="K144" s="19">
        <f t="shared" si="22"/>
        <v>22.535895577432068</v>
      </c>
      <c r="L144" s="19">
        <f t="shared" si="23"/>
        <v>30.74545594953349</v>
      </c>
      <c r="M144" s="21">
        <f t="shared" si="28"/>
        <v>29</v>
      </c>
      <c r="N144" s="21">
        <f t="shared" si="29"/>
        <v>54</v>
      </c>
      <c r="O144" s="19">
        <f t="shared" si="24"/>
        <v>18.843404808317089</v>
      </c>
      <c r="P144" s="19">
        <f t="shared" si="25"/>
        <v>35.087719298245617</v>
      </c>
      <c r="Q144" s="21">
        <f>((I144/B144)+_xlfn.NORM.S.INV(0.975)^2/(2*B144))/(1+_xlfn.NORM.S.INV(0.975)^2/B144)</f>
        <v>2.7819274083517625E-2</v>
      </c>
      <c r="R144" s="21">
        <f>_xlfn.NORM.S.INV(0.975)*SQRT(Q144*(1-Q144)/B144+(_xlfn.NORM.S.INV(0.975)^2/(4*B144^2)))/(1+_xlfn.NORM.S.INV(0.975)^2/B144)</f>
        <v>8.2898337297871126E-3</v>
      </c>
      <c r="S144" s="19">
        <f t="shared" si="26"/>
        <v>19.529440353730511</v>
      </c>
      <c r="T144" s="19">
        <f t="shared" si="27"/>
        <v>36.109107813304739</v>
      </c>
    </row>
    <row r="145" spans="1:20" x14ac:dyDescent="0.25">
      <c r="A145" s="12" t="s">
        <v>42</v>
      </c>
      <c r="B145" s="13">
        <v>1565</v>
      </c>
      <c r="C145" s="12">
        <v>19.600000000000001</v>
      </c>
      <c r="D145" s="12">
        <v>12.7</v>
      </c>
      <c r="E145" s="12">
        <v>30.3</v>
      </c>
      <c r="F145" s="12">
        <v>2012</v>
      </c>
      <c r="G145" s="12" t="s">
        <v>7</v>
      </c>
      <c r="H145" s="16" t="str">
        <f>VLOOKUP(A145,'Data Key'!$A$1:$B$51,2,FALSE)</f>
        <v>Wyoming</v>
      </c>
      <c r="I145" s="17">
        <f t="shared" si="20"/>
        <v>31</v>
      </c>
      <c r="J145" s="21">
        <f t="shared" si="21"/>
        <v>3.5222648913143728E-3</v>
      </c>
      <c r="K145" s="19">
        <f t="shared" si="22"/>
        <v>16.286041817950803</v>
      </c>
      <c r="L145" s="19">
        <f t="shared" si="23"/>
        <v>23.33057160057955</v>
      </c>
      <c r="M145" s="21">
        <f t="shared" si="28"/>
        <v>20</v>
      </c>
      <c r="N145" s="21">
        <f t="shared" si="29"/>
        <v>42</v>
      </c>
      <c r="O145" s="19">
        <f t="shared" si="24"/>
        <v>12.779552715654953</v>
      </c>
      <c r="P145" s="19">
        <f t="shared" si="25"/>
        <v>26.837060702875398</v>
      </c>
      <c r="Q145" s="21">
        <f>((I145/B145)+_xlfn.NORM.S.INV(0.975)^2/(2*B145))/(1+_xlfn.NORM.S.INV(0.975)^2/B145)</f>
        <v>2.0984102138079479E-2</v>
      </c>
      <c r="R145" s="21">
        <f>_xlfn.NORM.S.INV(0.975)*SQRT(Q145*(1-Q145)/B145+(_xlfn.NORM.S.INV(0.975)^2/(4*B145^2)))/(1+_xlfn.NORM.S.INV(0.975)^2/B145)</f>
        <v>7.1888193455918788E-3</v>
      </c>
      <c r="S145" s="19">
        <f t="shared" si="26"/>
        <v>13.795282792487601</v>
      </c>
      <c r="T145" s="19">
        <f t="shared" si="27"/>
        <v>28.172921483671356</v>
      </c>
    </row>
    <row r="146" spans="1:20" x14ac:dyDescent="0.25">
      <c r="A146" s="12" t="s">
        <v>43</v>
      </c>
      <c r="B146" s="13">
        <v>1024</v>
      </c>
      <c r="C146" s="12">
        <v>21.7</v>
      </c>
      <c r="D146" s="12">
        <v>12.7</v>
      </c>
      <c r="E146" s="12">
        <v>36.9</v>
      </c>
      <c r="F146" s="12">
        <v>2016</v>
      </c>
      <c r="G146" s="12" t="s">
        <v>7</v>
      </c>
      <c r="H146" s="16" t="str">
        <f>VLOOKUP(A146,'Data Key'!$A$1:$B$51,2,FALSE)</f>
        <v>Alaska</v>
      </c>
      <c r="I146" s="17">
        <f t="shared" si="20"/>
        <v>22</v>
      </c>
      <c r="J146" s="21">
        <f t="shared" si="21"/>
        <v>4.5310125617596345E-3</v>
      </c>
      <c r="K146" s="19">
        <f t="shared" si="22"/>
        <v>16.953362438240369</v>
      </c>
      <c r="L146" s="19">
        <f t="shared" si="23"/>
        <v>26.015387561759631</v>
      </c>
      <c r="M146" s="21">
        <f t="shared" si="28"/>
        <v>14</v>
      </c>
      <c r="N146" s="21">
        <f t="shared" si="29"/>
        <v>32</v>
      </c>
      <c r="O146" s="19">
        <f t="shared" si="24"/>
        <v>13.671875</v>
      </c>
      <c r="P146" s="19">
        <f t="shared" si="25"/>
        <v>31.25</v>
      </c>
      <c r="Q146" s="21">
        <f>((I146/B146)+_xlfn.NORM.S.INV(0.975)^2/(2*B146))/(1+_xlfn.NORM.S.INV(0.975)^2/B146)</f>
        <v>2.3272781230086585E-2</v>
      </c>
      <c r="R146" s="21">
        <f>_xlfn.NORM.S.INV(0.975)*SQRT(Q146*(1-Q146)/B146+(_xlfn.NORM.S.INV(0.975)^2/(4*B146^2)))/(1+_xlfn.NORM.S.INV(0.975)^2/B146)</f>
        <v>9.3877611369290771E-3</v>
      </c>
      <c r="S146" s="19">
        <f t="shared" si="26"/>
        <v>13.885020093157507</v>
      </c>
      <c r="T146" s="19">
        <f t="shared" si="27"/>
        <v>32.660542367015658</v>
      </c>
    </row>
    <row r="147" spans="1:20" x14ac:dyDescent="0.25">
      <c r="A147" s="12" t="s">
        <v>19</v>
      </c>
      <c r="B147" s="13">
        <v>1089</v>
      </c>
      <c r="C147" s="12">
        <v>31.5</v>
      </c>
      <c r="D147" s="12">
        <v>20.8</v>
      </c>
      <c r="E147" s="12">
        <v>47.3</v>
      </c>
      <c r="F147" s="12">
        <v>2016</v>
      </c>
      <c r="G147" s="12" t="s">
        <v>7</v>
      </c>
      <c r="H147" s="16" t="str">
        <f>VLOOKUP(A147,'Data Key'!$A$1:$B$51,2,FALSE)</f>
        <v>Alabama</v>
      </c>
      <c r="I147" s="17">
        <f t="shared" si="20"/>
        <v>34</v>
      </c>
      <c r="J147" s="21">
        <f t="shared" si="21"/>
        <v>5.2701608285859606E-3</v>
      </c>
      <c r="K147" s="19">
        <f t="shared" si="22"/>
        <v>25.951143119990714</v>
      </c>
      <c r="L147" s="19">
        <f t="shared" si="23"/>
        <v>36.491464777162633</v>
      </c>
      <c r="M147" s="21">
        <f t="shared" si="28"/>
        <v>23</v>
      </c>
      <c r="N147" s="21">
        <f t="shared" si="29"/>
        <v>46</v>
      </c>
      <c r="O147" s="19">
        <f t="shared" si="24"/>
        <v>21.120293847566575</v>
      </c>
      <c r="P147" s="19">
        <f t="shared" si="25"/>
        <v>42.240587695133151</v>
      </c>
      <c r="Q147" s="21">
        <f>((I147/B147)+_xlfn.NORM.S.INV(0.975)^2/(2*B147))/(1+_xlfn.NORM.S.INV(0.975)^2/B147)</f>
        <v>3.2869113008496036E-2</v>
      </c>
      <c r="R147" s="21">
        <f>_xlfn.NORM.S.INV(0.975)*SQRT(Q147*(1-Q147)/B147+(_xlfn.NORM.S.INV(0.975)^2/(4*B147^2)))/(1+_xlfn.NORM.S.INV(0.975)^2/B147)</f>
        <v>1.0697529766985904E-2</v>
      </c>
      <c r="S147" s="19">
        <f t="shared" si="26"/>
        <v>22.171583241510135</v>
      </c>
      <c r="T147" s="19">
        <f t="shared" si="27"/>
        <v>43.566642775481938</v>
      </c>
    </row>
    <row r="148" spans="1:20" x14ac:dyDescent="0.25">
      <c r="A148" s="12" t="s">
        <v>20</v>
      </c>
      <c r="B148" s="13">
        <v>1016</v>
      </c>
      <c r="C148" s="12">
        <v>18.8</v>
      </c>
      <c r="D148" s="12">
        <v>10.9</v>
      </c>
      <c r="E148" s="12">
        <v>32.299999999999997</v>
      </c>
      <c r="F148" s="12">
        <v>2016</v>
      </c>
      <c r="G148" s="12" t="s">
        <v>7</v>
      </c>
      <c r="H148" s="16" t="str">
        <f>VLOOKUP(A148,'Data Key'!$A$1:$B$51,2,FALSE)</f>
        <v>Arkansas</v>
      </c>
      <c r="I148" s="17">
        <f t="shared" si="20"/>
        <v>19</v>
      </c>
      <c r="J148" s="21">
        <f t="shared" si="21"/>
        <v>4.2499499710042798E-3</v>
      </c>
      <c r="K148" s="19">
        <f t="shared" si="22"/>
        <v>14.450837430570525</v>
      </c>
      <c r="L148" s="19">
        <f t="shared" si="23"/>
        <v>22.950737372579084</v>
      </c>
      <c r="M148" s="21">
        <f t="shared" si="28"/>
        <v>11</v>
      </c>
      <c r="N148" s="21">
        <f t="shared" si="29"/>
        <v>28</v>
      </c>
      <c r="O148" s="19">
        <f t="shared" si="24"/>
        <v>10.826771653543307</v>
      </c>
      <c r="P148" s="19">
        <f t="shared" si="25"/>
        <v>27.559055118110237</v>
      </c>
      <c r="Q148" s="21">
        <f>((I148/B148)+_xlfn.NORM.S.INV(0.975)^2/(2*B148))/(1+_xlfn.NORM.S.INV(0.975)^2/B148)</f>
        <v>2.051370752718663E-2</v>
      </c>
      <c r="R148" s="21">
        <f>_xlfn.NORM.S.INV(0.975)*SQRT(Q148*(1-Q148)/B148+(_xlfn.NORM.S.INV(0.975)^2/(4*B148^2)))/(1+_xlfn.NORM.S.INV(0.975)^2/B148)</f>
        <v>8.8851735066344129E-3</v>
      </c>
      <c r="S148" s="19">
        <f t="shared" si="26"/>
        <v>11.628534020552218</v>
      </c>
      <c r="T148" s="19">
        <f t="shared" si="27"/>
        <v>29.398881033821045</v>
      </c>
    </row>
    <row r="149" spans="1:20" x14ac:dyDescent="0.25">
      <c r="A149" s="12" t="s">
        <v>13</v>
      </c>
      <c r="B149" s="13">
        <v>1151</v>
      </c>
      <c r="C149" s="12">
        <v>30.4</v>
      </c>
      <c r="D149" s="12">
        <v>18.899999999999999</v>
      </c>
      <c r="E149" s="12">
        <v>48.5</v>
      </c>
      <c r="F149" s="12">
        <v>2016</v>
      </c>
      <c r="G149" s="12" t="s">
        <v>7</v>
      </c>
      <c r="H149" s="16" t="str">
        <f>VLOOKUP(A149,'Data Key'!$A$1:$B$51,2,FALSE)</f>
        <v>Arizona</v>
      </c>
      <c r="I149" s="17">
        <f t="shared" si="20"/>
        <v>35</v>
      </c>
      <c r="J149" s="21">
        <f t="shared" si="21"/>
        <v>5.0611957424276117E-3</v>
      </c>
      <c r="K149" s="19">
        <f t="shared" si="22"/>
        <v>25.34714483098681</v>
      </c>
      <c r="L149" s="19">
        <f t="shared" si="23"/>
        <v>35.469536315842035</v>
      </c>
      <c r="M149" s="21">
        <f t="shared" si="28"/>
        <v>24</v>
      </c>
      <c r="N149" s="21">
        <f t="shared" si="29"/>
        <v>47</v>
      </c>
      <c r="O149" s="19">
        <f t="shared" si="24"/>
        <v>20.851433536055605</v>
      </c>
      <c r="P149" s="19">
        <f t="shared" si="25"/>
        <v>40.834057341442225</v>
      </c>
      <c r="Q149" s="21">
        <f>((I149/B149)+_xlfn.NORM.S.INV(0.975)^2/(2*B149))/(1+_xlfn.NORM.S.INV(0.975)^2/B149)</f>
        <v>3.1970387907661303E-2</v>
      </c>
      <c r="R149" s="21">
        <f>_xlfn.NORM.S.INV(0.975)*SQRT(Q149*(1-Q149)/B149+(_xlfn.NORM.S.INV(0.975)^2/(4*B149^2)))/(1+_xlfn.NORM.S.INV(0.975)^2/B149)</f>
        <v>1.0264988865066677E-2</v>
      </c>
      <c r="S149" s="19">
        <f t="shared" si="26"/>
        <v>21.705399042594625</v>
      </c>
      <c r="T149" s="19">
        <f t="shared" si="27"/>
        <v>42.235376772727982</v>
      </c>
    </row>
    <row r="150" spans="1:20" x14ac:dyDescent="0.25">
      <c r="A150" s="12" t="s">
        <v>21</v>
      </c>
      <c r="B150" s="13">
        <v>1326</v>
      </c>
      <c r="C150" s="12">
        <v>19.100000000000001</v>
      </c>
      <c r="D150" s="12">
        <v>11.9</v>
      </c>
      <c r="E150" s="12">
        <v>30.5</v>
      </c>
      <c r="F150" s="12">
        <v>2016</v>
      </c>
      <c r="G150" s="12" t="s">
        <v>7</v>
      </c>
      <c r="H150" s="16" t="str">
        <f>VLOOKUP(A150,'Data Key'!$A$1:$B$51,2,FALSE)</f>
        <v>Colorado</v>
      </c>
      <c r="I150" s="17">
        <f t="shared" si="20"/>
        <v>25</v>
      </c>
      <c r="J150" s="21">
        <f t="shared" si="21"/>
        <v>3.7350237396196503E-3</v>
      </c>
      <c r="K150" s="19">
        <f t="shared" si="22"/>
        <v>15.118671584663907</v>
      </c>
      <c r="L150" s="19">
        <f t="shared" si="23"/>
        <v>22.588719063903209</v>
      </c>
      <c r="M150" s="21">
        <f t="shared" si="28"/>
        <v>16</v>
      </c>
      <c r="N150" s="21">
        <f t="shared" si="29"/>
        <v>36</v>
      </c>
      <c r="O150" s="19">
        <f t="shared" si="24"/>
        <v>12.066365007541478</v>
      </c>
      <c r="P150" s="19">
        <f t="shared" si="25"/>
        <v>27.149321266968325</v>
      </c>
      <c r="Q150" s="21">
        <f>((I150/B150)+_xlfn.NORM.S.INV(0.975)^2/(2*B150))/(1+_xlfn.NORM.S.INV(0.975)^2/B150)</f>
        <v>2.0243563044139424E-2</v>
      </c>
      <c r="R150" s="21">
        <f>_xlfn.NORM.S.INV(0.975)*SQRT(Q150*(1-Q150)/B150+(_xlfn.NORM.S.INV(0.975)^2/(4*B150^2)))/(1+_xlfn.NORM.S.INV(0.975)^2/B150)</f>
        <v>7.6950351371257528E-3</v>
      </c>
      <c r="S150" s="19">
        <f t="shared" si="26"/>
        <v>12.548527907013671</v>
      </c>
      <c r="T150" s="19">
        <f t="shared" si="27"/>
        <v>27.938598181265178</v>
      </c>
    </row>
    <row r="151" spans="1:20" x14ac:dyDescent="0.25">
      <c r="A151" s="12" t="s">
        <v>33</v>
      </c>
      <c r="B151" s="13">
        <v>1366</v>
      </c>
      <c r="C151" s="12">
        <v>42.7</v>
      </c>
      <c r="D151" s="12">
        <v>26.2</v>
      </c>
      <c r="E151" s="12">
        <v>69</v>
      </c>
      <c r="F151" s="12">
        <v>2016</v>
      </c>
      <c r="G151" s="12" t="s">
        <v>7</v>
      </c>
      <c r="H151" s="16" t="str">
        <f>VLOOKUP(A151,'Data Key'!$A$1:$B$51,2,FALSE)</f>
        <v>Connecticut</v>
      </c>
      <c r="I151" s="17">
        <f t="shared" si="20"/>
        <v>58</v>
      </c>
      <c r="J151" s="21">
        <f t="shared" si="21"/>
        <v>5.4555911946536084E-3</v>
      </c>
      <c r="K151" s="19">
        <f t="shared" si="22"/>
        <v>37.004145262154594</v>
      </c>
      <c r="L151" s="19">
        <f t="shared" si="23"/>
        <v>47.915327651461809</v>
      </c>
      <c r="M151" s="21">
        <f t="shared" si="28"/>
        <v>44</v>
      </c>
      <c r="N151" s="21">
        <f t="shared" si="29"/>
        <v>73</v>
      </c>
      <c r="O151" s="19">
        <f t="shared" si="24"/>
        <v>32.210834553440705</v>
      </c>
      <c r="P151" s="19">
        <f t="shared" si="25"/>
        <v>53.440702781844806</v>
      </c>
      <c r="Q151" s="21">
        <f>((I151/B151)+_xlfn.NORM.S.INV(0.975)^2/(2*B151))/(1+_xlfn.NORM.S.INV(0.975)^2/B151)</f>
        <v>4.3742820765501747E-2</v>
      </c>
      <c r="R151" s="21">
        <f>_xlfn.NORM.S.INV(0.975)*SQRT(Q151*(1-Q151)/B151+(_xlfn.NORM.S.INV(0.975)^2/(4*B151^2)))/(1+_xlfn.NORM.S.INV(0.975)^2/B151)</f>
        <v>1.0905943895501142E-2</v>
      </c>
      <c r="S151" s="19">
        <f t="shared" si="26"/>
        <v>32.836876870000609</v>
      </c>
      <c r="T151" s="19">
        <f t="shared" si="27"/>
        <v>54.648764661002886</v>
      </c>
    </row>
    <row r="152" spans="1:20" x14ac:dyDescent="0.25">
      <c r="A152" s="12" t="s">
        <v>45</v>
      </c>
      <c r="B152" s="13">
        <v>1149</v>
      </c>
      <c r="C152" s="12">
        <v>42.1</v>
      </c>
      <c r="D152" s="12">
        <v>26.6</v>
      </c>
      <c r="E152" s="12">
        <v>65.900000000000006</v>
      </c>
      <c r="F152" s="12">
        <v>2016</v>
      </c>
      <c r="G152" s="12" t="s">
        <v>7</v>
      </c>
      <c r="H152" s="16" t="str">
        <f>VLOOKUP(A152,'Data Key'!$A$1:$B$51,2,FALSE)</f>
        <v>Delaware</v>
      </c>
      <c r="I152" s="17">
        <f t="shared" si="20"/>
        <v>48</v>
      </c>
      <c r="J152" s="21">
        <f t="shared" si="21"/>
        <v>5.9024760715894915E-3</v>
      </c>
      <c r="K152" s="19">
        <f t="shared" si="22"/>
        <v>35.872980847470565</v>
      </c>
      <c r="L152" s="19">
        <f t="shared" si="23"/>
        <v>47.677932990649538</v>
      </c>
      <c r="M152" s="21">
        <f t="shared" si="28"/>
        <v>35</v>
      </c>
      <c r="N152" s="21">
        <f t="shared" si="29"/>
        <v>62</v>
      </c>
      <c r="O152" s="19">
        <f t="shared" si="24"/>
        <v>30.461270670147954</v>
      </c>
      <c r="P152" s="19">
        <f t="shared" si="25"/>
        <v>53.959965187119231</v>
      </c>
      <c r="Q152" s="21">
        <f>((I152/B152)+_xlfn.NORM.S.INV(0.975)^2/(2*B152))/(1+_xlfn.NORM.S.INV(0.975)^2/B152)</f>
        <v>4.3302337045905484E-2</v>
      </c>
      <c r="R152" s="21">
        <f>_xlfn.NORM.S.INV(0.975)*SQRT(Q152*(1-Q152)/B152+(_xlfn.NORM.S.INV(0.975)^2/(4*B152^2)))/(1+_xlfn.NORM.S.INV(0.975)^2/B152)</f>
        <v>1.1847290721985182E-2</v>
      </c>
      <c r="S152" s="19">
        <f t="shared" si="26"/>
        <v>31.4550463239203</v>
      </c>
      <c r="T152" s="19">
        <f t="shared" si="27"/>
        <v>55.149627767890671</v>
      </c>
    </row>
    <row r="153" spans="1:20" x14ac:dyDescent="0.25">
      <c r="A153" s="12" t="s">
        <v>27</v>
      </c>
      <c r="B153" s="13">
        <v>1151</v>
      </c>
      <c r="C153" s="12">
        <v>28.8</v>
      </c>
      <c r="D153" s="12">
        <v>19.2</v>
      </c>
      <c r="E153" s="12">
        <v>43.1</v>
      </c>
      <c r="F153" s="12">
        <v>2016</v>
      </c>
      <c r="G153" s="12" t="s">
        <v>7</v>
      </c>
      <c r="H153" s="16" t="str">
        <f>VLOOKUP(A153,'Data Key'!$A$1:$B$51,2,FALSE)</f>
        <v>Florida</v>
      </c>
      <c r="I153" s="17">
        <f t="shared" si="20"/>
        <v>33</v>
      </c>
      <c r="J153" s="21">
        <f t="shared" si="21"/>
        <v>4.918864806472396E-3</v>
      </c>
      <c r="K153" s="19">
        <f t="shared" si="22"/>
        <v>23.751856305604058</v>
      </c>
      <c r="L153" s="19">
        <f t="shared" si="23"/>
        <v>33.589585918548856</v>
      </c>
      <c r="M153" s="21">
        <f t="shared" si="28"/>
        <v>23</v>
      </c>
      <c r="N153" s="21">
        <f t="shared" si="29"/>
        <v>45</v>
      </c>
      <c r="O153" s="19">
        <f t="shared" si="24"/>
        <v>19.98262380538662</v>
      </c>
      <c r="P153" s="19">
        <f t="shared" si="25"/>
        <v>39.096437880104254</v>
      </c>
      <c r="Q153" s="21">
        <f>((I153/B153)+_xlfn.NORM.S.INV(0.975)^2/(2*B153))/(1+_xlfn.NORM.S.INV(0.975)^2/B153)</f>
        <v>3.0238548454960702E-2</v>
      </c>
      <c r="R153" s="21">
        <f>_xlfn.NORM.S.INV(0.975)*SQRT(Q153*(1-Q153)/B153+(_xlfn.NORM.S.INV(0.975)^2/(4*B153^2)))/(1+_xlfn.NORM.S.INV(0.975)^2/B153)</f>
        <v>9.9992778252791185E-3</v>
      </c>
      <c r="S153" s="19">
        <f t="shared" si="26"/>
        <v>20.239270629681581</v>
      </c>
      <c r="T153" s="19">
        <f t="shared" si="27"/>
        <v>40.237826280239823</v>
      </c>
    </row>
    <row r="154" spans="1:20" x14ac:dyDescent="0.25">
      <c r="A154" s="12" t="s">
        <v>14</v>
      </c>
      <c r="B154" s="13">
        <v>1075</v>
      </c>
      <c r="C154" s="12">
        <v>32</v>
      </c>
      <c r="D154" s="12">
        <v>18.100000000000001</v>
      </c>
      <c r="E154" s="12">
        <v>56.1</v>
      </c>
      <c r="F154" s="12">
        <v>2016</v>
      </c>
      <c r="G154" s="12" t="s">
        <v>7</v>
      </c>
      <c r="H154" s="16" t="str">
        <f>VLOOKUP(A154,'Data Key'!$A$1:$B$51,2,FALSE)</f>
        <v>Georgia</v>
      </c>
      <c r="I154" s="17">
        <f t="shared" si="20"/>
        <v>34</v>
      </c>
      <c r="J154" s="21">
        <f t="shared" si="21"/>
        <v>5.3376749992129421E-3</v>
      </c>
      <c r="K154" s="19">
        <f t="shared" si="22"/>
        <v>26.290231977531242</v>
      </c>
      <c r="L154" s="19">
        <f t="shared" si="23"/>
        <v>36.965581975957122</v>
      </c>
      <c r="M154" s="21">
        <f t="shared" si="28"/>
        <v>24</v>
      </c>
      <c r="N154" s="21">
        <f t="shared" si="29"/>
        <v>46</v>
      </c>
      <c r="O154" s="19">
        <f t="shared" si="24"/>
        <v>22.325581395348838</v>
      </c>
      <c r="P154" s="19">
        <f t="shared" si="25"/>
        <v>42.790697674418603</v>
      </c>
      <c r="Q154" s="21">
        <f>((I154/B154)+_xlfn.NORM.S.INV(0.975)^2/(2*B154))/(1+_xlfn.NORM.S.INV(0.975)^2/B154)</f>
        <v>3.329565166100755E-2</v>
      </c>
      <c r="R154" s="21">
        <f>_xlfn.NORM.S.INV(0.975)*SQRT(Q154*(1-Q154)/B154+(_xlfn.NORM.S.INV(0.975)^2/(4*B154^2)))/(1+_xlfn.NORM.S.INV(0.975)^2/B154)</f>
        <v>1.0833783736965889E-2</v>
      </c>
      <c r="S154" s="19">
        <f t="shared" si="26"/>
        <v>22.461867924041659</v>
      </c>
      <c r="T154" s="19">
        <f t="shared" si="27"/>
        <v>44.129435397973438</v>
      </c>
    </row>
    <row r="155" spans="1:20" x14ac:dyDescent="0.25">
      <c r="A155" s="12" t="s">
        <v>58</v>
      </c>
      <c r="B155" s="13">
        <v>1333</v>
      </c>
      <c r="C155" s="12">
        <v>15.8</v>
      </c>
      <c r="D155" s="12">
        <v>9.3000000000000007</v>
      </c>
      <c r="E155" s="12">
        <v>26.7</v>
      </c>
      <c r="F155" s="12">
        <v>2016</v>
      </c>
      <c r="G155" s="12" t="s">
        <v>7</v>
      </c>
      <c r="H155" s="16" t="str">
        <f>VLOOKUP(A155,'Data Key'!$A$1:$B$51,2,FALSE)</f>
        <v>Hawaii</v>
      </c>
      <c r="I155" s="17">
        <f t="shared" si="20"/>
        <v>21</v>
      </c>
      <c r="J155" s="21">
        <f t="shared" si="21"/>
        <v>3.410604343166963E-3</v>
      </c>
      <c r="K155" s="19">
        <f t="shared" si="22"/>
        <v>12.343334141454191</v>
      </c>
      <c r="L155" s="19">
        <f t="shared" si="23"/>
        <v>19.164542827788114</v>
      </c>
      <c r="M155" s="21">
        <f t="shared" si="28"/>
        <v>13</v>
      </c>
      <c r="N155" s="21">
        <f t="shared" si="29"/>
        <v>30</v>
      </c>
      <c r="O155" s="19">
        <f t="shared" si="24"/>
        <v>9.7524381095273824</v>
      </c>
      <c r="P155" s="19">
        <f t="shared" si="25"/>
        <v>22.50562640660165</v>
      </c>
      <c r="Q155" s="21">
        <f>((I155/B155)+_xlfn.NORM.S.INV(0.975)^2/(2*B155))/(1+_xlfn.NORM.S.INV(0.975)^2/B155)</f>
        <v>1.7145435802512269E-2</v>
      </c>
      <c r="R155" s="21">
        <f>_xlfn.NORM.S.INV(0.975)*SQRT(Q155*(1-Q155)/B155+(_xlfn.NORM.S.INV(0.975)^2/(4*B155^2)))/(1+_xlfn.NORM.S.INV(0.975)^2/B155)</f>
        <v>7.0956618676223547E-3</v>
      </c>
      <c r="S155" s="19">
        <f t="shared" si="26"/>
        <v>10.049773934889913</v>
      </c>
      <c r="T155" s="19">
        <f t="shared" si="27"/>
        <v>24.241097670134625</v>
      </c>
    </row>
    <row r="156" spans="1:20" x14ac:dyDescent="0.25">
      <c r="A156" s="12" t="s">
        <v>46</v>
      </c>
      <c r="B156" s="13">
        <v>1341</v>
      </c>
      <c r="C156" s="12">
        <v>27.1</v>
      </c>
      <c r="D156" s="12">
        <v>17.3</v>
      </c>
      <c r="E156" s="12">
        <v>42.1</v>
      </c>
      <c r="F156" s="12">
        <v>2016</v>
      </c>
      <c r="G156" s="12" t="s">
        <v>7</v>
      </c>
      <c r="H156" s="16" t="str">
        <f>VLOOKUP(A156,'Data Key'!$A$1:$B$51,2,FALSE)</f>
        <v>Iowa</v>
      </c>
      <c r="I156" s="17">
        <f t="shared" si="20"/>
        <v>36</v>
      </c>
      <c r="J156" s="21">
        <f t="shared" si="21"/>
        <v>4.4138070035327423E-3</v>
      </c>
      <c r="K156" s="19">
        <f t="shared" si="22"/>
        <v>22.431830580359875</v>
      </c>
      <c r="L156" s="19">
        <f t="shared" si="23"/>
        <v>31.259444587425357</v>
      </c>
      <c r="M156" s="21">
        <f t="shared" si="28"/>
        <v>25</v>
      </c>
      <c r="N156" s="21">
        <f t="shared" si="29"/>
        <v>48</v>
      </c>
      <c r="O156" s="19">
        <f t="shared" si="24"/>
        <v>18.642803877703205</v>
      </c>
      <c r="P156" s="19">
        <f t="shared" si="25"/>
        <v>35.794183445190157</v>
      </c>
      <c r="Q156" s="21">
        <f>((I156/B156)+_xlfn.NORM.S.INV(0.975)^2/(2*B156))/(1+_xlfn.NORM.S.INV(0.975)^2/B156)</f>
        <v>2.8197174590081534E-2</v>
      </c>
      <c r="R156" s="21">
        <f>_xlfn.NORM.S.INV(0.975)*SQRT(Q156*(1-Q156)/B156+(_xlfn.NORM.S.INV(0.975)^2/(4*B156^2)))/(1+_xlfn.NORM.S.INV(0.975)^2/B156)</f>
        <v>8.9492271496600904E-3</v>
      </c>
      <c r="S156" s="19">
        <f t="shared" si="26"/>
        <v>19.247947440421445</v>
      </c>
      <c r="T156" s="19">
        <f t="shared" si="27"/>
        <v>37.146401739741627</v>
      </c>
    </row>
    <row r="157" spans="1:20" x14ac:dyDescent="0.25">
      <c r="A157" s="12" t="s">
        <v>34</v>
      </c>
      <c r="B157" s="13">
        <v>1254</v>
      </c>
      <c r="C157" s="12">
        <v>20.5</v>
      </c>
      <c r="D157" s="12">
        <v>12.9</v>
      </c>
      <c r="E157" s="12">
        <v>32.299999999999997</v>
      </c>
      <c r="F157" s="12">
        <v>2016</v>
      </c>
      <c r="G157" s="12" t="s">
        <v>7</v>
      </c>
      <c r="H157" s="16" t="str">
        <f>VLOOKUP(A157,'Data Key'!$A$1:$B$51,2,FALSE)</f>
        <v>Idaho</v>
      </c>
      <c r="I157" s="17">
        <f t="shared" si="20"/>
        <v>26</v>
      </c>
      <c r="J157" s="21">
        <f t="shared" si="21"/>
        <v>4.0238293367641023E-3</v>
      </c>
      <c r="K157" s="19">
        <f t="shared" si="22"/>
        <v>16.709822975835579</v>
      </c>
      <c r="L157" s="19">
        <f t="shared" si="23"/>
        <v>24.757481649363783</v>
      </c>
      <c r="M157" s="21">
        <f t="shared" si="28"/>
        <v>16</v>
      </c>
      <c r="N157" s="21">
        <f t="shared" si="29"/>
        <v>36</v>
      </c>
      <c r="O157" s="19">
        <f t="shared" si="24"/>
        <v>12.759170653907496</v>
      </c>
      <c r="P157" s="19">
        <f t="shared" si="25"/>
        <v>28.708133971291865</v>
      </c>
      <c r="Q157" s="21">
        <f>((I157/B157)+_xlfn.NORM.S.INV(0.975)^2/(2*B157))/(1+_xlfn.NORM.S.INV(0.975)^2/B157)</f>
        <v>2.2197335931767197E-2</v>
      </c>
      <c r="R157" s="21">
        <f>_xlfn.NORM.S.INV(0.975)*SQRT(Q157*(1-Q157)/B157+(_xlfn.NORM.S.INV(0.975)^2/(4*B157^2)))/(1+_xlfn.NORM.S.INV(0.975)^2/B157)</f>
        <v>8.2713593674940047E-3</v>
      </c>
      <c r="S157" s="19">
        <f t="shared" si="26"/>
        <v>13.925976564273192</v>
      </c>
      <c r="T157" s="19">
        <f t="shared" si="27"/>
        <v>30.468695299261203</v>
      </c>
    </row>
    <row r="158" spans="1:20" x14ac:dyDescent="0.25">
      <c r="A158" s="12" t="s">
        <v>47</v>
      </c>
      <c r="B158" s="13">
        <v>1316</v>
      </c>
      <c r="C158" s="12">
        <v>34</v>
      </c>
      <c r="D158" s="12">
        <v>21.6</v>
      </c>
      <c r="E158" s="12">
        <v>53</v>
      </c>
      <c r="F158" s="12">
        <v>2016</v>
      </c>
      <c r="G158" s="12" t="s">
        <v>7</v>
      </c>
      <c r="H158" s="16" t="str">
        <f>VLOOKUP(A158,'Data Key'!$A$1:$B$51,2,FALSE)</f>
        <v>Illinois</v>
      </c>
      <c r="I158" s="17">
        <f t="shared" si="20"/>
        <v>45</v>
      </c>
      <c r="J158" s="21">
        <f t="shared" si="21"/>
        <v>5.0095094274718293E-3</v>
      </c>
      <c r="K158" s="19">
        <f t="shared" si="22"/>
        <v>29.185019447908108</v>
      </c>
      <c r="L158" s="19">
        <f t="shared" si="23"/>
        <v>39.204038302851771</v>
      </c>
      <c r="M158" s="21">
        <f t="shared" si="28"/>
        <v>32</v>
      </c>
      <c r="N158" s="21">
        <f t="shared" si="29"/>
        <v>58</v>
      </c>
      <c r="O158" s="19">
        <f t="shared" si="24"/>
        <v>24.316109422492403</v>
      </c>
      <c r="P158" s="19">
        <f t="shared" si="25"/>
        <v>44.072948328267479</v>
      </c>
      <c r="Q158" s="21">
        <f>((I158/B158)+_xlfn.NORM.S.INV(0.975)^2/(2*B158))/(1+_xlfn.NORM.S.INV(0.975)^2/B158)</f>
        <v>3.5550276964531564E-2</v>
      </c>
      <c r="R158" s="21">
        <f>_xlfn.NORM.S.INV(0.975)*SQRT(Q158*(1-Q158)/B158+(_xlfn.NORM.S.INV(0.975)^2/(4*B158^2)))/(1+_xlfn.NORM.S.INV(0.975)^2/B158)</f>
        <v>1.0080657760007895E-2</v>
      </c>
      <c r="S158" s="19">
        <f t="shared" si="26"/>
        <v>25.469619204523667</v>
      </c>
      <c r="T158" s="19">
        <f t="shared" si="27"/>
        <v>45.630934724539458</v>
      </c>
    </row>
    <row r="159" spans="1:20" x14ac:dyDescent="0.25">
      <c r="A159" s="12" t="s">
        <v>35</v>
      </c>
      <c r="B159" s="13">
        <v>1192</v>
      </c>
      <c r="C159" s="12">
        <v>37</v>
      </c>
      <c r="D159" s="12">
        <v>24.9</v>
      </c>
      <c r="E159" s="12">
        <v>54.8</v>
      </c>
      <c r="F159" s="12">
        <v>2016</v>
      </c>
      <c r="G159" s="12" t="s">
        <v>7</v>
      </c>
      <c r="H159" s="16" t="str">
        <f>VLOOKUP(A159,'Data Key'!$A$1:$B$51,2,FALSE)</f>
        <v>Indiana</v>
      </c>
      <c r="I159" s="17">
        <f t="shared" si="20"/>
        <v>44</v>
      </c>
      <c r="J159" s="21">
        <f t="shared" si="21"/>
        <v>5.461134832515189E-3</v>
      </c>
      <c r="K159" s="19">
        <f t="shared" si="22"/>
        <v>31.451616845337163</v>
      </c>
      <c r="L159" s="19">
        <f t="shared" si="23"/>
        <v>42.373886510367541</v>
      </c>
      <c r="M159" s="21">
        <f t="shared" si="28"/>
        <v>32</v>
      </c>
      <c r="N159" s="21">
        <f t="shared" si="29"/>
        <v>57</v>
      </c>
      <c r="O159" s="19">
        <f t="shared" si="24"/>
        <v>26.845637583892618</v>
      </c>
      <c r="P159" s="19">
        <f t="shared" si="25"/>
        <v>47.818791946308728</v>
      </c>
      <c r="Q159" s="21">
        <f>((I159/B159)+_xlfn.NORM.S.INV(0.975)^2/(2*B159))/(1+_xlfn.NORM.S.INV(0.975)^2/B159)</f>
        <v>3.8400349035927241E-2</v>
      </c>
      <c r="R159" s="21">
        <f>_xlfn.NORM.S.INV(0.975)*SQRT(Q159*(1-Q159)/B159+(_xlfn.NORM.S.INV(0.975)^2/(4*B159^2)))/(1+_xlfn.NORM.S.INV(0.975)^2/B159)</f>
        <v>1.0991685341966869E-2</v>
      </c>
      <c r="S159" s="19">
        <f t="shared" si="26"/>
        <v>27.408663693960371</v>
      </c>
      <c r="T159" s="19">
        <f t="shared" si="27"/>
        <v>49.392034377894106</v>
      </c>
    </row>
    <row r="160" spans="1:20" x14ac:dyDescent="0.25">
      <c r="A160" s="12" t="s">
        <v>49</v>
      </c>
      <c r="B160" s="13">
        <v>1084</v>
      </c>
      <c r="C160" s="12">
        <v>23.8</v>
      </c>
      <c r="D160" s="12">
        <v>15.1</v>
      </c>
      <c r="E160" s="12">
        <v>37.299999999999997</v>
      </c>
      <c r="F160" s="12">
        <v>2016</v>
      </c>
      <c r="G160" s="12" t="s">
        <v>7</v>
      </c>
      <c r="H160" s="16" t="str">
        <f>VLOOKUP(A160,'Data Key'!$A$1:$B$51,2,FALSE)</f>
        <v>Kentucky</v>
      </c>
      <c r="I160" s="17">
        <f t="shared" si="20"/>
        <v>26</v>
      </c>
      <c r="J160" s="21">
        <f t="shared" si="21"/>
        <v>4.6471381624744908E-3</v>
      </c>
      <c r="K160" s="19">
        <f t="shared" si="22"/>
        <v>19.338101689924034</v>
      </c>
      <c r="L160" s="19">
        <f t="shared" si="23"/>
        <v>28.632378014873016</v>
      </c>
      <c r="M160" s="21">
        <f t="shared" si="28"/>
        <v>16</v>
      </c>
      <c r="N160" s="21">
        <f t="shared" si="29"/>
        <v>36</v>
      </c>
      <c r="O160" s="19">
        <f t="shared" si="24"/>
        <v>14.760147601476016</v>
      </c>
      <c r="P160" s="19">
        <f t="shared" si="25"/>
        <v>33.210332103321036</v>
      </c>
      <c r="Q160" s="21">
        <f>((I160/B160)+_xlfn.NORM.S.INV(0.975)^2/(2*B160))/(1+_xlfn.NORM.S.INV(0.975)^2/B160)</f>
        <v>2.5666175143403094E-2</v>
      </c>
      <c r="R160" s="21">
        <f>_xlfn.NORM.S.INV(0.975)*SQRT(Q160*(1-Q160)/B160+(_xlfn.NORM.S.INV(0.975)^2/(4*B160^2)))/(1+_xlfn.NORM.S.INV(0.975)^2/B160)</f>
        <v>9.5453398789578092E-3</v>
      </c>
      <c r="S160" s="19">
        <f t="shared" si="26"/>
        <v>16.120835264445287</v>
      </c>
      <c r="T160" s="19">
        <f t="shared" si="27"/>
        <v>35.211515022360906</v>
      </c>
    </row>
    <row r="161" spans="1:20" x14ac:dyDescent="0.25">
      <c r="A161" s="12" t="s">
        <v>50</v>
      </c>
      <c r="B161" s="13">
        <v>965</v>
      </c>
      <c r="C161" s="12">
        <v>18.5</v>
      </c>
      <c r="D161" s="12">
        <v>11.6</v>
      </c>
      <c r="E161" s="12">
        <v>29.6</v>
      </c>
      <c r="F161" s="12">
        <v>2016</v>
      </c>
      <c r="G161" s="12" t="s">
        <v>7</v>
      </c>
      <c r="H161" s="16" t="str">
        <f>VLOOKUP(A161,'Data Key'!$A$1:$B$51,2,FALSE)</f>
        <v>Louisiana</v>
      </c>
      <c r="I161" s="17">
        <f t="shared" si="20"/>
        <v>18</v>
      </c>
      <c r="J161" s="21">
        <f t="shared" si="21"/>
        <v>4.355322030231582E-3</v>
      </c>
      <c r="K161" s="19">
        <f t="shared" si="22"/>
        <v>14.297527710701058</v>
      </c>
      <c r="L161" s="19">
        <f t="shared" si="23"/>
        <v>23.008171771164225</v>
      </c>
      <c r="M161" s="21">
        <f t="shared" si="28"/>
        <v>10</v>
      </c>
      <c r="N161" s="21">
        <f t="shared" si="29"/>
        <v>26</v>
      </c>
      <c r="O161" s="19">
        <f t="shared" si="24"/>
        <v>10.362694300518134</v>
      </c>
      <c r="P161" s="19">
        <f t="shared" si="25"/>
        <v>26.94300518134715</v>
      </c>
      <c r="Q161" s="21">
        <f>((I161/B161)+_xlfn.NORM.S.INV(0.975)^2/(2*B161))/(1+_xlfn.NORM.S.INV(0.975)^2/B161)</f>
        <v>2.0561392402215356E-2</v>
      </c>
      <c r="R161" s="21">
        <f>_xlfn.NORM.S.INV(0.975)*SQRT(Q161*(1-Q161)/B161+(_xlfn.NORM.S.INV(0.975)^2/(4*B161^2)))/(1+_xlfn.NORM.S.INV(0.975)^2/B161)</f>
        <v>9.1358301266739102E-3</v>
      </c>
      <c r="S161" s="19">
        <f t="shared" si="26"/>
        <v>11.425562275541445</v>
      </c>
      <c r="T161" s="19">
        <f t="shared" si="27"/>
        <v>29.697222528889267</v>
      </c>
    </row>
    <row r="162" spans="1:20" x14ac:dyDescent="0.25">
      <c r="A162" s="12" t="s">
        <v>30</v>
      </c>
      <c r="B162" s="13">
        <v>1376</v>
      </c>
      <c r="C162" s="12">
        <v>35.299999999999997</v>
      </c>
      <c r="D162" s="12">
        <v>22.3</v>
      </c>
      <c r="E162" s="12">
        <v>55.3</v>
      </c>
      <c r="F162" s="12">
        <v>2016</v>
      </c>
      <c r="G162" s="12" t="s">
        <v>7</v>
      </c>
      <c r="H162" s="16" t="str">
        <f>VLOOKUP(A162,'Data Key'!$A$1:$B$51,2,FALSE)</f>
        <v>Massachusetts</v>
      </c>
      <c r="I162" s="17">
        <f t="shared" si="20"/>
        <v>49</v>
      </c>
      <c r="J162" s="21">
        <f t="shared" si="21"/>
        <v>4.995809282340973E-3</v>
      </c>
      <c r="K162" s="19">
        <f t="shared" si="22"/>
        <v>30.614655833938098</v>
      </c>
      <c r="L162" s="19">
        <f t="shared" si="23"/>
        <v>40.606274398620045</v>
      </c>
      <c r="M162" s="21">
        <f t="shared" si="28"/>
        <v>36</v>
      </c>
      <c r="N162" s="21">
        <f t="shared" si="29"/>
        <v>62</v>
      </c>
      <c r="O162" s="19">
        <f t="shared" si="24"/>
        <v>26.162790697674417</v>
      </c>
      <c r="P162" s="19">
        <f t="shared" si="25"/>
        <v>45.058139534883722</v>
      </c>
      <c r="Q162" s="21">
        <f>((I162/B162)+_xlfn.NORM.S.INV(0.975)^2/(2*B162))/(1+_xlfn.NORM.S.INV(0.975)^2/B162)</f>
        <v>3.6903318917426473E-2</v>
      </c>
      <c r="R162" s="21">
        <f>_xlfn.NORM.S.INV(0.975)*SQRT(Q162*(1-Q162)/B162+(_xlfn.NORM.S.INV(0.975)^2/(4*B162^2)))/(1+_xlfn.NORM.S.INV(0.975)^2/B162)</f>
        <v>1.0030408908845347E-2</v>
      </c>
      <c r="S162" s="19">
        <f t="shared" si="26"/>
        <v>26.872910008581126</v>
      </c>
      <c r="T162" s="19">
        <f t="shared" si="27"/>
        <v>46.93372782627182</v>
      </c>
    </row>
    <row r="163" spans="1:20" x14ac:dyDescent="0.25">
      <c r="A163" s="12" t="s">
        <v>15</v>
      </c>
      <c r="B163" s="13">
        <v>1339</v>
      </c>
      <c r="C163" s="12">
        <v>25.4</v>
      </c>
      <c r="D163" s="12">
        <v>16.5</v>
      </c>
      <c r="E163" s="12">
        <v>39</v>
      </c>
      <c r="F163" s="12">
        <v>2016</v>
      </c>
      <c r="G163" s="12" t="s">
        <v>7</v>
      </c>
      <c r="H163" s="16" t="str">
        <f>VLOOKUP(A163,'Data Key'!$A$1:$B$51,2,FALSE)</f>
        <v>Maryland</v>
      </c>
      <c r="I163" s="17">
        <f t="shared" si="20"/>
        <v>34</v>
      </c>
      <c r="J163" s="21">
        <f t="shared" si="21"/>
        <v>4.2990633897283847E-3</v>
      </c>
      <c r="K163" s="19">
        <f t="shared" si="22"/>
        <v>21.093020254782445</v>
      </c>
      <c r="L163" s="19">
        <f t="shared" si="23"/>
        <v>29.691147034239215</v>
      </c>
      <c r="M163" s="21">
        <f t="shared" si="28"/>
        <v>23</v>
      </c>
      <c r="N163" s="21">
        <f t="shared" si="29"/>
        <v>46</v>
      </c>
      <c r="O163" s="19">
        <f t="shared" si="24"/>
        <v>17.176997759522031</v>
      </c>
      <c r="P163" s="19">
        <f t="shared" si="25"/>
        <v>34.353995519044062</v>
      </c>
      <c r="Q163" s="21">
        <f>((I163/B163)+_xlfn.NORM.S.INV(0.975)^2/(2*B163))/(1+_xlfn.NORM.S.INV(0.975)^2/B163)</f>
        <v>2.6749791775041894E-2</v>
      </c>
      <c r="R163" s="21">
        <f>_xlfn.NORM.S.INV(0.975)*SQRT(Q163*(1-Q163)/B163+(_xlfn.NORM.S.INV(0.975)^2/(4*B163^2)))/(1+_xlfn.NORM.S.INV(0.975)^2/B163)</f>
        <v>8.7354931912994368E-3</v>
      </c>
      <c r="S163" s="19">
        <f t="shared" si="26"/>
        <v>18.014298583742455</v>
      </c>
      <c r="T163" s="19">
        <f t="shared" si="27"/>
        <v>35.485284966341332</v>
      </c>
    </row>
    <row r="164" spans="1:20" x14ac:dyDescent="0.25">
      <c r="A164" s="12" t="s">
        <v>36</v>
      </c>
      <c r="B164" s="13">
        <v>1245</v>
      </c>
      <c r="C164" s="12">
        <v>32.1</v>
      </c>
      <c r="D164" s="12">
        <v>22.6</v>
      </c>
      <c r="E164" s="12">
        <v>45.4</v>
      </c>
      <c r="F164" s="12">
        <v>2016</v>
      </c>
      <c r="G164" s="12" t="s">
        <v>7</v>
      </c>
      <c r="H164" s="16" t="str">
        <f>VLOOKUP(A164,'Data Key'!$A$1:$B$51,2,FALSE)</f>
        <v>Maine</v>
      </c>
      <c r="I164" s="17">
        <f t="shared" si="20"/>
        <v>40</v>
      </c>
      <c r="J164" s="21">
        <f t="shared" si="21"/>
        <v>4.9976920489236409E-3</v>
      </c>
      <c r="K164" s="19">
        <f t="shared" si="22"/>
        <v>27.130822007301255</v>
      </c>
      <c r="L164" s="19">
        <f t="shared" si="23"/>
        <v>37.12620610514854</v>
      </c>
      <c r="M164" s="21">
        <f t="shared" si="28"/>
        <v>28</v>
      </c>
      <c r="N164" s="21">
        <f t="shared" si="29"/>
        <v>53</v>
      </c>
      <c r="O164" s="19">
        <f t="shared" si="24"/>
        <v>22.489959839357429</v>
      </c>
      <c r="P164" s="19">
        <f t="shared" si="25"/>
        <v>42.570281124497996</v>
      </c>
      <c r="Q164" s="21">
        <f>((I164/B164)+_xlfn.NORM.S.INV(0.975)^2/(2*B164))/(1+_xlfn.NORM.S.INV(0.975)^2/B164)</f>
        <v>3.3567695174000427E-2</v>
      </c>
      <c r="R164" s="21">
        <f>_xlfn.NORM.S.INV(0.975)*SQRT(Q164*(1-Q164)/B164+(_xlfn.NORM.S.INV(0.975)^2/(4*B164^2)))/(1+_xlfn.NORM.S.INV(0.975)^2/B164)</f>
        <v>1.0091943700855621E-2</v>
      </c>
      <c r="S164" s="19">
        <f t="shared" si="26"/>
        <v>23.475751473144804</v>
      </c>
      <c r="T164" s="19">
        <f t="shared" si="27"/>
        <v>43.65963887485605</v>
      </c>
    </row>
    <row r="165" spans="1:20" x14ac:dyDescent="0.25">
      <c r="A165" s="12" t="s">
        <v>51</v>
      </c>
      <c r="B165" s="13">
        <v>1347</v>
      </c>
      <c r="C165" s="12">
        <v>28.4</v>
      </c>
      <c r="D165" s="12">
        <v>16</v>
      </c>
      <c r="E165" s="12">
        <v>50</v>
      </c>
      <c r="F165" s="12">
        <v>2016</v>
      </c>
      <c r="G165" s="12" t="s">
        <v>7</v>
      </c>
      <c r="H165" s="16" t="str">
        <f>VLOOKUP(A165,'Data Key'!$A$1:$B$51,2,FALSE)</f>
        <v>Michigan</v>
      </c>
      <c r="I165" s="17">
        <f t="shared" si="20"/>
        <v>38</v>
      </c>
      <c r="J165" s="21">
        <f t="shared" si="21"/>
        <v>4.511388498447743E-3</v>
      </c>
      <c r="K165" s="19">
        <f t="shared" si="22"/>
        <v>23.699450402814321</v>
      </c>
      <c r="L165" s="19">
        <f t="shared" si="23"/>
        <v>32.722227399709809</v>
      </c>
      <c r="M165" s="21">
        <f t="shared" si="28"/>
        <v>27</v>
      </c>
      <c r="N165" s="21">
        <f t="shared" si="29"/>
        <v>51</v>
      </c>
      <c r="O165" s="19">
        <f t="shared" si="24"/>
        <v>20.044543429844097</v>
      </c>
      <c r="P165" s="19">
        <f t="shared" si="25"/>
        <v>37.861915367483299</v>
      </c>
      <c r="Q165" s="21">
        <f>((I165/B165)+_xlfn.NORM.S.INV(0.975)^2/(2*B165))/(1+_xlfn.NORM.S.INV(0.975)^2/B165)</f>
        <v>2.9552490523350156E-2</v>
      </c>
      <c r="R165" s="21">
        <f>_xlfn.NORM.S.INV(0.975)*SQRT(Q165*(1-Q165)/B165+(_xlfn.NORM.S.INV(0.975)^2/(4*B165^2)))/(1+_xlfn.NORM.S.INV(0.975)^2/B165)</f>
        <v>9.1294131979754636E-3</v>
      </c>
      <c r="S165" s="19">
        <f t="shared" si="26"/>
        <v>20.423077325374692</v>
      </c>
      <c r="T165" s="19">
        <f t="shared" si="27"/>
        <v>38.681903721325618</v>
      </c>
    </row>
    <row r="166" spans="1:20" x14ac:dyDescent="0.25">
      <c r="A166" s="12" t="s">
        <v>28</v>
      </c>
      <c r="B166" s="13">
        <v>1523</v>
      </c>
      <c r="C166" s="12">
        <v>35.1</v>
      </c>
      <c r="D166" s="12">
        <v>24.2</v>
      </c>
      <c r="E166" s="12">
        <v>50.8</v>
      </c>
      <c r="F166" s="12">
        <v>2016</v>
      </c>
      <c r="G166" s="12" t="s">
        <v>7</v>
      </c>
      <c r="H166" s="16" t="str">
        <f>VLOOKUP(A166,'Data Key'!$A$1:$B$51,2,FALSE)</f>
        <v>Minnesota</v>
      </c>
      <c r="I166" s="17">
        <f t="shared" si="20"/>
        <v>53</v>
      </c>
      <c r="J166" s="21">
        <f t="shared" si="21"/>
        <v>4.6962017622265376E-3</v>
      </c>
      <c r="K166" s="19">
        <f t="shared" si="22"/>
        <v>30.103535598246218</v>
      </c>
      <c r="L166" s="19">
        <f t="shared" si="23"/>
        <v>39.495939122699291</v>
      </c>
      <c r="M166" s="21">
        <f t="shared" si="28"/>
        <v>40</v>
      </c>
      <c r="N166" s="21">
        <f t="shared" si="29"/>
        <v>68</v>
      </c>
      <c r="O166" s="19">
        <f t="shared" si="24"/>
        <v>26.263952724885094</v>
      </c>
      <c r="P166" s="19">
        <f t="shared" si="25"/>
        <v>44.648719632304662</v>
      </c>
      <c r="Q166" s="21">
        <f>((I166/B166)+_xlfn.NORM.S.INV(0.975)^2/(2*B166))/(1+_xlfn.NORM.S.INV(0.975)^2/B166)</f>
        <v>3.5970158586581008E-2</v>
      </c>
      <c r="R166" s="21">
        <f>_xlfn.NORM.S.INV(0.975)*SQRT(Q166*(1-Q166)/B166+(_xlfn.NORM.S.INV(0.975)^2/(4*B166^2)))/(1+_xlfn.NORM.S.INV(0.975)^2/B166)</f>
        <v>9.4131238585881075E-3</v>
      </c>
      <c r="S166" s="19">
        <f t="shared" si="26"/>
        <v>26.557034727992903</v>
      </c>
      <c r="T166" s="19">
        <f t="shared" si="27"/>
        <v>45.383282445169115</v>
      </c>
    </row>
    <row r="167" spans="1:20" x14ac:dyDescent="0.25">
      <c r="A167" s="12" t="s">
        <v>22</v>
      </c>
      <c r="B167" s="13">
        <v>1249</v>
      </c>
      <c r="C167" s="12">
        <v>27.4</v>
      </c>
      <c r="D167" s="12">
        <v>17.3</v>
      </c>
      <c r="E167" s="12">
        <v>43.1</v>
      </c>
      <c r="F167" s="12">
        <v>2016</v>
      </c>
      <c r="G167" s="12" t="s">
        <v>7</v>
      </c>
      <c r="H167" s="16" t="str">
        <f>VLOOKUP(A167,'Data Key'!$A$1:$B$51,2,FALSE)</f>
        <v>Missouri</v>
      </c>
      <c r="I167" s="17">
        <f t="shared" si="20"/>
        <v>34</v>
      </c>
      <c r="J167" s="21">
        <f t="shared" si="21"/>
        <v>4.6045155071067559E-3</v>
      </c>
      <c r="K167" s="19">
        <f t="shared" si="22"/>
        <v>22.617261914830795</v>
      </c>
      <c r="L167" s="19">
        <f t="shared" si="23"/>
        <v>31.826292929044307</v>
      </c>
      <c r="M167" s="21">
        <f t="shared" si="28"/>
        <v>23</v>
      </c>
      <c r="N167" s="21">
        <f t="shared" si="29"/>
        <v>46</v>
      </c>
      <c r="O167" s="19">
        <f t="shared" si="24"/>
        <v>18.414731785428344</v>
      </c>
      <c r="P167" s="19">
        <f t="shared" si="25"/>
        <v>36.829463570856689</v>
      </c>
      <c r="Q167" s="21">
        <f>((I167/B167)+_xlfn.NORM.S.INV(0.975)^2/(2*B167))/(1+_xlfn.NORM.S.INV(0.975)^2/B167)</f>
        <v>2.867140862672235E-2</v>
      </c>
      <c r="R167" s="21">
        <f>_xlfn.NORM.S.INV(0.975)*SQRT(Q167*(1-Q167)/B167+(_xlfn.NORM.S.INV(0.975)^2/(4*B167^2)))/(1+_xlfn.NORM.S.INV(0.975)^2/B167)</f>
        <v>9.3530843386088001E-3</v>
      </c>
      <c r="S167" s="19">
        <f t="shared" si="26"/>
        <v>19.318324288113551</v>
      </c>
      <c r="T167" s="19">
        <f t="shared" si="27"/>
        <v>38.024492965331149</v>
      </c>
    </row>
    <row r="168" spans="1:20" x14ac:dyDescent="0.25">
      <c r="A168" s="12" t="s">
        <v>52</v>
      </c>
      <c r="B168" s="13">
        <v>1262</v>
      </c>
      <c r="C168" s="12">
        <v>31</v>
      </c>
      <c r="D168" s="12">
        <v>17.899999999999999</v>
      </c>
      <c r="E168" s="12">
        <v>53.4</v>
      </c>
      <c r="F168" s="12">
        <v>2016</v>
      </c>
      <c r="G168" s="12" t="s">
        <v>7</v>
      </c>
      <c r="H168" s="16" t="str">
        <f>VLOOKUP(A168,'Data Key'!$A$1:$B$51,2,FALSE)</f>
        <v>Montana</v>
      </c>
      <c r="I168" s="17">
        <f t="shared" si="20"/>
        <v>39</v>
      </c>
      <c r="J168" s="21">
        <f t="shared" si="21"/>
        <v>4.871430373880133E-3</v>
      </c>
      <c r="K168" s="19">
        <f t="shared" si="22"/>
        <v>26.031897676833019</v>
      </c>
      <c r="L168" s="19">
        <f t="shared" si="23"/>
        <v>35.774758424593287</v>
      </c>
      <c r="M168" s="21">
        <f t="shared" si="28"/>
        <v>28</v>
      </c>
      <c r="N168" s="21">
        <f t="shared" si="29"/>
        <v>52</v>
      </c>
      <c r="O168" s="19">
        <f t="shared" si="24"/>
        <v>22.18700475435816</v>
      </c>
      <c r="P168" s="19">
        <f t="shared" si="25"/>
        <v>41.204437400950873</v>
      </c>
      <c r="Q168" s="21">
        <f>((I168/B168)+_xlfn.NORM.S.INV(0.975)^2/(2*B168))/(1+_xlfn.NORM.S.INV(0.975)^2/B168)</f>
        <v>3.2326899332614976E-2</v>
      </c>
      <c r="R168" s="21">
        <f>_xlfn.NORM.S.INV(0.975)*SQRT(Q168*(1-Q168)/B168+(_xlfn.NORM.S.INV(0.975)^2/(4*B168^2)))/(1+_xlfn.NORM.S.INV(0.975)^2/B168)</f>
        <v>9.8460960967542595E-3</v>
      </c>
      <c r="S168" s="19">
        <f t="shared" si="26"/>
        <v>22.480803235860716</v>
      </c>
      <c r="T168" s="19">
        <f t="shared" si="27"/>
        <v>42.172995429369237</v>
      </c>
    </row>
    <row r="169" spans="1:20" x14ac:dyDescent="0.25">
      <c r="A169" s="12" t="s">
        <v>23</v>
      </c>
      <c r="B169" s="13">
        <v>1171</v>
      </c>
      <c r="C169" s="12">
        <v>17</v>
      </c>
      <c r="D169" s="12">
        <v>10.9</v>
      </c>
      <c r="E169" s="12">
        <v>26.4</v>
      </c>
      <c r="F169" s="12">
        <v>2016</v>
      </c>
      <c r="G169" s="12" t="s">
        <v>7</v>
      </c>
      <c r="H169" s="16" t="str">
        <f>VLOOKUP(A169,'Data Key'!$A$1:$B$51,2,FALSE)</f>
        <v>North Carolina</v>
      </c>
      <c r="I169" s="17">
        <f t="shared" si="20"/>
        <v>20</v>
      </c>
      <c r="J169" s="21">
        <f t="shared" si="21"/>
        <v>3.7863200135749772E-3</v>
      </c>
      <c r="K169" s="19">
        <f t="shared" si="22"/>
        <v>13.293099286168831</v>
      </c>
      <c r="L169" s="19">
        <f t="shared" si="23"/>
        <v>20.865739313318784</v>
      </c>
      <c r="M169" s="21">
        <f t="shared" si="28"/>
        <v>12</v>
      </c>
      <c r="N169" s="21">
        <f t="shared" si="29"/>
        <v>29</v>
      </c>
      <c r="O169" s="19">
        <f t="shared" si="24"/>
        <v>10.247651579846286</v>
      </c>
      <c r="P169" s="19">
        <f t="shared" si="25"/>
        <v>24.765157984628523</v>
      </c>
      <c r="Q169" s="21">
        <f>((I169/B169)+_xlfn.NORM.S.INV(0.975)^2/(2*B169))/(1+_xlfn.NORM.S.INV(0.975)^2/B169)</f>
        <v>1.8658457484426103E-2</v>
      </c>
      <c r="R169" s="21">
        <f>_xlfn.NORM.S.INV(0.975)*SQRT(Q169*(1-Q169)/B169+(_xlfn.NORM.S.INV(0.975)^2/(4*B169^2)))/(1+_xlfn.NORM.S.INV(0.975)^2/B169)</f>
        <v>7.8960481582067456E-3</v>
      </c>
      <c r="S169" s="19">
        <f t="shared" si="26"/>
        <v>10.762409326219357</v>
      </c>
      <c r="T169" s="19">
        <f t="shared" si="27"/>
        <v>26.554505642632847</v>
      </c>
    </row>
    <row r="170" spans="1:20" x14ac:dyDescent="0.25">
      <c r="A170" s="12" t="s">
        <v>59</v>
      </c>
      <c r="B170" s="13">
        <v>1202</v>
      </c>
      <c r="C170" s="12">
        <v>13.6</v>
      </c>
      <c r="D170" s="12">
        <v>8.5</v>
      </c>
      <c r="E170" s="12">
        <v>21.6</v>
      </c>
      <c r="F170" s="12">
        <v>2016</v>
      </c>
      <c r="G170" s="12" t="s">
        <v>7</v>
      </c>
      <c r="H170" s="16" t="str">
        <f>VLOOKUP(A170,'Data Key'!$A$1:$B$51,2,FALSE)</f>
        <v>North Dakota</v>
      </c>
      <c r="I170" s="17">
        <f t="shared" si="20"/>
        <v>16</v>
      </c>
      <c r="J170" s="21">
        <f t="shared" si="21"/>
        <v>3.3055644891049332E-3</v>
      </c>
      <c r="K170" s="19">
        <f t="shared" si="22"/>
        <v>10.00558359741753</v>
      </c>
      <c r="L170" s="19">
        <f t="shared" si="23"/>
        <v>16.616712575627396</v>
      </c>
      <c r="M170" s="21">
        <f t="shared" si="28"/>
        <v>9</v>
      </c>
      <c r="N170" s="21">
        <f t="shared" si="29"/>
        <v>25</v>
      </c>
      <c r="O170" s="19">
        <f t="shared" si="24"/>
        <v>7.4875207986688848</v>
      </c>
      <c r="P170" s="19">
        <f t="shared" si="25"/>
        <v>20.798668885191347</v>
      </c>
      <c r="Q170" s="21">
        <f>((I170/B170)+_xlfn.NORM.S.INV(0.975)^2/(2*B170))/(1+_xlfn.NORM.S.INV(0.975)^2/B170)</f>
        <v>1.48615966711523E-2</v>
      </c>
      <c r="R170" s="21">
        <f>_xlfn.NORM.S.INV(0.975)*SQRT(Q170*(1-Q170)/B170+(_xlfn.NORM.S.INV(0.975)^2/(4*B170^2)))/(1+_xlfn.NORM.S.INV(0.975)^2/B170)</f>
        <v>7.0021203183156123E-3</v>
      </c>
      <c r="S170" s="19">
        <f t="shared" si="26"/>
        <v>7.8594763528366878</v>
      </c>
      <c r="T170" s="19">
        <f t="shared" si="27"/>
        <v>21.86371698946791</v>
      </c>
    </row>
    <row r="171" spans="1:20" x14ac:dyDescent="0.25">
      <c r="A171" s="12" t="s">
        <v>37</v>
      </c>
      <c r="B171" s="13">
        <v>1259</v>
      </c>
      <c r="C171" s="12">
        <v>27.4</v>
      </c>
      <c r="D171" s="12">
        <v>18.3</v>
      </c>
      <c r="E171" s="12">
        <v>40.799999999999997</v>
      </c>
      <c r="F171" s="12">
        <v>2016</v>
      </c>
      <c r="G171" s="12" t="s">
        <v>7</v>
      </c>
      <c r="H171" s="16" t="str">
        <f>VLOOKUP(A171,'Data Key'!$A$1:$B$51,2,FALSE)</f>
        <v>New Hampshire</v>
      </c>
      <c r="I171" s="17">
        <f t="shared" si="20"/>
        <v>34</v>
      </c>
      <c r="J171" s="21">
        <f t="shared" si="21"/>
        <v>4.5684503327101372E-3</v>
      </c>
      <c r="K171" s="19">
        <f t="shared" si="22"/>
        <v>22.437109635518613</v>
      </c>
      <c r="L171" s="19">
        <f t="shared" si="23"/>
        <v>31.574010300938891</v>
      </c>
      <c r="M171" s="21">
        <f t="shared" si="28"/>
        <v>24</v>
      </c>
      <c r="N171" s="21">
        <f t="shared" si="29"/>
        <v>46</v>
      </c>
      <c r="O171" s="19">
        <f t="shared" si="24"/>
        <v>19.062748212867355</v>
      </c>
      <c r="P171" s="19">
        <f t="shared" si="25"/>
        <v>36.536934074662433</v>
      </c>
      <c r="Q171" s="21">
        <f>((I171/B171)+_xlfn.NORM.S.INV(0.975)^2/(2*B171))/(1+_xlfn.NORM.S.INV(0.975)^2/B171)</f>
        <v>2.8444369765854592E-2</v>
      </c>
      <c r="R171" s="21">
        <f>_xlfn.NORM.S.INV(0.975)*SQRT(Q171*(1-Q171)/B171+(_xlfn.NORM.S.INV(0.975)^2/(4*B171^2)))/(1+_xlfn.NORM.S.INV(0.975)^2/B171)</f>
        <v>9.2801857499610185E-3</v>
      </c>
      <c r="S171" s="19">
        <f t="shared" si="26"/>
        <v>19.164184015893571</v>
      </c>
      <c r="T171" s="19">
        <f t="shared" si="27"/>
        <v>37.724555515815609</v>
      </c>
    </row>
    <row r="172" spans="1:20" x14ac:dyDescent="0.25">
      <c r="A172" s="12" t="s">
        <v>16</v>
      </c>
      <c r="B172" s="13">
        <v>1349</v>
      </c>
      <c r="C172" s="12">
        <v>38.200000000000003</v>
      </c>
      <c r="D172" s="12">
        <v>25.4</v>
      </c>
      <c r="E172" s="12">
        <v>57</v>
      </c>
      <c r="F172" s="12">
        <v>2016</v>
      </c>
      <c r="G172" s="12" t="s">
        <v>7</v>
      </c>
      <c r="H172" s="16" t="str">
        <f>VLOOKUP(A172,'Data Key'!$A$1:$B$51,2,FALSE)</f>
        <v>New Jersey</v>
      </c>
      <c r="I172" s="17">
        <f t="shared" si="20"/>
        <v>52</v>
      </c>
      <c r="J172" s="21">
        <f t="shared" si="21"/>
        <v>5.2414776146965051E-3</v>
      </c>
      <c r="K172" s="19">
        <f t="shared" si="22"/>
        <v>33.305594290418398</v>
      </c>
      <c r="L172" s="19">
        <f t="shared" si="23"/>
        <v>43.788549519811404</v>
      </c>
      <c r="M172" s="21">
        <f t="shared" si="28"/>
        <v>38</v>
      </c>
      <c r="N172" s="21">
        <f t="shared" si="29"/>
        <v>66</v>
      </c>
      <c r="O172" s="19">
        <f t="shared" si="24"/>
        <v>28.169014084507044</v>
      </c>
      <c r="P172" s="19">
        <f t="shared" si="25"/>
        <v>48.925129725722755</v>
      </c>
      <c r="Q172" s="21">
        <f>((I172/B172)+_xlfn.NORM.S.INV(0.975)^2/(2*B172))/(1+_xlfn.NORM.S.INV(0.975)^2/B172)</f>
        <v>3.9857389835872649E-2</v>
      </c>
      <c r="R172" s="21">
        <f>_xlfn.NORM.S.INV(0.975)*SQRT(Q172*(1-Q172)/B172+(_xlfn.NORM.S.INV(0.975)^2/(4*B172^2)))/(1+_xlfn.NORM.S.INV(0.975)^2/B172)</f>
        <v>1.0505867175429492E-2</v>
      </c>
      <c r="S172" s="19">
        <f t="shared" si="26"/>
        <v>29.351522660443155</v>
      </c>
      <c r="T172" s="19">
        <f t="shared" si="27"/>
        <v>50.363257011302139</v>
      </c>
    </row>
    <row r="173" spans="1:20" x14ac:dyDescent="0.25">
      <c r="A173" s="12" t="s">
        <v>31</v>
      </c>
      <c r="B173" s="13">
        <v>1051</v>
      </c>
      <c r="C173" s="12">
        <v>27.3</v>
      </c>
      <c r="D173" s="12">
        <v>16.3</v>
      </c>
      <c r="E173" s="12">
        <v>45.4</v>
      </c>
      <c r="F173" s="12">
        <v>2016</v>
      </c>
      <c r="G173" s="12" t="s">
        <v>7</v>
      </c>
      <c r="H173" s="16" t="str">
        <f>VLOOKUP(A173,'Data Key'!$A$1:$B$51,2,FALSE)</f>
        <v>Nevada</v>
      </c>
      <c r="I173" s="17">
        <f t="shared" si="20"/>
        <v>29</v>
      </c>
      <c r="J173" s="21">
        <f t="shared" si="21"/>
        <v>5.0526634648940926E-3</v>
      </c>
      <c r="K173" s="19">
        <f t="shared" si="22"/>
        <v>22.540105326732931</v>
      </c>
      <c r="L173" s="19">
        <f t="shared" si="23"/>
        <v>32.645432256521111</v>
      </c>
      <c r="M173" s="21">
        <f t="shared" si="28"/>
        <v>19</v>
      </c>
      <c r="N173" s="21">
        <f t="shared" si="29"/>
        <v>39</v>
      </c>
      <c r="O173" s="19">
        <f t="shared" si="24"/>
        <v>18.078020932445291</v>
      </c>
      <c r="P173" s="19">
        <f t="shared" si="25"/>
        <v>37.107516650808755</v>
      </c>
      <c r="Q173" s="21">
        <f>((I173/B173)+_xlfn.NORM.S.INV(0.975)^2/(2*B173))/(1+_xlfn.NORM.S.INV(0.975)^2/B173)</f>
        <v>2.9313153319662118E-2</v>
      </c>
      <c r="R173" s="21">
        <f>_xlfn.NORM.S.INV(0.975)*SQRT(Q173*(1-Q173)/B173+(_xlfn.NORM.S.INV(0.975)^2/(4*B173^2)))/(1+_xlfn.NORM.S.INV(0.975)^2/B173)</f>
        <v>1.0322785291967817E-2</v>
      </c>
      <c r="S173" s="19">
        <f t="shared" si="26"/>
        <v>18.990368027694299</v>
      </c>
      <c r="T173" s="19">
        <f t="shared" si="27"/>
        <v>39.635938611629939</v>
      </c>
    </row>
    <row r="174" spans="1:20" x14ac:dyDescent="0.25">
      <c r="A174" s="12" t="s">
        <v>38</v>
      </c>
      <c r="B174" s="13">
        <v>1193</v>
      </c>
      <c r="C174" s="12">
        <v>24.8</v>
      </c>
      <c r="D174" s="12">
        <v>16.2</v>
      </c>
      <c r="E174" s="12">
        <v>37.799999999999997</v>
      </c>
      <c r="F174" s="12">
        <v>2016</v>
      </c>
      <c r="G174" s="12" t="s">
        <v>7</v>
      </c>
      <c r="H174" s="16" t="str">
        <f>VLOOKUP(A174,'Data Key'!$A$1:$B$51,2,FALSE)</f>
        <v>New York</v>
      </c>
      <c r="I174" s="17">
        <f t="shared" si="20"/>
        <v>30</v>
      </c>
      <c r="J174" s="21">
        <f t="shared" si="21"/>
        <v>4.5330427961052504E-3</v>
      </c>
      <c r="K174" s="19">
        <f t="shared" si="22"/>
        <v>20.613646223173873</v>
      </c>
      <c r="L174" s="19">
        <f t="shared" si="23"/>
        <v>29.679731815384379</v>
      </c>
      <c r="M174" s="21">
        <f t="shared" si="28"/>
        <v>20</v>
      </c>
      <c r="N174" s="21">
        <f t="shared" si="29"/>
        <v>41</v>
      </c>
      <c r="O174" s="19">
        <f t="shared" si="24"/>
        <v>16.764459346186086</v>
      </c>
      <c r="P174" s="19">
        <f t="shared" si="25"/>
        <v>34.367141659681472</v>
      </c>
      <c r="Q174" s="21">
        <f>((I174/B174)+_xlfn.NORM.S.INV(0.975)^2/(2*B174))/(1+_xlfn.NORM.S.INV(0.975)^2/B174)</f>
        <v>2.6670808547859047E-2</v>
      </c>
      <c r="R174" s="21">
        <f>_xlfn.NORM.S.INV(0.975)*SQRT(Q174*(1-Q174)/B174+(_xlfn.NORM.S.INV(0.975)^2/(4*B174^2)))/(1+_xlfn.NORM.S.INV(0.975)^2/B174)</f>
        <v>9.2536072490200464E-3</v>
      </c>
      <c r="S174" s="19">
        <f t="shared" si="26"/>
        <v>17.417201298839004</v>
      </c>
      <c r="T174" s="19">
        <f t="shared" si="27"/>
        <v>35.924415796879089</v>
      </c>
    </row>
    <row r="175" spans="1:20" x14ac:dyDescent="0.25">
      <c r="A175" s="12" t="s">
        <v>39</v>
      </c>
      <c r="B175" s="13">
        <v>1006</v>
      </c>
      <c r="C175" s="12">
        <v>26.7</v>
      </c>
      <c r="D175" s="12">
        <v>17.399999999999999</v>
      </c>
      <c r="E175" s="12">
        <v>40.700000000000003</v>
      </c>
      <c r="F175" s="12">
        <v>2016</v>
      </c>
      <c r="G175" s="12" t="s">
        <v>7</v>
      </c>
      <c r="H175" s="16" t="str">
        <f>VLOOKUP(A175,'Data Key'!$A$1:$B$51,2,FALSE)</f>
        <v>Oklahoma</v>
      </c>
      <c r="I175" s="17">
        <f t="shared" si="20"/>
        <v>27</v>
      </c>
      <c r="J175" s="21">
        <f t="shared" si="21"/>
        <v>5.0953762316727292E-3</v>
      </c>
      <c r="K175" s="19">
        <f t="shared" si="22"/>
        <v>21.74358997111057</v>
      </c>
      <c r="L175" s="19">
        <f t="shared" si="23"/>
        <v>31.934342434456031</v>
      </c>
      <c r="M175" s="21">
        <f t="shared" si="28"/>
        <v>17</v>
      </c>
      <c r="N175" s="21">
        <f t="shared" si="29"/>
        <v>37</v>
      </c>
      <c r="O175" s="19">
        <f t="shared" si="24"/>
        <v>16.898608349900595</v>
      </c>
      <c r="P175" s="19">
        <f t="shared" si="25"/>
        <v>36.779324055666002</v>
      </c>
      <c r="Q175" s="21">
        <f>((I175/B175)+_xlfn.NORM.S.INV(0.975)^2/(2*B175))/(1+_xlfn.NORM.S.INV(0.975)^2/B175)</f>
        <v>2.8638881041902417E-2</v>
      </c>
      <c r="R175" s="21">
        <f>_xlfn.NORM.S.INV(0.975)*SQRT(Q175*(1-Q175)/B175+(_xlfn.NORM.S.INV(0.975)^2/(4*B175^2)))/(1+_xlfn.NORM.S.INV(0.975)^2/B175)</f>
        <v>1.0442126890542741E-2</v>
      </c>
      <c r="S175" s="19">
        <f t="shared" si="26"/>
        <v>18.196754151359677</v>
      </c>
      <c r="T175" s="19">
        <f t="shared" si="27"/>
        <v>39.081007932445154</v>
      </c>
    </row>
    <row r="176" spans="1:20" x14ac:dyDescent="0.25">
      <c r="A176" s="12" t="s">
        <v>32</v>
      </c>
      <c r="B176" s="13">
        <v>1290</v>
      </c>
      <c r="C176" s="12">
        <v>28.9</v>
      </c>
      <c r="D176" s="12">
        <v>16.3</v>
      </c>
      <c r="E176" s="12">
        <v>50.7</v>
      </c>
      <c r="F176" s="12">
        <v>2016</v>
      </c>
      <c r="G176" s="12" t="s">
        <v>7</v>
      </c>
      <c r="H176" s="16" t="str">
        <f>VLOOKUP(A176,'Data Key'!$A$1:$B$51,2,FALSE)</f>
        <v>Oregon</v>
      </c>
      <c r="I176" s="17">
        <f t="shared" si="20"/>
        <v>37</v>
      </c>
      <c r="J176" s="21">
        <f t="shared" si="21"/>
        <v>4.6472050144361647E-3</v>
      </c>
      <c r="K176" s="19">
        <f t="shared" si="22"/>
        <v>24.034965528199493</v>
      </c>
      <c r="L176" s="19">
        <f t="shared" si="23"/>
        <v>33.32937555707182</v>
      </c>
      <c r="M176" s="21">
        <f t="shared" si="28"/>
        <v>26</v>
      </c>
      <c r="N176" s="21">
        <f t="shared" si="29"/>
        <v>49</v>
      </c>
      <c r="O176" s="19">
        <f t="shared" si="24"/>
        <v>20.155038759689923</v>
      </c>
      <c r="P176" s="19">
        <f t="shared" si="25"/>
        <v>37.984496124031011</v>
      </c>
      <c r="Q176" s="21">
        <f>((I176/B176)+_xlfn.NORM.S.INV(0.975)^2/(2*B176))/(1+_xlfn.NORM.S.INV(0.975)^2/B176)</f>
        <v>3.0081529035112527E-2</v>
      </c>
      <c r="R176" s="21">
        <f>_xlfn.NORM.S.INV(0.975)*SQRT(Q176*(1-Q176)/B176+(_xlfn.NORM.S.INV(0.975)^2/(4*B176^2)))/(1+_xlfn.NORM.S.INV(0.975)^2/B176)</f>
        <v>9.4113225159051482E-3</v>
      </c>
      <c r="S176" s="19">
        <f t="shared" si="26"/>
        <v>20.67020651920738</v>
      </c>
      <c r="T176" s="19">
        <f t="shared" si="27"/>
        <v>39.492851551017672</v>
      </c>
    </row>
    <row r="177" spans="1:20" x14ac:dyDescent="0.25">
      <c r="A177" s="12" t="s">
        <v>24</v>
      </c>
      <c r="B177" s="13">
        <v>1304</v>
      </c>
      <c r="C177" s="12">
        <v>37.9</v>
      </c>
      <c r="D177" s="12">
        <v>24.3</v>
      </c>
      <c r="E177" s="12">
        <v>58.6</v>
      </c>
      <c r="F177" s="12">
        <v>2016</v>
      </c>
      <c r="G177" s="12" t="s">
        <v>7</v>
      </c>
      <c r="H177" s="16" t="str">
        <f>VLOOKUP(A177,'Data Key'!$A$1:$B$51,2,FALSE)</f>
        <v>Pennsylvania</v>
      </c>
      <c r="I177" s="17">
        <f t="shared" si="20"/>
        <v>49</v>
      </c>
      <c r="J177" s="21">
        <f t="shared" si="21"/>
        <v>5.2662747818691047E-3</v>
      </c>
      <c r="K177" s="19">
        <f t="shared" si="22"/>
        <v>32.310412334695307</v>
      </c>
      <c r="L177" s="19">
        <f t="shared" si="23"/>
        <v>42.842961898433522</v>
      </c>
      <c r="M177" s="21">
        <f t="shared" si="28"/>
        <v>36</v>
      </c>
      <c r="N177" s="21">
        <f t="shared" si="29"/>
        <v>63</v>
      </c>
      <c r="O177" s="19">
        <f t="shared" si="24"/>
        <v>27.607361963190183</v>
      </c>
      <c r="P177" s="19">
        <f t="shared" si="25"/>
        <v>48.312883435582819</v>
      </c>
      <c r="Q177" s="21">
        <f>((I177/B177)+_xlfn.NORM.S.INV(0.975)^2/(2*B177))/(1+_xlfn.NORM.S.INV(0.975)^2/B177)</f>
        <v>3.8934940521202978E-2</v>
      </c>
      <c r="R177" s="21">
        <f>_xlfn.NORM.S.INV(0.975)*SQRT(Q177*(1-Q177)/B177+(_xlfn.NORM.S.INV(0.975)^2/(4*B177^2)))/(1+_xlfn.NORM.S.INV(0.975)^2/B177)</f>
        <v>1.0570859155345105E-2</v>
      </c>
      <c r="S177" s="19">
        <f t="shared" si="26"/>
        <v>28.364081365857871</v>
      </c>
      <c r="T177" s="19">
        <f t="shared" si="27"/>
        <v>49.505799676548087</v>
      </c>
    </row>
    <row r="178" spans="1:20" x14ac:dyDescent="0.25">
      <c r="A178" s="12" t="s">
        <v>40</v>
      </c>
      <c r="B178" s="13">
        <v>1113</v>
      </c>
      <c r="C178" s="12">
        <v>26.9</v>
      </c>
      <c r="D178" s="12">
        <v>18.399999999999999</v>
      </c>
      <c r="E178" s="12">
        <v>39.299999999999997</v>
      </c>
      <c r="F178" s="12">
        <v>2016</v>
      </c>
      <c r="G178" s="12" t="s">
        <v>7</v>
      </c>
      <c r="H178" s="16" t="str">
        <f>VLOOKUP(A178,'Data Key'!$A$1:$B$51,2,FALSE)</f>
        <v>Rhode Island</v>
      </c>
      <c r="I178" s="17">
        <f t="shared" si="20"/>
        <v>30</v>
      </c>
      <c r="J178" s="21">
        <f t="shared" si="21"/>
        <v>4.8543614379079059E-3</v>
      </c>
      <c r="K178" s="19">
        <f t="shared" si="22"/>
        <v>22.099816459666219</v>
      </c>
      <c r="L178" s="19">
        <f t="shared" si="23"/>
        <v>31.808539335482028</v>
      </c>
      <c r="M178" s="21">
        <f t="shared" si="28"/>
        <v>20</v>
      </c>
      <c r="N178" s="21">
        <f t="shared" si="29"/>
        <v>41</v>
      </c>
      <c r="O178" s="19">
        <f t="shared" si="24"/>
        <v>17.969451931716083</v>
      </c>
      <c r="P178" s="19">
        <f t="shared" si="25"/>
        <v>36.837376460017971</v>
      </c>
      <c r="Q178" s="21">
        <f>((I178/B178)+_xlfn.NORM.S.INV(0.975)^2/(2*B178))/(1+_xlfn.NORM.S.INV(0.975)^2/B178)</f>
        <v>2.8581253998264989E-2</v>
      </c>
      <c r="R178" s="21">
        <f>_xlfn.NORM.S.INV(0.975)*SQRT(Q178*(1-Q178)/B178+(_xlfn.NORM.S.INV(0.975)^2/(4*B178^2)))/(1+_xlfn.NORM.S.INV(0.975)^2/B178)</f>
        <v>9.9058965684186758E-3</v>
      </c>
      <c r="S178" s="19">
        <f t="shared" si="26"/>
        <v>18.675357429846315</v>
      </c>
      <c r="T178" s="19">
        <f t="shared" si="27"/>
        <v>38.48715056668366</v>
      </c>
    </row>
    <row r="179" spans="1:20" x14ac:dyDescent="0.25">
      <c r="A179" s="12" t="s">
        <v>17</v>
      </c>
      <c r="B179" s="13">
        <v>1123</v>
      </c>
      <c r="C179" s="12">
        <v>20.9</v>
      </c>
      <c r="D179" s="12">
        <v>12.1</v>
      </c>
      <c r="E179" s="12">
        <v>35.700000000000003</v>
      </c>
      <c r="F179" s="12">
        <v>2016</v>
      </c>
      <c r="G179" s="12" t="s">
        <v>7</v>
      </c>
      <c r="H179" s="16" t="str">
        <f>VLOOKUP(A179,'Data Key'!$A$1:$B$51,2,FALSE)</f>
        <v>South Carolina</v>
      </c>
      <c r="I179" s="17">
        <f t="shared" si="20"/>
        <v>23</v>
      </c>
      <c r="J179" s="21">
        <f t="shared" si="21"/>
        <v>4.2265949149229622E-3</v>
      </c>
      <c r="K179" s="19">
        <f t="shared" si="22"/>
        <v>16.254259938149161</v>
      </c>
      <c r="L179" s="19">
        <f t="shared" si="23"/>
        <v>24.70744976799509</v>
      </c>
      <c r="M179" s="21">
        <f t="shared" si="28"/>
        <v>15</v>
      </c>
      <c r="N179" s="21">
        <f t="shared" si="29"/>
        <v>33</v>
      </c>
      <c r="O179" s="19">
        <f t="shared" si="24"/>
        <v>13.357079252003562</v>
      </c>
      <c r="P179" s="19">
        <f t="shared" si="25"/>
        <v>29.385574354407836</v>
      </c>
      <c r="Q179" s="21">
        <f>((I179/B179)+_xlfn.NORM.S.INV(0.975)^2/(2*B179))/(1+_xlfn.NORM.S.INV(0.975)^2/B179)</f>
        <v>2.2115559571643795E-2</v>
      </c>
      <c r="R179" s="21">
        <f>_xlfn.NORM.S.INV(0.975)*SQRT(Q179*(1-Q179)/B179+(_xlfn.NORM.S.INV(0.975)^2/(4*B179^2)))/(1+_xlfn.NORM.S.INV(0.975)^2/B179)</f>
        <v>8.7395514015355912E-3</v>
      </c>
      <c r="S179" s="19">
        <f t="shared" si="26"/>
        <v>13.376008170108204</v>
      </c>
      <c r="T179" s="19">
        <f t="shared" si="27"/>
        <v>30.855110973179386</v>
      </c>
    </row>
    <row r="180" spans="1:20" x14ac:dyDescent="0.25">
      <c r="A180" s="12" t="s">
        <v>29</v>
      </c>
      <c r="B180" s="13">
        <v>1108</v>
      </c>
      <c r="C180" s="12">
        <v>20.100000000000001</v>
      </c>
      <c r="D180" s="12">
        <v>11.6</v>
      </c>
      <c r="E180" s="12">
        <v>34.700000000000003</v>
      </c>
      <c r="F180" s="12">
        <v>2016</v>
      </c>
      <c r="G180" s="12" t="s">
        <v>7</v>
      </c>
      <c r="H180" s="16" t="str">
        <f>VLOOKUP(A180,'Data Key'!$A$1:$B$51,2,FALSE)</f>
        <v>Tennessee</v>
      </c>
      <c r="I180" s="17">
        <f t="shared" si="20"/>
        <v>22</v>
      </c>
      <c r="J180" s="21">
        <f t="shared" si="21"/>
        <v>4.1909898829568916E-3</v>
      </c>
      <c r="K180" s="19">
        <f t="shared" si="22"/>
        <v>15.664605784913146</v>
      </c>
      <c r="L180" s="19">
        <f t="shared" si="23"/>
        <v>24.046585550826929</v>
      </c>
      <c r="M180" s="21">
        <f t="shared" si="28"/>
        <v>14</v>
      </c>
      <c r="N180" s="21">
        <f t="shared" si="29"/>
        <v>32</v>
      </c>
      <c r="O180" s="19">
        <f t="shared" si="24"/>
        <v>12.635379061371841</v>
      </c>
      <c r="P180" s="19">
        <f t="shared" si="25"/>
        <v>28.880866425992778</v>
      </c>
      <c r="Q180" s="21">
        <f>((I180/B180)+_xlfn.NORM.S.INV(0.975)^2/(2*B180))/(1+_xlfn.NORM.S.INV(0.975)^2/B180)</f>
        <v>2.1514514700431531E-2</v>
      </c>
      <c r="R180" s="21">
        <f>_xlfn.NORM.S.INV(0.975)*SQRT(Q180*(1-Q180)/B180+(_xlfn.NORM.S.INV(0.975)^2/(4*B180^2)))/(1+_xlfn.NORM.S.INV(0.975)^2/B180)</f>
        <v>8.6871933306399887E-3</v>
      </c>
      <c r="S180" s="19">
        <f t="shared" si="26"/>
        <v>12.827321369791543</v>
      </c>
      <c r="T180" s="19">
        <f t="shared" si="27"/>
        <v>30.201708031071522</v>
      </c>
    </row>
    <row r="181" spans="1:20" x14ac:dyDescent="0.25">
      <c r="A181" s="12" t="s">
        <v>25</v>
      </c>
      <c r="B181" s="13">
        <v>1325</v>
      </c>
      <c r="C181" s="12">
        <v>26.3</v>
      </c>
      <c r="D181" s="12">
        <v>17.7</v>
      </c>
      <c r="E181" s="12">
        <v>38.9</v>
      </c>
      <c r="F181" s="12">
        <v>2016</v>
      </c>
      <c r="G181" s="12" t="s">
        <v>7</v>
      </c>
      <c r="H181" s="16" t="str">
        <f>VLOOKUP(A181,'Data Key'!$A$1:$B$51,2,FALSE)</f>
        <v>Utah</v>
      </c>
      <c r="I181" s="17">
        <f t="shared" si="20"/>
        <v>35</v>
      </c>
      <c r="J181" s="21">
        <f t="shared" si="21"/>
        <v>4.4055999639096965E-3</v>
      </c>
      <c r="K181" s="19">
        <f t="shared" si="22"/>
        <v>22.009494375712944</v>
      </c>
      <c r="L181" s="19">
        <f t="shared" si="23"/>
        <v>30.820694303532342</v>
      </c>
      <c r="M181" s="21">
        <f t="shared" si="28"/>
        <v>24</v>
      </c>
      <c r="N181" s="21">
        <f t="shared" si="29"/>
        <v>47</v>
      </c>
      <c r="O181" s="19">
        <f t="shared" si="24"/>
        <v>18.113207547169811</v>
      </c>
      <c r="P181" s="19">
        <f t="shared" si="25"/>
        <v>35.471698113207545</v>
      </c>
      <c r="Q181" s="21">
        <f>((I181/B181)+_xlfn.NORM.S.INV(0.975)^2/(2*B181))/(1+_xlfn.NORM.S.INV(0.975)^2/B181)</f>
        <v>2.7784149241635699E-2</v>
      </c>
      <c r="R181" s="21">
        <f>_xlfn.NORM.S.INV(0.975)*SQRT(Q181*(1-Q181)/B181+(_xlfn.NORM.S.INV(0.975)^2/(4*B181^2)))/(1+_xlfn.NORM.S.INV(0.975)^2/B181)</f>
        <v>8.9415447808180622E-3</v>
      </c>
      <c r="S181" s="19">
        <f t="shared" si="26"/>
        <v>18.842604460817636</v>
      </c>
      <c r="T181" s="19">
        <f t="shared" si="27"/>
        <v>36.725694022453766</v>
      </c>
    </row>
    <row r="182" spans="1:20" x14ac:dyDescent="0.25">
      <c r="A182" s="12" t="s">
        <v>56</v>
      </c>
      <c r="B182" s="13">
        <v>1364</v>
      </c>
      <c r="C182" s="12">
        <v>32.5</v>
      </c>
      <c r="D182" s="12">
        <v>22.4</v>
      </c>
      <c r="E182" s="12">
        <v>46.9</v>
      </c>
      <c r="F182" s="12">
        <v>2016</v>
      </c>
      <c r="G182" s="12" t="s">
        <v>7</v>
      </c>
      <c r="H182" s="16" t="str">
        <f>VLOOKUP(A182,'Data Key'!$A$1:$B$51,2,FALSE)</f>
        <v>Virginia</v>
      </c>
      <c r="I182" s="17">
        <f t="shared" si="20"/>
        <v>44</v>
      </c>
      <c r="J182" s="21">
        <f t="shared" si="21"/>
        <v>4.7840063602271436E-3</v>
      </c>
      <c r="K182" s="19">
        <f t="shared" si="22"/>
        <v>27.474058155901886</v>
      </c>
      <c r="L182" s="19">
        <f t="shared" si="23"/>
        <v>37.042070876356178</v>
      </c>
      <c r="M182" s="21">
        <f t="shared" si="28"/>
        <v>32</v>
      </c>
      <c r="N182" s="21">
        <f t="shared" si="29"/>
        <v>58</v>
      </c>
      <c r="O182" s="19">
        <f t="shared" si="24"/>
        <v>23.460410557184751</v>
      </c>
      <c r="P182" s="19">
        <f t="shared" si="25"/>
        <v>42.521994134897362</v>
      </c>
      <c r="Q182" s="21">
        <f>((I182/B182)+_xlfn.NORM.S.INV(0.975)^2/(2*B182))/(1+_xlfn.NORM.S.INV(0.975)^2/B182)</f>
        <v>3.3571675367946759E-2</v>
      </c>
      <c r="R182" s="21">
        <f>_xlfn.NORM.S.INV(0.975)*SQRT(Q182*(1-Q182)/B182+(_xlfn.NORM.S.INV(0.975)^2/(4*B182^2)))/(1+_xlfn.NORM.S.INV(0.975)^2/B182)</f>
        <v>9.6350228438439045E-3</v>
      </c>
      <c r="S182" s="19">
        <f t="shared" si="26"/>
        <v>23.936652524102854</v>
      </c>
      <c r="T182" s="19">
        <f t="shared" si="27"/>
        <v>43.206698211790666</v>
      </c>
    </row>
    <row r="183" spans="1:20" x14ac:dyDescent="0.25">
      <c r="A183" s="12" t="s">
        <v>57</v>
      </c>
      <c r="B183" s="13">
        <v>1362</v>
      </c>
      <c r="C183" s="12">
        <v>18.5</v>
      </c>
      <c r="D183" s="12">
        <v>11.3</v>
      </c>
      <c r="E183" s="12">
        <v>30</v>
      </c>
      <c r="F183" s="12">
        <v>2016</v>
      </c>
      <c r="G183" s="12" t="s">
        <v>7</v>
      </c>
      <c r="H183" s="16" t="str">
        <f>VLOOKUP(A183,'Data Key'!$A$1:$B$51,2,FALSE)</f>
        <v>Vermont</v>
      </c>
      <c r="I183" s="17">
        <f t="shared" si="20"/>
        <v>25</v>
      </c>
      <c r="J183" s="21">
        <f t="shared" si="21"/>
        <v>3.6372239875345882E-3</v>
      </c>
      <c r="K183" s="19">
        <f t="shared" si="22"/>
        <v>14.718135777516808</v>
      </c>
      <c r="L183" s="19">
        <f t="shared" si="23"/>
        <v>21.992583752585983</v>
      </c>
      <c r="M183" s="21">
        <f t="shared" si="28"/>
        <v>16</v>
      </c>
      <c r="N183" s="21">
        <f t="shared" si="29"/>
        <v>35</v>
      </c>
      <c r="O183" s="19">
        <f t="shared" si="24"/>
        <v>11.747430249632894</v>
      </c>
      <c r="P183" s="19">
        <f t="shared" si="25"/>
        <v>25.697503671071953</v>
      </c>
      <c r="Q183" s="21">
        <f>((I183/B183)+_xlfn.NORM.S.INV(0.975)^2/(2*B183))/(1+_xlfn.NORM.S.INV(0.975)^2/B183)</f>
        <v>1.9709995795259557E-2</v>
      </c>
      <c r="R183" s="21">
        <f>_xlfn.NORM.S.INV(0.975)*SQRT(Q183*(1-Q183)/B183+(_xlfn.NORM.S.INV(0.975)^2/(4*B183^2)))/(1+_xlfn.NORM.S.INV(0.975)^2/B183)</f>
        <v>7.4944581939268302E-3</v>
      </c>
      <c r="S183" s="19">
        <f t="shared" si="26"/>
        <v>12.215537601332727</v>
      </c>
      <c r="T183" s="19">
        <f t="shared" si="27"/>
        <v>27.204453989186391</v>
      </c>
    </row>
    <row r="184" spans="1:20" x14ac:dyDescent="0.25">
      <c r="A184" s="12" t="s">
        <v>26</v>
      </c>
      <c r="B184" s="13">
        <v>1461</v>
      </c>
      <c r="C184" s="12">
        <v>28.9</v>
      </c>
      <c r="D184" s="12">
        <v>16.399999999999999</v>
      </c>
      <c r="E184" s="12">
        <v>50.5</v>
      </c>
      <c r="F184" s="12">
        <v>2016</v>
      </c>
      <c r="G184" s="12" t="s">
        <v>7</v>
      </c>
      <c r="H184" s="16" t="str">
        <f>VLOOKUP(A184,'Data Key'!$A$1:$B$51,2,FALSE)</f>
        <v>Wisconsin</v>
      </c>
      <c r="I184" s="17">
        <f t="shared" si="20"/>
        <v>42</v>
      </c>
      <c r="J184" s="21">
        <f t="shared" si="21"/>
        <v>4.3716010240798216E-3</v>
      </c>
      <c r="K184" s="19">
        <f t="shared" si="22"/>
        <v>24.375832240807242</v>
      </c>
      <c r="L184" s="19">
        <f t="shared" si="23"/>
        <v>33.119034288966887</v>
      </c>
      <c r="M184" s="21">
        <f t="shared" si="28"/>
        <v>30</v>
      </c>
      <c r="N184" s="21">
        <f t="shared" si="29"/>
        <v>55</v>
      </c>
      <c r="O184" s="19">
        <f t="shared" si="24"/>
        <v>20.533880903490761</v>
      </c>
      <c r="P184" s="19">
        <f t="shared" si="25"/>
        <v>37.64544832306639</v>
      </c>
      <c r="Q184" s="21">
        <f>((I184/B184)+_xlfn.NORM.S.INV(0.975)^2/(2*B184))/(1+_xlfn.NORM.S.INV(0.975)^2/B184)</f>
        <v>2.9983264841306787E-2</v>
      </c>
      <c r="R184" s="21">
        <f>_xlfn.NORM.S.INV(0.975)*SQRT(Q184*(1-Q184)/B184+(_xlfn.NORM.S.INV(0.975)^2/(4*B184^2)))/(1+_xlfn.NORM.S.INV(0.975)^2/B184)</f>
        <v>8.8199222804729756E-3</v>
      </c>
      <c r="S184" s="19">
        <f t="shared" si="26"/>
        <v>21.163342560833811</v>
      </c>
      <c r="T184" s="19">
        <f t="shared" si="27"/>
        <v>38.803187121779764</v>
      </c>
    </row>
    <row r="185" spans="1:20" x14ac:dyDescent="0.25">
      <c r="A185" s="12" t="s">
        <v>18</v>
      </c>
      <c r="B185" s="13">
        <v>1016</v>
      </c>
      <c r="C185" s="12">
        <v>30.2</v>
      </c>
      <c r="D185" s="12">
        <v>19.3</v>
      </c>
      <c r="E185" s="12">
        <v>47</v>
      </c>
      <c r="F185" s="12">
        <v>2016</v>
      </c>
      <c r="G185" s="12" t="s">
        <v>7</v>
      </c>
      <c r="H185" s="16" t="str">
        <f>VLOOKUP(A185,'Data Key'!$A$1:$B$51,2,FALSE)</f>
        <v>West Virginia</v>
      </c>
      <c r="I185" s="17">
        <f t="shared" si="20"/>
        <v>31</v>
      </c>
      <c r="J185" s="21">
        <f t="shared" si="21"/>
        <v>5.3958317621287701E-3</v>
      </c>
      <c r="K185" s="19">
        <f t="shared" si="22"/>
        <v>25.11597926149328</v>
      </c>
      <c r="L185" s="19">
        <f t="shared" si="23"/>
        <v>35.907642785750816</v>
      </c>
      <c r="M185" s="21">
        <f t="shared" si="28"/>
        <v>20</v>
      </c>
      <c r="N185" s="21">
        <f t="shared" si="29"/>
        <v>42</v>
      </c>
      <c r="O185" s="19">
        <f t="shared" si="24"/>
        <v>19.685039370078741</v>
      </c>
      <c r="P185" s="19">
        <f t="shared" si="25"/>
        <v>41.338582677165356</v>
      </c>
      <c r="Q185" s="21">
        <f>((I185/B185)+_xlfn.NORM.S.INV(0.975)^2/(2*B185))/(1+_xlfn.NORM.S.INV(0.975)^2/B185)</f>
        <v>3.2280242311795548E-2</v>
      </c>
      <c r="R185" s="21">
        <f>_xlfn.NORM.S.INV(0.975)*SQRT(Q185*(1-Q185)/B185+(_xlfn.NORM.S.INV(0.975)^2/(4*B185^2)))/(1+_xlfn.NORM.S.INV(0.975)^2/B185)</f>
        <v>1.0989519648462827E-2</v>
      </c>
      <c r="S185" s="19">
        <f t="shared" si="26"/>
        <v>21.290722663332719</v>
      </c>
      <c r="T185" s="19">
        <f t="shared" si="27"/>
        <v>43.269761960258379</v>
      </c>
    </row>
    <row r="186" spans="1:20" x14ac:dyDescent="0.25">
      <c r="A186" s="12" t="s">
        <v>19</v>
      </c>
      <c r="B186" s="13">
        <v>252812</v>
      </c>
      <c r="C186" s="12">
        <v>1.5</v>
      </c>
      <c r="D186" s="12">
        <v>1.3</v>
      </c>
      <c r="E186" s="12">
        <v>1.6</v>
      </c>
      <c r="F186" s="12">
        <v>2000</v>
      </c>
      <c r="G186" s="12" t="s">
        <v>9</v>
      </c>
      <c r="H186" s="16" t="str">
        <f>VLOOKUP(A186,'Data Key'!$A$1:$B$51,2,FALSE)</f>
        <v>Alabama</v>
      </c>
      <c r="I186" s="17">
        <f t="shared" si="20"/>
        <v>379</v>
      </c>
      <c r="J186" s="21">
        <f t="shared" si="21"/>
        <v>7.6947788525153803E-5</v>
      </c>
      <c r="K186" s="19">
        <f t="shared" si="22"/>
        <v>1.4221899106346962</v>
      </c>
      <c r="L186" s="19">
        <f t="shared" si="23"/>
        <v>1.5760854876850037</v>
      </c>
      <c r="M186" s="21">
        <f t="shared" si="28"/>
        <v>342</v>
      </c>
      <c r="N186" s="21">
        <f t="shared" si="29"/>
        <v>418</v>
      </c>
      <c r="O186" s="19">
        <f t="shared" si="24"/>
        <v>1.3527838868408144</v>
      </c>
      <c r="P186" s="19">
        <f t="shared" si="25"/>
        <v>1.6534025283609954</v>
      </c>
      <c r="Q186" s="21">
        <f>((I186/B186)+_xlfn.NORM.S.INV(0.975)^2/(2*B186))/(1+_xlfn.NORM.S.INV(0.975)^2/B186)</f>
        <v>1.5067122661789074E-3</v>
      </c>
      <c r="R186" s="21">
        <f>_xlfn.NORM.S.INV(0.975)*SQRT(Q186*(1-Q186)/B186+(_xlfn.NORM.S.INV(0.975)^2/(4*B186^2)))/(1+_xlfn.NORM.S.INV(0.975)^2/B186)</f>
        <v>1.5138330914707198E-4</v>
      </c>
      <c r="S186" s="19">
        <f t="shared" si="26"/>
        <v>1.3553289570318354</v>
      </c>
      <c r="T186" s="19">
        <f t="shared" si="27"/>
        <v>1.6580955753259794</v>
      </c>
    </row>
    <row r="187" spans="1:20" x14ac:dyDescent="0.25">
      <c r="A187" s="12" t="s">
        <v>43</v>
      </c>
      <c r="B187" s="13">
        <v>50342</v>
      </c>
      <c r="C187" s="12">
        <v>3.3</v>
      </c>
      <c r="D187" s="12">
        <v>2.8</v>
      </c>
      <c r="E187" s="12">
        <v>3.8</v>
      </c>
      <c r="F187" s="12">
        <v>2000</v>
      </c>
      <c r="G187" s="12" t="s">
        <v>9</v>
      </c>
      <c r="H187" s="16" t="str">
        <f>VLOOKUP(A187,'Data Key'!$A$1:$B$51,2,FALSE)</f>
        <v>Alaska</v>
      </c>
      <c r="I187" s="17">
        <f t="shared" si="20"/>
        <v>166</v>
      </c>
      <c r="J187" s="21">
        <f t="shared" si="21"/>
        <v>2.5550909538650534E-4</v>
      </c>
      <c r="K187" s="19">
        <f t="shared" si="22"/>
        <v>3.0419363775784145</v>
      </c>
      <c r="L187" s="19">
        <f t="shared" si="23"/>
        <v>3.5529545683514252</v>
      </c>
      <c r="M187" s="21">
        <f t="shared" si="28"/>
        <v>141</v>
      </c>
      <c r="N187" s="21">
        <f t="shared" si="29"/>
        <v>192</v>
      </c>
      <c r="O187" s="19">
        <f t="shared" si="24"/>
        <v>2.8008422390846608</v>
      </c>
      <c r="P187" s="19">
        <f t="shared" si="25"/>
        <v>3.8139128362003891</v>
      </c>
      <c r="Q187" s="21">
        <f>((I187/B187)+_xlfn.NORM.S.INV(0.975)^2/(2*B187))/(1+_xlfn.NORM.S.INV(0.975)^2/B187)</f>
        <v>3.3353445795060196E-3</v>
      </c>
      <c r="R187" s="21">
        <f>_xlfn.NORM.S.INV(0.975)*SQRT(Q187*(1-Q187)/B187+(_xlfn.NORM.S.INV(0.975)^2/(4*B187^2)))/(1+_xlfn.NORM.S.INV(0.975)^2/B187)</f>
        <v>5.0505327351521969E-4</v>
      </c>
      <c r="S187" s="19">
        <f t="shared" si="26"/>
        <v>2.8302913059908001</v>
      </c>
      <c r="T187" s="19">
        <f t="shared" si="27"/>
        <v>3.8403978530212393</v>
      </c>
    </row>
    <row r="188" spans="1:20" x14ac:dyDescent="0.25">
      <c r="A188" s="12" t="s">
        <v>13</v>
      </c>
      <c r="B188" s="13">
        <v>274759</v>
      </c>
      <c r="C188" s="12">
        <v>3.3</v>
      </c>
      <c r="D188" s="12">
        <v>3.1</v>
      </c>
      <c r="E188" s="12">
        <v>3.5</v>
      </c>
      <c r="F188" s="12">
        <v>2000</v>
      </c>
      <c r="G188" s="12" t="s">
        <v>9</v>
      </c>
      <c r="H188" s="16" t="str">
        <f>VLOOKUP(A188,'Data Key'!$A$1:$B$51,2,FALSE)</f>
        <v>Arizona</v>
      </c>
      <c r="I188" s="17">
        <f t="shared" si="20"/>
        <v>907</v>
      </c>
      <c r="J188" s="21">
        <f t="shared" si="21"/>
        <v>1.0942932275584047E-4</v>
      </c>
      <c r="K188" s="19">
        <f t="shared" si="22"/>
        <v>3.1916454373066139</v>
      </c>
      <c r="L188" s="19">
        <f t="shared" si="23"/>
        <v>3.4105040828182953</v>
      </c>
      <c r="M188" s="21">
        <f t="shared" si="28"/>
        <v>848</v>
      </c>
      <c r="N188" s="21">
        <f t="shared" si="29"/>
        <v>966</v>
      </c>
      <c r="O188" s="19">
        <f t="shared" si="24"/>
        <v>3.0863411207640148</v>
      </c>
      <c r="P188" s="19">
        <f t="shared" si="25"/>
        <v>3.5158083993608944</v>
      </c>
      <c r="Q188" s="21">
        <f>((I188/B188)+_xlfn.NORM.S.INV(0.975)^2/(2*B188))/(1+_xlfn.NORM.S.INV(0.975)^2/B188)</f>
        <v>3.3080191068942956E-3</v>
      </c>
      <c r="R188" s="21">
        <f>_xlfn.NORM.S.INV(0.975)*SQRT(Q188*(1-Q188)/B188+(_xlfn.NORM.S.INV(0.975)^2/(4*B188^2)))/(1+_xlfn.NORM.S.INV(0.975)^2/B188)</f>
        <v>2.1481303079717859E-4</v>
      </c>
      <c r="S188" s="19">
        <f t="shared" si="26"/>
        <v>3.093206076097117</v>
      </c>
      <c r="T188" s="19">
        <f t="shared" si="27"/>
        <v>3.522832137691474</v>
      </c>
    </row>
    <row r="189" spans="1:20" x14ac:dyDescent="0.25">
      <c r="A189" s="12" t="s">
        <v>20</v>
      </c>
      <c r="B189" s="13">
        <v>185692</v>
      </c>
      <c r="C189" s="12">
        <v>5.3</v>
      </c>
      <c r="D189" s="12">
        <v>5</v>
      </c>
      <c r="E189" s="12">
        <v>5.7</v>
      </c>
      <c r="F189" s="12">
        <v>2000</v>
      </c>
      <c r="G189" s="12" t="s">
        <v>9</v>
      </c>
      <c r="H189" s="16" t="str">
        <f>VLOOKUP(A189,'Data Key'!$A$1:$B$51,2,FALSE)</f>
        <v>Arkansas</v>
      </c>
      <c r="I189" s="17">
        <f t="shared" si="20"/>
        <v>984</v>
      </c>
      <c r="J189" s="21">
        <f t="shared" si="21"/>
        <v>1.6848087579606481E-4</v>
      </c>
      <c r="K189" s="19">
        <f t="shared" si="22"/>
        <v>5.1306165543570925</v>
      </c>
      <c r="L189" s="19">
        <f t="shared" si="23"/>
        <v>5.4675783059492211</v>
      </c>
      <c r="M189" s="21">
        <f t="shared" si="28"/>
        <v>923</v>
      </c>
      <c r="N189" s="21">
        <f t="shared" si="29"/>
        <v>1046</v>
      </c>
      <c r="O189" s="19">
        <f t="shared" si="24"/>
        <v>4.9705964715765889</v>
      </c>
      <c r="P189" s="19">
        <f t="shared" si="25"/>
        <v>5.632983650345734</v>
      </c>
      <c r="Q189" s="21">
        <f>((I189/B189)+_xlfn.NORM.S.INV(0.975)^2/(2*B189))/(1+_xlfn.NORM.S.INV(0.975)^2/B189)</f>
        <v>5.3093312250020504E-3</v>
      </c>
      <c r="R189" s="21">
        <f>_xlfn.NORM.S.INV(0.975)*SQRT(Q189*(1-Q189)/B189+(_xlfn.NORM.S.INV(0.975)^2/(4*B189^2)))/(1+_xlfn.NORM.S.INV(0.975)^2/B189)</f>
        <v>3.3068842189322699E-4</v>
      </c>
      <c r="S189" s="19">
        <f t="shared" si="26"/>
        <v>4.9786428031088237</v>
      </c>
      <c r="T189" s="19">
        <f t="shared" si="27"/>
        <v>5.6400196468952775</v>
      </c>
    </row>
    <row r="190" spans="1:20" x14ac:dyDescent="0.25">
      <c r="A190" s="12" t="s">
        <v>44</v>
      </c>
      <c r="B190" s="13">
        <v>2406609</v>
      </c>
      <c r="C190" s="12">
        <v>1</v>
      </c>
      <c r="D190" s="12">
        <v>1</v>
      </c>
      <c r="E190" s="12">
        <v>1.1000000000000001</v>
      </c>
      <c r="F190" s="12">
        <v>2000</v>
      </c>
      <c r="G190" s="12" t="s">
        <v>9</v>
      </c>
      <c r="H190" s="16" t="str">
        <f>VLOOKUP(A190,'Data Key'!$A$1:$B$51,2,FALSE)</f>
        <v>California</v>
      </c>
      <c r="I190" s="17">
        <f t="shared" si="20"/>
        <v>2407</v>
      </c>
      <c r="J190" s="21">
        <f t="shared" si="21"/>
        <v>2.0375825724836001E-5</v>
      </c>
      <c r="K190" s="19">
        <f t="shared" si="22"/>
        <v>0.97978664354208689</v>
      </c>
      <c r="L190" s="19">
        <f t="shared" si="23"/>
        <v>1.0205382949917587</v>
      </c>
      <c r="M190" s="21">
        <f t="shared" si="28"/>
        <v>2311</v>
      </c>
      <c r="N190" s="21">
        <f t="shared" si="29"/>
        <v>2503</v>
      </c>
      <c r="O190" s="19">
        <f t="shared" si="24"/>
        <v>0.96027231677434932</v>
      </c>
      <c r="P190" s="19">
        <f t="shared" si="25"/>
        <v>1.0400526217594965</v>
      </c>
      <c r="Q190" s="21">
        <f>((I190/B190)+_xlfn.NORM.S.INV(0.975)^2/(2*B190))/(1+_xlfn.NORM.S.INV(0.975)^2/B190)</f>
        <v>1.0009589776601238E-3</v>
      </c>
      <c r="R190" s="21">
        <f>_xlfn.NORM.S.INV(0.975)*SQRT(Q190*(1-Q190)/B190+(_xlfn.NORM.S.INV(0.975)^2/(4*B190^2)))/(1+_xlfn.NORM.S.INV(0.975)^2/B190)</f>
        <v>3.9959674735057209E-5</v>
      </c>
      <c r="S190" s="19">
        <f t="shared" si="26"/>
        <v>0.96099930292506652</v>
      </c>
      <c r="T190" s="19">
        <f t="shared" si="27"/>
        <v>1.040918652395181</v>
      </c>
    </row>
    <row r="191" spans="1:20" x14ac:dyDescent="0.25">
      <c r="A191" s="12" t="s">
        <v>21</v>
      </c>
      <c r="B191" s="13">
        <v>130820</v>
      </c>
      <c r="C191" s="12">
        <v>1.9</v>
      </c>
      <c r="D191" s="12">
        <v>1.7</v>
      </c>
      <c r="E191" s="12">
        <v>2.2000000000000002</v>
      </c>
      <c r="F191" s="12">
        <v>2000</v>
      </c>
      <c r="G191" s="12" t="s">
        <v>9</v>
      </c>
      <c r="H191" s="16" t="str">
        <f>VLOOKUP(A191,'Data Key'!$A$1:$B$51,2,FALSE)</f>
        <v>Colorado</v>
      </c>
      <c r="I191" s="17">
        <f t="shared" si="20"/>
        <v>249</v>
      </c>
      <c r="J191" s="21">
        <f t="shared" si="21"/>
        <v>1.2050687418400652E-4</v>
      </c>
      <c r="K191" s="19">
        <f t="shared" si="22"/>
        <v>1.7828718140899578</v>
      </c>
      <c r="L191" s="19">
        <f t="shared" si="23"/>
        <v>2.0238855624579708</v>
      </c>
      <c r="M191" s="21">
        <f t="shared" si="28"/>
        <v>218</v>
      </c>
      <c r="N191" s="21">
        <f t="shared" si="29"/>
        <v>280</v>
      </c>
      <c r="O191" s="19">
        <f t="shared" si="24"/>
        <v>1.6664118636294145</v>
      </c>
      <c r="P191" s="19">
        <f t="shared" si="25"/>
        <v>2.1403455129185138</v>
      </c>
      <c r="Q191" s="21">
        <f>((I191/B191)+_xlfn.NORM.S.INV(0.975)^2/(2*B191))/(1+_xlfn.NORM.S.INV(0.975)^2/B191)</f>
        <v>1.9180045977271595E-3</v>
      </c>
      <c r="R191" s="21">
        <f>_xlfn.NORM.S.INV(0.975)*SQRT(Q191*(1-Q191)/B191+(_xlfn.NORM.S.INV(0.975)^2/(4*B191^2)))/(1+_xlfn.NORM.S.INV(0.975)^2/B191)</f>
        <v>2.3754031545197157E-4</v>
      </c>
      <c r="S191" s="19">
        <f t="shared" si="26"/>
        <v>1.6804642822751881</v>
      </c>
      <c r="T191" s="19">
        <f t="shared" si="27"/>
        <v>2.1555449131791309</v>
      </c>
    </row>
    <row r="192" spans="1:20" x14ac:dyDescent="0.25">
      <c r="A192" s="12" t="s">
        <v>33</v>
      </c>
      <c r="B192" s="13">
        <v>163068</v>
      </c>
      <c r="C192" s="12">
        <v>0.5</v>
      </c>
      <c r="D192" s="12">
        <v>0.4</v>
      </c>
      <c r="E192" s="12">
        <v>0.6</v>
      </c>
      <c r="F192" s="12">
        <v>2000</v>
      </c>
      <c r="G192" s="12" t="s">
        <v>9</v>
      </c>
      <c r="H192" s="16" t="str">
        <f>VLOOKUP(A192,'Data Key'!$A$1:$B$51,2,FALSE)</f>
        <v>Connecticut</v>
      </c>
      <c r="I192" s="17">
        <f t="shared" si="20"/>
        <v>82</v>
      </c>
      <c r="J192" s="21">
        <f t="shared" si="21"/>
        <v>5.5517379662184521E-5</v>
      </c>
      <c r="K192" s="19">
        <f t="shared" si="22"/>
        <v>0.44734032387253714</v>
      </c>
      <c r="L192" s="19">
        <f t="shared" si="23"/>
        <v>0.55837508319690621</v>
      </c>
      <c r="M192" s="21">
        <f t="shared" si="28"/>
        <v>64</v>
      </c>
      <c r="N192" s="21">
        <f t="shared" si="29"/>
        <v>100</v>
      </c>
      <c r="O192" s="19">
        <f t="shared" si="24"/>
        <v>0.39247430519783155</v>
      </c>
      <c r="P192" s="19">
        <f t="shared" si="25"/>
        <v>0.61324110187161185</v>
      </c>
      <c r="Q192" s="21">
        <f>((I192/B192)+_xlfn.NORM.S.INV(0.975)^2/(2*B192))/(1+_xlfn.NORM.S.INV(0.975)^2/B192)</f>
        <v>5.1462428252236866E-4</v>
      </c>
      <c r="R192" s="21">
        <f>_xlfn.NORM.S.INV(0.975)*SQRT(Q192*(1-Q192)/B192+(_xlfn.NORM.S.INV(0.975)^2/(4*B192^2)))/(1+_xlfn.NORM.S.INV(0.975)^2/B192)</f>
        <v>1.1070290808465067E-4</v>
      </c>
      <c r="S192" s="19">
        <f t="shared" si="26"/>
        <v>0.40392137443771797</v>
      </c>
      <c r="T192" s="19">
        <f t="shared" si="27"/>
        <v>0.62532719060701925</v>
      </c>
    </row>
    <row r="193" spans="1:20" x14ac:dyDescent="0.25">
      <c r="A193" s="12" t="s">
        <v>45</v>
      </c>
      <c r="B193" s="13">
        <v>42834</v>
      </c>
      <c r="C193" s="12">
        <v>3.2</v>
      </c>
      <c r="D193" s="12">
        <v>2.7</v>
      </c>
      <c r="E193" s="12">
        <v>3.8</v>
      </c>
      <c r="F193" s="12">
        <v>2000</v>
      </c>
      <c r="G193" s="12" t="s">
        <v>9</v>
      </c>
      <c r="H193" s="16" t="str">
        <f>VLOOKUP(A193,'Data Key'!$A$1:$B$51,2,FALSE)</f>
        <v>Delaware</v>
      </c>
      <c r="I193" s="17">
        <f t="shared" si="20"/>
        <v>137</v>
      </c>
      <c r="J193" s="21">
        <f t="shared" si="21"/>
        <v>2.7281988140141658E-4</v>
      </c>
      <c r="K193" s="19">
        <f t="shared" si="22"/>
        <v>2.925573917916882</v>
      </c>
      <c r="L193" s="19">
        <f t="shared" si="23"/>
        <v>3.4712136807197149</v>
      </c>
      <c r="M193" s="21">
        <f t="shared" si="28"/>
        <v>115</v>
      </c>
      <c r="N193" s="21">
        <f t="shared" si="29"/>
        <v>160</v>
      </c>
      <c r="O193" s="19">
        <f t="shared" si="24"/>
        <v>2.68478311621609</v>
      </c>
      <c r="P193" s="19">
        <f t="shared" si="25"/>
        <v>3.7353504225615164</v>
      </c>
      <c r="Q193" s="21">
        <f>((I193/B193)+_xlfn.NORM.S.INV(0.975)^2/(2*B193))/(1+_xlfn.NORM.S.INV(0.975)^2/B193)</f>
        <v>3.2429441979211124E-3</v>
      </c>
      <c r="R193" s="21">
        <f>_xlfn.NORM.S.INV(0.975)*SQRT(Q193*(1-Q193)/B193+(_xlfn.NORM.S.INV(0.975)^2/(4*B193^2)))/(1+_xlfn.NORM.S.INV(0.975)^2/B193)</f>
        <v>5.4023185942916863E-4</v>
      </c>
      <c r="S193" s="19">
        <f t="shared" si="26"/>
        <v>2.7027123384919438</v>
      </c>
      <c r="T193" s="19">
        <f t="shared" si="27"/>
        <v>3.7831760573502811</v>
      </c>
    </row>
    <row r="194" spans="1:20" x14ac:dyDescent="0.25">
      <c r="A194" s="12" t="s">
        <v>60</v>
      </c>
      <c r="B194" s="13">
        <v>58590</v>
      </c>
      <c r="C194" s="12">
        <v>0.5</v>
      </c>
      <c r="D194" s="12">
        <v>0.4</v>
      </c>
      <c r="E194" s="12">
        <v>0.8</v>
      </c>
      <c r="F194" s="12">
        <v>2000</v>
      </c>
      <c r="G194" s="12" t="s">
        <v>9</v>
      </c>
      <c r="H194" s="16" t="e">
        <f>VLOOKUP(A194,'Data Key'!$A$1:$B$51,2,FALSE)</f>
        <v>#N/A</v>
      </c>
      <c r="I194" s="17">
        <f t="shared" si="20"/>
        <v>29</v>
      </c>
      <c r="J194" s="21">
        <f t="shared" si="21"/>
        <v>9.1889945521424137E-5</v>
      </c>
      <c r="K194" s="19">
        <f t="shared" si="22"/>
        <v>0.40307506557261918</v>
      </c>
      <c r="L194" s="19">
        <f t="shared" si="23"/>
        <v>0.58685495661546749</v>
      </c>
      <c r="M194" s="21">
        <f t="shared" si="28"/>
        <v>19</v>
      </c>
      <c r="N194" s="21">
        <f t="shared" si="29"/>
        <v>40</v>
      </c>
      <c r="O194" s="19">
        <f t="shared" si="24"/>
        <v>0.32428742106161462</v>
      </c>
      <c r="P194" s="19">
        <f t="shared" si="25"/>
        <v>0.68271036012971498</v>
      </c>
      <c r="Q194" s="21">
        <f>((I194/B194)+_xlfn.NORM.S.INV(0.975)^2/(2*B194))/(1+_xlfn.NORM.S.INV(0.975)^2/B194)</f>
        <v>5.2771295823090744E-4</v>
      </c>
      <c r="R194" s="21">
        <f>_xlfn.NORM.S.INV(0.975)*SQRT(Q194*(1-Q194)/B194+(_xlfn.NORM.S.INV(0.975)^2/(4*B194^2)))/(1+_xlfn.NORM.S.INV(0.975)^2/B194)</f>
        <v>1.888155475606663E-4</v>
      </c>
      <c r="S194" s="19">
        <f t="shared" si="26"/>
        <v>0.33889741067024115</v>
      </c>
      <c r="T194" s="19">
        <f t="shared" si="27"/>
        <v>0.71652850579157368</v>
      </c>
    </row>
    <row r="195" spans="1:20" x14ac:dyDescent="0.25">
      <c r="A195" s="12" t="s">
        <v>27</v>
      </c>
      <c r="B195" s="13">
        <v>801638</v>
      </c>
      <c r="C195" s="12">
        <v>1.7</v>
      </c>
      <c r="D195" s="12">
        <v>1.6</v>
      </c>
      <c r="E195" s="12">
        <v>1.8</v>
      </c>
      <c r="F195" s="12">
        <v>2000</v>
      </c>
      <c r="G195" s="12" t="s">
        <v>9</v>
      </c>
      <c r="H195" s="16" t="str">
        <f>VLOOKUP(A195,'Data Key'!$A$1:$B$51,2,FALSE)</f>
        <v>Florida</v>
      </c>
      <c r="I195" s="17">
        <f t="shared" ref="I195:I258" si="30">ROUND(B195*C195/1000,0)</f>
        <v>1363</v>
      </c>
      <c r="J195" s="21">
        <f t="shared" ref="J195:J258" si="31">SQRT(I195/B195*(1-I195/B195)/B195)</f>
        <v>4.6015072346880791E-5</v>
      </c>
      <c r="K195" s="19">
        <f t="shared" ref="K195:K258" si="32">1000*(I195/B195-J195)</f>
        <v>1.6542536274902027</v>
      </c>
      <c r="L195" s="19">
        <f t="shared" ref="L195:L258" si="33">1000*(I195/B195+J195)</f>
        <v>1.7462837721839644</v>
      </c>
      <c r="M195" s="21">
        <f t="shared" si="28"/>
        <v>1291</v>
      </c>
      <c r="N195" s="21">
        <f t="shared" si="29"/>
        <v>1436</v>
      </c>
      <c r="O195" s="19">
        <f t="shared" ref="O195:O258" si="34">1000*M195/B195</f>
        <v>1.6104525983049707</v>
      </c>
      <c r="P195" s="19">
        <f t="shared" ref="P195:P258" si="35">1000*N195/B195</f>
        <v>1.7913322472238093</v>
      </c>
      <c r="Q195" s="21">
        <f>((I195/B195)+_xlfn.NORM.S.INV(0.975)^2/(2*B195))/(1+_xlfn.NORM.S.INV(0.975)^2/B195)</f>
        <v>1.7026565466274519E-3</v>
      </c>
      <c r="R195" s="21">
        <f>_xlfn.NORM.S.INV(0.975)*SQRT(Q195*(1-Q195)/B195+(_xlfn.NORM.S.INV(0.975)^2/(4*B195^2)))/(1+_xlfn.NORM.S.INV(0.975)^2/B195)</f>
        <v>9.0282450655906486E-5</v>
      </c>
      <c r="S195" s="19">
        <f t="shared" ref="S195:S258" si="36">1000*(Q195-R195)</f>
        <v>1.6123740959715456</v>
      </c>
      <c r="T195" s="19">
        <f t="shared" ref="T195:T258" si="37">1000*(Q195+R195)</f>
        <v>1.7929389972833583</v>
      </c>
    </row>
    <row r="196" spans="1:20" x14ac:dyDescent="0.25">
      <c r="A196" s="12" t="s">
        <v>14</v>
      </c>
      <c r="B196" s="13">
        <v>460568</v>
      </c>
      <c r="C196" s="12">
        <v>2.2999999999999998</v>
      </c>
      <c r="D196" s="12">
        <v>2.1</v>
      </c>
      <c r="E196" s="12">
        <v>2.4</v>
      </c>
      <c r="F196" s="12">
        <v>2000</v>
      </c>
      <c r="G196" s="12" t="s">
        <v>9</v>
      </c>
      <c r="H196" s="16" t="str">
        <f>VLOOKUP(A196,'Data Key'!$A$1:$B$51,2,FALSE)</f>
        <v>Georgia</v>
      </c>
      <c r="I196" s="17">
        <f t="shared" si="30"/>
        <v>1059</v>
      </c>
      <c r="J196" s="21">
        <f t="shared" si="31"/>
        <v>7.0575562918088561E-5</v>
      </c>
      <c r="K196" s="19">
        <f t="shared" si="32"/>
        <v>2.2287591715836568</v>
      </c>
      <c r="L196" s="19">
        <f t="shared" si="33"/>
        <v>2.3699102974198341</v>
      </c>
      <c r="M196" s="21">
        <f t="shared" ref="M196:M259" si="38">_xlfn.BINOM.INV(B196, C196/1000, 0.025)</f>
        <v>996</v>
      </c>
      <c r="N196" s="21">
        <f t="shared" ref="N196:N259" si="39">_xlfn.BINOM.INV(B196, C196/1000, 0.975)</f>
        <v>1123</v>
      </c>
      <c r="O196" s="19">
        <f t="shared" si="34"/>
        <v>2.1625471157353529</v>
      </c>
      <c r="P196" s="19">
        <f t="shared" si="35"/>
        <v>2.4382935853120493</v>
      </c>
      <c r="Q196" s="21">
        <f>((I196/B196)+_xlfn.NORM.S.INV(0.975)^2/(2*B196))/(1+_xlfn.NORM.S.INV(0.975)^2/B196)</f>
        <v>2.3034858710640543E-3</v>
      </c>
      <c r="R196" s="21">
        <f>_xlfn.NORM.S.INV(0.975)*SQRT(Q196*(1-Q196)/B196+(_xlfn.NORM.S.INV(0.975)^2/(4*B196^2)))/(1+_xlfn.NORM.S.INV(0.975)^2/B196)</f>
        <v>1.3851172062451545E-4</v>
      </c>
      <c r="S196" s="19">
        <f t="shared" si="36"/>
        <v>2.164974150439539</v>
      </c>
      <c r="T196" s="19">
        <f t="shared" si="37"/>
        <v>2.4419975916885699</v>
      </c>
    </row>
    <row r="197" spans="1:20" x14ac:dyDescent="0.25">
      <c r="A197" s="12" t="s">
        <v>58</v>
      </c>
      <c r="B197" s="13">
        <v>62623</v>
      </c>
      <c r="C197" s="12">
        <v>0.7</v>
      </c>
      <c r="D197" s="12">
        <v>0.5</v>
      </c>
      <c r="E197" s="12">
        <v>1</v>
      </c>
      <c r="F197" s="12">
        <v>2000</v>
      </c>
      <c r="G197" s="12" t="s">
        <v>9</v>
      </c>
      <c r="H197" s="16" t="str">
        <f>VLOOKUP(A197,'Data Key'!$A$1:$B$51,2,FALSE)</f>
        <v>Hawaii</v>
      </c>
      <c r="I197" s="17">
        <f t="shared" si="30"/>
        <v>44</v>
      </c>
      <c r="J197" s="21">
        <f t="shared" si="31"/>
        <v>1.0588631738258406E-4</v>
      </c>
      <c r="K197" s="19">
        <f t="shared" si="32"/>
        <v>0.59673093187088511</v>
      </c>
      <c r="L197" s="19">
        <f t="shared" si="33"/>
        <v>0.80850356663605327</v>
      </c>
      <c r="M197" s="21">
        <f t="shared" si="38"/>
        <v>31</v>
      </c>
      <c r="N197" s="21">
        <f t="shared" si="39"/>
        <v>57</v>
      </c>
      <c r="O197" s="19">
        <f t="shared" si="34"/>
        <v>0.49502578924676238</v>
      </c>
      <c r="P197" s="19">
        <f t="shared" si="35"/>
        <v>0.91020870926017594</v>
      </c>
      <c r="Q197" s="21">
        <f>((I197/B197)+_xlfn.NORM.S.INV(0.975)^2/(2*B197))/(1+_xlfn.NORM.S.INV(0.975)^2/B197)</f>
        <v>7.3324357960063372E-4</v>
      </c>
      <c r="R197" s="21">
        <f>_xlfn.NORM.S.INV(0.975)*SQRT(Q197*(1-Q197)/B197+(_xlfn.NORM.S.INV(0.975)^2/(4*B197^2)))/(1+_xlfn.NORM.S.INV(0.975)^2/B197)</f>
        <v>2.1419897505269933E-4</v>
      </c>
      <c r="S197" s="19">
        <f t="shared" si="36"/>
        <v>0.51904460454793433</v>
      </c>
      <c r="T197" s="19">
        <f t="shared" si="37"/>
        <v>0.94744255465333305</v>
      </c>
    </row>
    <row r="198" spans="1:20" x14ac:dyDescent="0.25">
      <c r="A198" s="12" t="s">
        <v>34</v>
      </c>
      <c r="B198" s="13">
        <v>66850</v>
      </c>
      <c r="C198" s="12">
        <v>6.2</v>
      </c>
      <c r="D198" s="12">
        <v>5.6</v>
      </c>
      <c r="E198" s="12">
        <v>6.8</v>
      </c>
      <c r="F198" s="12">
        <v>2000</v>
      </c>
      <c r="G198" s="12" t="s">
        <v>9</v>
      </c>
      <c r="H198" s="16" t="str">
        <f>VLOOKUP(A198,'Data Key'!$A$1:$B$51,2,FALSE)</f>
        <v>Idaho</v>
      </c>
      <c r="I198" s="17">
        <f t="shared" si="30"/>
        <v>414</v>
      </c>
      <c r="J198" s="21">
        <f t="shared" si="31"/>
        <v>3.0342390363606928E-4</v>
      </c>
      <c r="K198" s="19">
        <f t="shared" si="32"/>
        <v>5.889545430694521</v>
      </c>
      <c r="L198" s="19">
        <f t="shared" si="33"/>
        <v>6.49639323796666</v>
      </c>
      <c r="M198" s="21">
        <f t="shared" si="38"/>
        <v>375</v>
      </c>
      <c r="N198" s="21">
        <f t="shared" si="39"/>
        <v>455</v>
      </c>
      <c r="O198" s="19">
        <f t="shared" si="34"/>
        <v>5.6095736724008978</v>
      </c>
      <c r="P198" s="19">
        <f t="shared" si="35"/>
        <v>6.8062827225130889</v>
      </c>
      <c r="Q198" s="21">
        <f>((I198/B198)+_xlfn.NORM.S.INV(0.975)^2/(2*B198))/(1+_xlfn.NORM.S.INV(0.975)^2/B198)</f>
        <v>6.2213437602764779E-3</v>
      </c>
      <c r="R198" s="21">
        <f>_xlfn.NORM.S.INV(0.975)*SQRT(Q198*(1-Q198)/B198+(_xlfn.NORM.S.INV(0.975)^2/(4*B198^2)))/(1+_xlfn.NORM.S.INV(0.975)^2/B198)</f>
        <v>5.9671003177866756E-4</v>
      </c>
      <c r="S198" s="19">
        <f t="shared" si="36"/>
        <v>5.6246337284978098</v>
      </c>
      <c r="T198" s="19">
        <f t="shared" si="37"/>
        <v>6.8180537920551458</v>
      </c>
    </row>
    <row r="199" spans="1:20" x14ac:dyDescent="0.25">
      <c r="A199" s="12" t="s">
        <v>47</v>
      </c>
      <c r="B199" s="13">
        <v>706643</v>
      </c>
      <c r="C199" s="12">
        <v>1.9</v>
      </c>
      <c r="D199" s="12">
        <v>1.8</v>
      </c>
      <c r="E199" s="12">
        <v>2</v>
      </c>
      <c r="F199" s="12">
        <v>2000</v>
      </c>
      <c r="G199" s="12" t="s">
        <v>9</v>
      </c>
      <c r="H199" s="16" t="str">
        <f>VLOOKUP(A199,'Data Key'!$A$1:$B$51,2,FALSE)</f>
        <v>Illinois</v>
      </c>
      <c r="I199" s="17">
        <f t="shared" si="30"/>
        <v>1343</v>
      </c>
      <c r="J199" s="21">
        <f t="shared" si="31"/>
        <v>5.1811343798760046E-5</v>
      </c>
      <c r="K199" s="19">
        <f t="shared" si="32"/>
        <v>1.8487240043190307</v>
      </c>
      <c r="L199" s="19">
        <f t="shared" si="33"/>
        <v>1.9523466919165506</v>
      </c>
      <c r="M199" s="21">
        <f t="shared" si="38"/>
        <v>1271</v>
      </c>
      <c r="N199" s="21">
        <f t="shared" si="39"/>
        <v>1415</v>
      </c>
      <c r="O199" s="19">
        <f t="shared" si="34"/>
        <v>1.7986451433043276</v>
      </c>
      <c r="P199" s="19">
        <f t="shared" si="35"/>
        <v>2.0024255529312538</v>
      </c>
      <c r="Q199" s="21">
        <f>((I199/B199)+_xlfn.NORM.S.INV(0.975)^2/(2*B199))/(1+_xlfn.NORM.S.INV(0.975)^2/B199)</f>
        <v>1.9032431060384514E-3</v>
      </c>
      <c r="R199" s="21">
        <f>_xlfn.NORM.S.INV(0.975)*SQRT(Q199*(1-Q199)/B199+(_xlfn.NORM.S.INV(0.975)^2/(4*B199^2)))/(1+_xlfn.NORM.S.INV(0.975)^2/B199)</f>
        <v>1.0165633620796478E-4</v>
      </c>
      <c r="S199" s="19">
        <f t="shared" si="36"/>
        <v>1.8015867698304866</v>
      </c>
      <c r="T199" s="19">
        <f t="shared" si="37"/>
        <v>2.0048994422464164</v>
      </c>
    </row>
    <row r="200" spans="1:20" x14ac:dyDescent="0.25">
      <c r="A200" s="12" t="s">
        <v>35</v>
      </c>
      <c r="B200" s="13">
        <v>318736</v>
      </c>
      <c r="C200" s="12">
        <v>2.8</v>
      </c>
      <c r="D200" s="12">
        <v>2.6</v>
      </c>
      <c r="E200" s="12">
        <v>3</v>
      </c>
      <c r="F200" s="12">
        <v>2000</v>
      </c>
      <c r="G200" s="12" t="s">
        <v>9</v>
      </c>
      <c r="H200" s="16" t="str">
        <f>VLOOKUP(A200,'Data Key'!$A$1:$B$51,2,FALSE)</f>
        <v>Indiana</v>
      </c>
      <c r="I200" s="17">
        <f t="shared" si="30"/>
        <v>892</v>
      </c>
      <c r="J200" s="21">
        <f t="shared" si="31"/>
        <v>9.3571320587333633E-5</v>
      </c>
      <c r="K200" s="19">
        <f t="shared" si="32"/>
        <v>2.7049829688559672</v>
      </c>
      <c r="L200" s="19">
        <f t="shared" si="33"/>
        <v>2.8921256100306345</v>
      </c>
      <c r="M200" s="21">
        <f t="shared" si="38"/>
        <v>834</v>
      </c>
      <c r="N200" s="21">
        <f t="shared" si="39"/>
        <v>951</v>
      </c>
      <c r="O200" s="19">
        <f t="shared" si="34"/>
        <v>2.6165855127754631</v>
      </c>
      <c r="P200" s="19">
        <f t="shared" si="35"/>
        <v>2.9836604588123086</v>
      </c>
      <c r="Q200" s="21">
        <f>((I200/B200)+_xlfn.NORM.S.INV(0.975)^2/(2*B200))/(1+_xlfn.NORM.S.INV(0.975)^2/B200)</f>
        <v>2.8045465710185976E-3</v>
      </c>
      <c r="R200" s="21">
        <f>_xlfn.NORM.S.INV(0.975)*SQRT(Q200*(1-Q200)/B200+(_xlfn.NORM.S.INV(0.975)^2/(4*B200^2)))/(1+_xlfn.NORM.S.INV(0.975)^2/B200)</f>
        <v>1.8368876371574895E-4</v>
      </c>
      <c r="S200" s="19">
        <f t="shared" si="36"/>
        <v>2.6208578073028486</v>
      </c>
      <c r="T200" s="19">
        <f t="shared" si="37"/>
        <v>2.9882353347343469</v>
      </c>
    </row>
    <row r="201" spans="1:20" x14ac:dyDescent="0.25">
      <c r="A201" s="12" t="s">
        <v>46</v>
      </c>
      <c r="B201" s="13">
        <v>106118</v>
      </c>
      <c r="C201" s="12">
        <v>1.5</v>
      </c>
      <c r="D201" s="12">
        <v>1.2</v>
      </c>
      <c r="E201" s="12">
        <v>1.7</v>
      </c>
      <c r="F201" s="12">
        <v>2000</v>
      </c>
      <c r="G201" s="12" t="s">
        <v>9</v>
      </c>
      <c r="H201" s="16" t="str">
        <f>VLOOKUP(A201,'Data Key'!$A$1:$B$51,2,FALSE)</f>
        <v>Iowa</v>
      </c>
      <c r="I201" s="17">
        <f t="shared" si="30"/>
        <v>159</v>
      </c>
      <c r="J201" s="21">
        <f t="shared" si="31"/>
        <v>1.1873640709034946E-4</v>
      </c>
      <c r="K201" s="19">
        <f t="shared" si="32"/>
        <v>1.3795956383684793</v>
      </c>
      <c r="L201" s="19">
        <f t="shared" si="33"/>
        <v>1.6170684525491781</v>
      </c>
      <c r="M201" s="21">
        <f t="shared" si="38"/>
        <v>135</v>
      </c>
      <c r="N201" s="21">
        <f t="shared" si="39"/>
        <v>184</v>
      </c>
      <c r="O201" s="19">
        <f t="shared" si="34"/>
        <v>1.2721687178424019</v>
      </c>
      <c r="P201" s="19">
        <f t="shared" si="35"/>
        <v>1.7339188450592737</v>
      </c>
      <c r="Q201" s="21">
        <f>((I201/B201)+_xlfn.NORM.S.INV(0.975)^2/(2*B201))/(1+_xlfn.NORM.S.INV(0.975)^2/B201)</f>
        <v>1.5163770925779724E-3</v>
      </c>
      <c r="R201" s="21">
        <f>_xlfn.NORM.S.INV(0.975)*SQRT(Q201*(1-Q201)/B201+(_xlfn.NORM.S.INV(0.975)^2/(4*B201^2)))/(1+_xlfn.NORM.S.INV(0.975)^2/B201)</f>
        <v>2.3480427228911622E-4</v>
      </c>
      <c r="S201" s="19">
        <f t="shared" si="36"/>
        <v>1.2815728202888561</v>
      </c>
      <c r="T201" s="19">
        <f t="shared" si="37"/>
        <v>1.7511813648670886</v>
      </c>
    </row>
    <row r="202" spans="1:20" x14ac:dyDescent="0.25">
      <c r="A202" s="12" t="s">
        <v>48</v>
      </c>
      <c r="B202" s="13">
        <v>102151</v>
      </c>
      <c r="C202" s="12">
        <v>4.2</v>
      </c>
      <c r="D202" s="12">
        <v>3.8</v>
      </c>
      <c r="E202" s="12">
        <v>4.5999999999999996</v>
      </c>
      <c r="F202" s="12">
        <v>2000</v>
      </c>
      <c r="G202" s="12" t="s">
        <v>9</v>
      </c>
      <c r="H202" s="16" t="str">
        <f>VLOOKUP(A202,'Data Key'!$A$1:$B$51,2,FALSE)</f>
        <v>Kansas</v>
      </c>
      <c r="I202" s="17">
        <f t="shared" si="30"/>
        <v>429</v>
      </c>
      <c r="J202" s="21">
        <f t="shared" si="31"/>
        <v>2.0233553291744343E-4</v>
      </c>
      <c r="K202" s="19">
        <f t="shared" si="32"/>
        <v>3.9973296685979598</v>
      </c>
      <c r="L202" s="19">
        <f t="shared" si="33"/>
        <v>4.4020007344328462</v>
      </c>
      <c r="M202" s="21">
        <f t="shared" si="38"/>
        <v>389</v>
      </c>
      <c r="N202" s="21">
        <f t="shared" si="39"/>
        <v>470</v>
      </c>
      <c r="O202" s="19">
        <f t="shared" si="34"/>
        <v>3.8080880265489325</v>
      </c>
      <c r="P202" s="19">
        <f t="shared" si="35"/>
        <v>4.6010318058560369</v>
      </c>
      <c r="Q202" s="21">
        <f>((I202/B202)+_xlfn.NORM.S.INV(0.975)^2/(2*B202))/(1+_xlfn.NORM.S.INV(0.975)^2/B202)</f>
        <v>4.2183094139894885E-3</v>
      </c>
      <c r="R202" s="21">
        <f>_xlfn.NORM.S.INV(0.975)*SQRT(Q202*(1-Q202)/B202+(_xlfn.NORM.S.INV(0.975)^2/(4*B202^2)))/(1+_xlfn.NORM.S.INV(0.975)^2/B202)</f>
        <v>3.9787550202166828E-4</v>
      </c>
      <c r="S202" s="19">
        <f t="shared" si="36"/>
        <v>3.8204339119678199</v>
      </c>
      <c r="T202" s="19">
        <f t="shared" si="37"/>
        <v>4.6161849160111563</v>
      </c>
    </row>
    <row r="203" spans="1:20" x14ac:dyDescent="0.25">
      <c r="A203" s="12" t="s">
        <v>49</v>
      </c>
      <c r="B203" s="13">
        <v>270411</v>
      </c>
      <c r="C203" s="12">
        <v>2.2000000000000002</v>
      </c>
      <c r="D203" s="12">
        <v>2</v>
      </c>
      <c r="E203" s="12">
        <v>2.4</v>
      </c>
      <c r="F203" s="12">
        <v>2000</v>
      </c>
      <c r="G203" s="12" t="s">
        <v>9</v>
      </c>
      <c r="H203" s="16" t="str">
        <f>VLOOKUP(A203,'Data Key'!$A$1:$B$51,2,FALSE)</f>
        <v>Kentucky</v>
      </c>
      <c r="I203" s="17">
        <f t="shared" si="30"/>
        <v>595</v>
      </c>
      <c r="J203" s="21">
        <f t="shared" si="31"/>
        <v>9.0106433731891705E-5</v>
      </c>
      <c r="K203" s="19">
        <f t="shared" si="32"/>
        <v>2.1102478417968404</v>
      </c>
      <c r="L203" s="19">
        <f t="shared" si="33"/>
        <v>2.2904607092606235</v>
      </c>
      <c r="M203" s="21">
        <f t="shared" si="38"/>
        <v>548</v>
      </c>
      <c r="N203" s="21">
        <f t="shared" si="39"/>
        <v>643</v>
      </c>
      <c r="O203" s="19">
        <f t="shared" si="34"/>
        <v>2.0265447781340256</v>
      </c>
      <c r="P203" s="19">
        <f t="shared" si="35"/>
        <v>2.3778618473360922</v>
      </c>
      <c r="Q203" s="21">
        <f>((I203/B203)+_xlfn.NORM.S.INV(0.975)^2/(2*B203))/(1+_xlfn.NORM.S.INV(0.975)^2/B203)</f>
        <v>2.2074259171209255E-3</v>
      </c>
      <c r="R203" s="21">
        <f>_xlfn.NORM.S.INV(0.975)*SQRT(Q203*(1-Q203)/B203+(_xlfn.NORM.S.INV(0.975)^2/(4*B203^2)))/(1+_xlfn.NORM.S.INV(0.975)^2/B203)</f>
        <v>1.7702834250474643E-4</v>
      </c>
      <c r="S203" s="19">
        <f t="shared" si="36"/>
        <v>2.0303975746161789</v>
      </c>
      <c r="T203" s="19">
        <f t="shared" si="37"/>
        <v>2.3844542596256719</v>
      </c>
    </row>
    <row r="204" spans="1:20" x14ac:dyDescent="0.25">
      <c r="A204" s="12" t="s">
        <v>50</v>
      </c>
      <c r="B204" s="13">
        <v>339301</v>
      </c>
      <c r="C204" s="12">
        <v>1.7</v>
      </c>
      <c r="D204" s="12">
        <v>1.6</v>
      </c>
      <c r="E204" s="12">
        <v>1.8</v>
      </c>
      <c r="F204" s="12">
        <v>2000</v>
      </c>
      <c r="G204" s="12" t="s">
        <v>9</v>
      </c>
      <c r="H204" s="16" t="str">
        <f>VLOOKUP(A204,'Data Key'!$A$1:$B$51,2,FALSE)</f>
        <v>Louisiana</v>
      </c>
      <c r="I204" s="17">
        <f t="shared" si="30"/>
        <v>577</v>
      </c>
      <c r="J204" s="21">
        <f t="shared" si="31"/>
        <v>7.0734808451322818E-5</v>
      </c>
      <c r="K204" s="19">
        <f t="shared" si="32"/>
        <v>1.6298201560197516</v>
      </c>
      <c r="L204" s="19">
        <f t="shared" si="33"/>
        <v>1.7712897729223973</v>
      </c>
      <c r="M204" s="21">
        <f t="shared" si="38"/>
        <v>530</v>
      </c>
      <c r="N204" s="21">
        <f t="shared" si="39"/>
        <v>624</v>
      </c>
      <c r="O204" s="19">
        <f t="shared" si="34"/>
        <v>1.5620348893755103</v>
      </c>
      <c r="P204" s="19">
        <f t="shared" si="35"/>
        <v>1.8390750395666384</v>
      </c>
      <c r="Q204" s="21">
        <f>((I204/B204)+_xlfn.NORM.S.INV(0.975)^2/(2*B204))/(1+_xlfn.NORM.S.INV(0.975)^2/B204)</f>
        <v>1.7061964896265918E-3</v>
      </c>
      <c r="R204" s="21">
        <f>_xlfn.NORM.S.INV(0.975)*SQRT(Q204*(1-Q204)/B204+(_xlfn.NORM.S.INV(0.975)^2/(4*B204^2)))/(1+_xlfn.NORM.S.INV(0.975)^2/B204)</f>
        <v>1.3898081601892515E-4</v>
      </c>
      <c r="S204" s="19">
        <f t="shared" si="36"/>
        <v>1.5672156736076666</v>
      </c>
      <c r="T204" s="19">
        <f t="shared" si="37"/>
        <v>1.845177305645517</v>
      </c>
    </row>
    <row r="205" spans="1:20" x14ac:dyDescent="0.25">
      <c r="A205" s="12" t="s">
        <v>36</v>
      </c>
      <c r="B205" s="13">
        <v>69466</v>
      </c>
      <c r="C205" s="12">
        <v>9.8000000000000007</v>
      </c>
      <c r="D205" s="12">
        <v>9.1</v>
      </c>
      <c r="E205" s="12">
        <v>10.6</v>
      </c>
      <c r="F205" s="12">
        <v>2000</v>
      </c>
      <c r="G205" s="12" t="s">
        <v>9</v>
      </c>
      <c r="H205" s="16" t="str">
        <f>VLOOKUP(A205,'Data Key'!$A$1:$B$51,2,FALSE)</f>
        <v>Maine</v>
      </c>
      <c r="I205" s="17">
        <f t="shared" si="30"/>
        <v>681</v>
      </c>
      <c r="J205" s="21">
        <f t="shared" si="31"/>
        <v>3.7381953142486289E-4</v>
      </c>
      <c r="K205" s="19">
        <f t="shared" si="32"/>
        <v>9.4295375065505489</v>
      </c>
      <c r="L205" s="19">
        <f t="shared" si="33"/>
        <v>10.177176569400277</v>
      </c>
      <c r="M205" s="21">
        <f t="shared" si="38"/>
        <v>630</v>
      </c>
      <c r="N205" s="21">
        <f t="shared" si="39"/>
        <v>732</v>
      </c>
      <c r="O205" s="19">
        <f t="shared" si="34"/>
        <v>9.0691849249992806</v>
      </c>
      <c r="P205" s="19">
        <f t="shared" si="35"/>
        <v>10.537529150951544</v>
      </c>
      <c r="Q205" s="21">
        <f>((I205/B205)+_xlfn.NORM.S.INV(0.975)^2/(2*B205))/(1+_xlfn.NORM.S.INV(0.975)^2/B205)</f>
        <v>9.8304633358802015E-3</v>
      </c>
      <c r="R205" s="21">
        <f>_xlfn.NORM.S.INV(0.975)*SQRT(Q205*(1-Q205)/B205+(_xlfn.NORM.S.INV(0.975)^2/(4*B205^2)))/(1+_xlfn.NORM.S.INV(0.975)^2/B205)</f>
        <v>7.3415523367101354E-4</v>
      </c>
      <c r="S205" s="19">
        <f t="shared" si="36"/>
        <v>9.0963081022091874</v>
      </c>
      <c r="T205" s="19">
        <f t="shared" si="37"/>
        <v>10.564618569551214</v>
      </c>
    </row>
    <row r="206" spans="1:20" x14ac:dyDescent="0.25">
      <c r="A206" s="12" t="s">
        <v>15</v>
      </c>
      <c r="B206" s="13">
        <v>275403</v>
      </c>
      <c r="C206" s="12">
        <v>1.9</v>
      </c>
      <c r="D206" s="12">
        <v>1.8</v>
      </c>
      <c r="E206" s="12">
        <v>2.1</v>
      </c>
      <c r="F206" s="12">
        <v>2000</v>
      </c>
      <c r="G206" s="12" t="s">
        <v>9</v>
      </c>
      <c r="H206" s="16" t="str">
        <f>VLOOKUP(A206,'Data Key'!$A$1:$B$51,2,FALSE)</f>
        <v>Maryland</v>
      </c>
      <c r="I206" s="17">
        <f t="shared" si="30"/>
        <v>523</v>
      </c>
      <c r="J206" s="21">
        <f t="shared" si="31"/>
        <v>8.296012836154846E-5</v>
      </c>
      <c r="K206" s="19">
        <f t="shared" si="32"/>
        <v>1.8160751036439129</v>
      </c>
      <c r="L206" s="19">
        <f t="shared" si="33"/>
        <v>1.9819953603670095</v>
      </c>
      <c r="M206" s="21">
        <f t="shared" si="38"/>
        <v>479</v>
      </c>
      <c r="N206" s="21">
        <f t="shared" si="39"/>
        <v>569</v>
      </c>
      <c r="O206" s="19">
        <f t="shared" si="34"/>
        <v>1.7392693616264165</v>
      </c>
      <c r="P206" s="19">
        <f t="shared" si="35"/>
        <v>2.0660631874017348</v>
      </c>
      <c r="Q206" s="21">
        <f>((I206/B206)+_xlfn.NORM.S.INV(0.975)^2/(2*B206))/(1+_xlfn.NORM.S.INV(0.975)^2/B206)</f>
        <v>1.905982896539025E-3</v>
      </c>
      <c r="R206" s="21">
        <f>_xlfn.NORM.S.INV(0.975)*SQRT(Q206*(1-Q206)/B206+(_xlfn.NORM.S.INV(0.975)^2/(4*B206^2)))/(1+_xlfn.NORM.S.INV(0.975)^2/B206)</f>
        <v>1.6304241726258016E-4</v>
      </c>
      <c r="S206" s="19">
        <f t="shared" si="36"/>
        <v>1.7429404792764449</v>
      </c>
      <c r="T206" s="19">
        <f t="shared" si="37"/>
        <v>2.0690253138016055</v>
      </c>
    </row>
    <row r="207" spans="1:20" x14ac:dyDescent="0.25">
      <c r="A207" s="12" t="s">
        <v>30</v>
      </c>
      <c r="B207" s="13">
        <v>331038</v>
      </c>
      <c r="C207" s="12">
        <v>1.1000000000000001</v>
      </c>
      <c r="D207" s="12">
        <v>1</v>
      </c>
      <c r="E207" s="12">
        <v>1.2</v>
      </c>
      <c r="F207" s="12">
        <v>2000</v>
      </c>
      <c r="G207" s="12" t="s">
        <v>9</v>
      </c>
      <c r="H207" s="16" t="str">
        <f>VLOOKUP(A207,'Data Key'!$A$1:$B$51,2,FALSE)</f>
        <v>Massachusetts</v>
      </c>
      <c r="I207" s="17">
        <f t="shared" si="30"/>
        <v>364</v>
      </c>
      <c r="J207" s="21">
        <f t="shared" si="31"/>
        <v>5.7601519760005678E-5</v>
      </c>
      <c r="K207" s="19">
        <f t="shared" si="32"/>
        <v>1.0419701306245424</v>
      </c>
      <c r="L207" s="19">
        <f t="shared" si="33"/>
        <v>1.1571731701445536</v>
      </c>
      <c r="M207" s="21">
        <f t="shared" si="38"/>
        <v>327</v>
      </c>
      <c r="N207" s="21">
        <f t="shared" si="39"/>
        <v>402</v>
      </c>
      <c r="O207" s="19">
        <f t="shared" si="34"/>
        <v>0.98780200460370104</v>
      </c>
      <c r="P207" s="19">
        <f t="shared" si="35"/>
        <v>1.2143620974027152</v>
      </c>
      <c r="Q207" s="21">
        <f>((I207/B207)+_xlfn.NORM.S.INV(0.975)^2/(2*B207))/(1+_xlfn.NORM.S.INV(0.975)^2/B207)</f>
        <v>1.1053609652418063E-3</v>
      </c>
      <c r="R207" s="21">
        <f>_xlfn.NORM.S.INV(0.975)*SQRT(Q207*(1-Q207)/B207+(_xlfn.NORM.S.INV(0.975)^2/(4*B207^2)))/(1+_xlfn.NORM.S.INV(0.975)^2/B207)</f>
        <v>1.133406829168768E-4</v>
      </c>
      <c r="S207" s="19">
        <f t="shared" si="36"/>
        <v>0.99202028232492945</v>
      </c>
      <c r="T207" s="19">
        <f t="shared" si="37"/>
        <v>1.2187016481586832</v>
      </c>
    </row>
    <row r="208" spans="1:20" x14ac:dyDescent="0.25">
      <c r="A208" s="12" t="s">
        <v>51</v>
      </c>
      <c r="B208" s="13">
        <v>551959</v>
      </c>
      <c r="C208" s="12">
        <v>5.8</v>
      </c>
      <c r="D208" s="12">
        <v>5.6</v>
      </c>
      <c r="E208" s="12">
        <v>6</v>
      </c>
      <c r="F208" s="12">
        <v>2000</v>
      </c>
      <c r="G208" s="12" t="s">
        <v>9</v>
      </c>
      <c r="H208" s="16" t="str">
        <f>VLOOKUP(A208,'Data Key'!$A$1:$B$51,2,FALSE)</f>
        <v>Michigan</v>
      </c>
      <c r="I208" s="17">
        <f t="shared" si="30"/>
        <v>3201</v>
      </c>
      <c r="J208" s="21">
        <f t="shared" si="31"/>
        <v>1.0220521135159345E-4</v>
      </c>
      <c r="K208" s="19">
        <f t="shared" si="32"/>
        <v>5.6971385804880184</v>
      </c>
      <c r="L208" s="19">
        <f t="shared" si="33"/>
        <v>5.9015490031912048</v>
      </c>
      <c r="M208" s="21">
        <f t="shared" si="38"/>
        <v>3091</v>
      </c>
      <c r="N208" s="21">
        <f t="shared" si="39"/>
        <v>3312</v>
      </c>
      <c r="O208" s="19">
        <f t="shared" si="34"/>
        <v>5.6000536271715831</v>
      </c>
      <c r="P208" s="19">
        <f t="shared" si="35"/>
        <v>6.0004456852773487</v>
      </c>
      <c r="Q208" s="21">
        <f>((I208/B208)+_xlfn.NORM.S.INV(0.975)^2/(2*B208))/(1+_xlfn.NORM.S.INV(0.975)^2/B208)</f>
        <v>5.8027832470481655E-3</v>
      </c>
      <c r="R208" s="21">
        <f>_xlfn.NORM.S.INV(0.975)*SQRT(Q208*(1-Q208)/B208+(_xlfn.NORM.S.INV(0.975)^2/(4*B208^2)))/(1+_xlfn.NORM.S.INV(0.975)^2/B208)</f>
        <v>2.0040639913098207E-4</v>
      </c>
      <c r="S208" s="19">
        <f t="shared" si="36"/>
        <v>5.6023768479171832</v>
      </c>
      <c r="T208" s="19">
        <f t="shared" si="37"/>
        <v>6.0031896461791474</v>
      </c>
    </row>
    <row r="209" spans="1:20" x14ac:dyDescent="0.25">
      <c r="A209" s="12" t="s">
        <v>28</v>
      </c>
      <c r="B209" s="13">
        <v>211436</v>
      </c>
      <c r="C209" s="12">
        <v>5.6</v>
      </c>
      <c r="D209" s="12">
        <v>5.3</v>
      </c>
      <c r="E209" s="12">
        <v>5.9</v>
      </c>
      <c r="F209" s="12">
        <v>2000</v>
      </c>
      <c r="G209" s="12" t="s">
        <v>9</v>
      </c>
      <c r="H209" s="16" t="str">
        <f>VLOOKUP(A209,'Data Key'!$A$1:$B$51,2,FALSE)</f>
        <v>Minnesota</v>
      </c>
      <c r="I209" s="17">
        <f t="shared" si="30"/>
        <v>1184</v>
      </c>
      <c r="J209" s="21">
        <f t="shared" si="31"/>
        <v>1.622846778989673E-4</v>
      </c>
      <c r="K209" s="19">
        <f t="shared" si="32"/>
        <v>5.4375185722571082</v>
      </c>
      <c r="L209" s="19">
        <f t="shared" si="33"/>
        <v>5.7620879280550437</v>
      </c>
      <c r="M209" s="21">
        <f t="shared" si="38"/>
        <v>1117</v>
      </c>
      <c r="N209" s="21">
        <f t="shared" si="39"/>
        <v>1252</v>
      </c>
      <c r="O209" s="19">
        <f t="shared" si="34"/>
        <v>5.282922491912446</v>
      </c>
      <c r="P209" s="19">
        <f t="shared" si="35"/>
        <v>5.92141357195558</v>
      </c>
      <c r="Q209" s="21">
        <f>((I209/B209)+_xlfn.NORM.S.INV(0.975)^2/(2*B209))/(1+_xlfn.NORM.S.INV(0.975)^2/B209)</f>
        <v>5.6087855591838067E-3</v>
      </c>
      <c r="R209" s="21">
        <f>_xlfn.NORM.S.INV(0.975)*SQRT(Q209*(1-Q209)/B209+(_xlfn.NORM.S.INV(0.975)^2/(4*B209^2)))/(1+_xlfn.NORM.S.INV(0.975)^2/B209)</f>
        <v>3.1844949235804946E-4</v>
      </c>
      <c r="S209" s="19">
        <f t="shared" si="36"/>
        <v>5.2903360668257573</v>
      </c>
      <c r="T209" s="19">
        <f t="shared" si="37"/>
        <v>5.9272350515418566</v>
      </c>
    </row>
    <row r="210" spans="1:20" x14ac:dyDescent="0.25">
      <c r="A210" s="12" t="s">
        <v>61</v>
      </c>
      <c r="B210" s="13">
        <v>228630</v>
      </c>
      <c r="C210" s="12">
        <v>1.7</v>
      </c>
      <c r="D210" s="12">
        <v>1.5</v>
      </c>
      <c r="E210" s="12">
        <v>1.9</v>
      </c>
      <c r="F210" s="12">
        <v>2000</v>
      </c>
      <c r="G210" s="12" t="s">
        <v>9</v>
      </c>
      <c r="H210" s="16" t="str">
        <f>VLOOKUP(A210,'Data Key'!$A$1:$B$51,2,FALSE)</f>
        <v>Mississippi</v>
      </c>
      <c r="I210" s="17">
        <f t="shared" si="30"/>
        <v>389</v>
      </c>
      <c r="J210" s="21">
        <f t="shared" si="31"/>
        <v>8.6192962292360031E-5</v>
      </c>
      <c r="K210" s="19">
        <f t="shared" si="32"/>
        <v>1.6152460439622873</v>
      </c>
      <c r="L210" s="19">
        <f t="shared" si="33"/>
        <v>1.7876319685470075</v>
      </c>
      <c r="M210" s="21">
        <f t="shared" si="38"/>
        <v>351</v>
      </c>
      <c r="N210" s="21">
        <f t="shared" si="39"/>
        <v>428</v>
      </c>
      <c r="O210" s="19">
        <f t="shared" si="34"/>
        <v>1.5352315969032935</v>
      </c>
      <c r="P210" s="19">
        <f t="shared" si="35"/>
        <v>1.8720202947994575</v>
      </c>
      <c r="Q210" s="21">
        <f>((I210/B210)+_xlfn.NORM.S.INV(0.975)^2/(2*B210))/(1+_xlfn.NORM.S.INV(0.975)^2/B210)</f>
        <v>1.7098113162777608E-3</v>
      </c>
      <c r="R210" s="21">
        <f>_xlfn.NORM.S.INV(0.975)*SQRT(Q210*(1-Q210)/B210+(_xlfn.NORM.S.INV(0.975)^2/(4*B210^2)))/(1+_xlfn.NORM.S.INV(0.975)^2/B210)</f>
        <v>1.6955492416760565E-4</v>
      </c>
      <c r="S210" s="19">
        <f t="shared" si="36"/>
        <v>1.5402563921101551</v>
      </c>
      <c r="T210" s="19">
        <f t="shared" si="37"/>
        <v>1.8793662404453664</v>
      </c>
    </row>
    <row r="211" spans="1:20" x14ac:dyDescent="0.25">
      <c r="A211" s="12" t="s">
        <v>22</v>
      </c>
      <c r="B211" s="13">
        <v>400654</v>
      </c>
      <c r="C211" s="12">
        <v>2.7</v>
      </c>
      <c r="D211" s="12">
        <v>2.5</v>
      </c>
      <c r="E211" s="12">
        <v>2.9</v>
      </c>
      <c r="F211" s="12">
        <v>2000</v>
      </c>
      <c r="G211" s="12" t="s">
        <v>9</v>
      </c>
      <c r="H211" s="16" t="str">
        <f>VLOOKUP(A211,'Data Key'!$A$1:$B$51,2,FALSE)</f>
        <v>Missouri</v>
      </c>
      <c r="I211" s="17">
        <f t="shared" si="30"/>
        <v>1082</v>
      </c>
      <c r="J211" s="21">
        <f t="shared" si="31"/>
        <v>8.1989253015142777E-5</v>
      </c>
      <c r="K211" s="19">
        <f t="shared" si="32"/>
        <v>2.6185952912549753</v>
      </c>
      <c r="L211" s="19">
        <f t="shared" si="33"/>
        <v>2.7825737972852611</v>
      </c>
      <c r="M211" s="21">
        <f t="shared" si="38"/>
        <v>1018</v>
      </c>
      <c r="N211" s="21">
        <f t="shared" si="39"/>
        <v>1147</v>
      </c>
      <c r="O211" s="19">
        <f t="shared" si="34"/>
        <v>2.5408457172522927</v>
      </c>
      <c r="P211" s="19">
        <f t="shared" si="35"/>
        <v>2.8628192904600978</v>
      </c>
      <c r="Q211" s="21">
        <f>((I211/B211)+_xlfn.NORM.S.INV(0.975)^2/(2*B211))/(1+_xlfn.NORM.S.INV(0.975)^2/B211)</f>
        <v>2.7053525907884961E-3</v>
      </c>
      <c r="R211" s="21">
        <f>_xlfn.NORM.S.INV(0.975)*SQRT(Q211*(1-Q211)/B211+(_xlfn.NORM.S.INV(0.975)^2/(4*B211^2)))/(1+_xlfn.NORM.S.INV(0.975)^2/B211)</f>
        <v>1.609072823735711E-4</v>
      </c>
      <c r="S211" s="19">
        <f t="shared" si="36"/>
        <v>2.5444453084149248</v>
      </c>
      <c r="T211" s="19">
        <f t="shared" si="37"/>
        <v>2.8662598731620674</v>
      </c>
    </row>
    <row r="212" spans="1:20" x14ac:dyDescent="0.25">
      <c r="A212" s="12" t="s">
        <v>52</v>
      </c>
      <c r="B212" s="13">
        <v>33967</v>
      </c>
      <c r="C212" s="12">
        <v>5.2</v>
      </c>
      <c r="D212" s="12">
        <v>4.4000000000000004</v>
      </c>
      <c r="E212" s="12">
        <v>6</v>
      </c>
      <c r="F212" s="12">
        <v>2000</v>
      </c>
      <c r="G212" s="12" t="s">
        <v>9</v>
      </c>
      <c r="H212" s="16" t="str">
        <f>VLOOKUP(A212,'Data Key'!$A$1:$B$51,2,FALSE)</f>
        <v>Montana</v>
      </c>
      <c r="I212" s="17">
        <f t="shared" si="30"/>
        <v>177</v>
      </c>
      <c r="J212" s="21">
        <f t="shared" si="31"/>
        <v>3.9065639874577682E-4</v>
      </c>
      <c r="K212" s="19">
        <f t="shared" si="32"/>
        <v>4.8202836312833695</v>
      </c>
      <c r="L212" s="19">
        <f t="shared" si="33"/>
        <v>5.601596428774922</v>
      </c>
      <c r="M212" s="21">
        <f t="shared" si="38"/>
        <v>151</v>
      </c>
      <c r="N212" s="21">
        <f t="shared" si="39"/>
        <v>203</v>
      </c>
      <c r="O212" s="19">
        <f t="shared" si="34"/>
        <v>4.4454912120587631</v>
      </c>
      <c r="P212" s="19">
        <f t="shared" si="35"/>
        <v>5.9763888479995293</v>
      </c>
      <c r="Q212" s="21">
        <f>((I212/B212)+_xlfn.NORM.S.INV(0.975)^2/(2*B212))/(1+_xlfn.NORM.S.INV(0.975)^2/B212)</f>
        <v>5.2668913022726853E-3</v>
      </c>
      <c r="R212" s="21">
        <f>_xlfn.NORM.S.INV(0.975)*SQRT(Q212*(1-Q212)/B212+(_xlfn.NORM.S.INV(0.975)^2/(4*B212^2)))/(1+_xlfn.NORM.S.INV(0.975)^2/B212)</f>
        <v>7.717373986925874E-4</v>
      </c>
      <c r="S212" s="19">
        <f t="shared" si="36"/>
        <v>4.495153903580098</v>
      </c>
      <c r="T212" s="19">
        <f t="shared" si="37"/>
        <v>6.0386287009652726</v>
      </c>
    </row>
    <row r="213" spans="1:20" x14ac:dyDescent="0.25">
      <c r="A213" s="12" t="s">
        <v>53</v>
      </c>
      <c r="B213" s="13">
        <v>97463</v>
      </c>
      <c r="C213" s="12">
        <v>1.1000000000000001</v>
      </c>
      <c r="D213" s="12">
        <v>0.9</v>
      </c>
      <c r="E213" s="12">
        <v>1.4</v>
      </c>
      <c r="F213" s="12">
        <v>2000</v>
      </c>
      <c r="G213" s="12" t="s">
        <v>9</v>
      </c>
      <c r="H213" s="16" t="str">
        <f>VLOOKUP(A213,'Data Key'!$A$1:$B$51,2,FALSE)</f>
        <v>Nebraska</v>
      </c>
      <c r="I213" s="17">
        <f t="shared" si="30"/>
        <v>107</v>
      </c>
      <c r="J213" s="21">
        <f t="shared" si="31"/>
        <v>1.0607513349800847E-4</v>
      </c>
      <c r="K213" s="19">
        <f t="shared" si="32"/>
        <v>0.99177738489358624</v>
      </c>
      <c r="L213" s="19">
        <f t="shared" si="33"/>
        <v>1.2039276518896032</v>
      </c>
      <c r="M213" s="21">
        <f t="shared" si="38"/>
        <v>87</v>
      </c>
      <c r="N213" s="21">
        <f t="shared" si="39"/>
        <v>128</v>
      </c>
      <c r="O213" s="19">
        <f t="shared" si="34"/>
        <v>0.89264644018755834</v>
      </c>
      <c r="P213" s="19">
        <f t="shared" si="35"/>
        <v>1.313318900505833</v>
      </c>
      <c r="Q213" s="21">
        <f>((I213/B213)+_xlfn.NORM.S.INV(0.975)^2/(2*B213))/(1+_xlfn.NORM.S.INV(0.975)^2/B213)</f>
        <v>1.1175157395078364E-3</v>
      </c>
      <c r="R213" s="21">
        <f>_xlfn.NORM.S.INV(0.975)*SQRT(Q213*(1-Q213)/B213+(_xlfn.NORM.S.INV(0.975)^2/(4*B213^2)))/(1+_xlfn.NORM.S.INV(0.975)^2/B213)</f>
        <v>2.1067040230439462E-4</v>
      </c>
      <c r="S213" s="19">
        <f t="shared" si="36"/>
        <v>0.90684533720344185</v>
      </c>
      <c r="T213" s="19">
        <f t="shared" si="37"/>
        <v>1.3281861418122312</v>
      </c>
    </row>
    <row r="214" spans="1:20" x14ac:dyDescent="0.25">
      <c r="A214" s="12" t="s">
        <v>31</v>
      </c>
      <c r="B214" s="13">
        <v>50946</v>
      </c>
      <c r="C214" s="12">
        <v>3.3</v>
      </c>
      <c r="D214" s="12">
        <v>2.9</v>
      </c>
      <c r="E214" s="12">
        <v>3.9</v>
      </c>
      <c r="F214" s="12">
        <v>2000</v>
      </c>
      <c r="G214" s="12" t="s">
        <v>9</v>
      </c>
      <c r="H214" s="16" t="str">
        <f>VLOOKUP(A214,'Data Key'!$A$1:$B$51,2,FALSE)</f>
        <v>Nevada</v>
      </c>
      <c r="I214" s="17">
        <f t="shared" si="30"/>
        <v>168</v>
      </c>
      <c r="J214" s="21">
        <f t="shared" si="31"/>
        <v>2.5399624698857807E-4</v>
      </c>
      <c r="K214" s="19">
        <f t="shared" si="32"/>
        <v>3.0436129863172754</v>
      </c>
      <c r="L214" s="19">
        <f t="shared" si="33"/>
        <v>3.5516054802944312</v>
      </c>
      <c r="M214" s="21">
        <f t="shared" si="38"/>
        <v>143</v>
      </c>
      <c r="N214" s="21">
        <f t="shared" si="39"/>
        <v>194</v>
      </c>
      <c r="O214" s="19">
        <f t="shared" si="34"/>
        <v>2.8068935735877205</v>
      </c>
      <c r="P214" s="19">
        <f t="shared" si="35"/>
        <v>3.8079535194127114</v>
      </c>
      <c r="Q214" s="21">
        <f>((I214/B214)+_xlfn.NORM.S.INV(0.975)^2/(2*B214))/(1+_xlfn.NORM.S.INV(0.975)^2/B214)</f>
        <v>3.3350590413059964E-3</v>
      </c>
      <c r="R214" s="21">
        <f>_xlfn.NORM.S.INV(0.975)*SQRT(Q214*(1-Q214)/B214+(_xlfn.NORM.S.INV(0.975)^2/(4*B214^2)))/(1+_xlfn.NORM.S.INV(0.975)^2/B214)</f>
        <v>5.0201264439855354E-4</v>
      </c>
      <c r="S214" s="19">
        <f t="shared" si="36"/>
        <v>2.8330463969074429</v>
      </c>
      <c r="T214" s="19">
        <f t="shared" si="37"/>
        <v>3.8370716857045499</v>
      </c>
    </row>
    <row r="215" spans="1:20" x14ac:dyDescent="0.25">
      <c r="A215" s="12" t="s">
        <v>37</v>
      </c>
      <c r="B215" s="13">
        <v>44032</v>
      </c>
      <c r="C215" s="12">
        <v>4.2</v>
      </c>
      <c r="D215" s="12">
        <v>3.7</v>
      </c>
      <c r="E215" s="12">
        <v>4.9000000000000004</v>
      </c>
      <c r="F215" s="12">
        <v>2000</v>
      </c>
      <c r="G215" s="12" t="s">
        <v>9</v>
      </c>
      <c r="H215" s="16" t="str">
        <f>VLOOKUP(A215,'Data Key'!$A$1:$B$51,2,FALSE)</f>
        <v>New Hampshire</v>
      </c>
      <c r="I215" s="17">
        <f t="shared" si="30"/>
        <v>185</v>
      </c>
      <c r="J215" s="21">
        <f t="shared" si="31"/>
        <v>3.0825007297010775E-4</v>
      </c>
      <c r="K215" s="19">
        <f t="shared" si="32"/>
        <v>3.8932397526112874</v>
      </c>
      <c r="L215" s="19">
        <f t="shared" si="33"/>
        <v>4.5097398985515031</v>
      </c>
      <c r="M215" s="21">
        <f t="shared" si="38"/>
        <v>159</v>
      </c>
      <c r="N215" s="21">
        <f t="shared" si="39"/>
        <v>212</v>
      </c>
      <c r="O215" s="19">
        <f t="shared" si="34"/>
        <v>3.6110101744186047</v>
      </c>
      <c r="P215" s="19">
        <f t="shared" si="35"/>
        <v>4.8146802325581399</v>
      </c>
      <c r="Q215" s="21">
        <f>((I215/B215)+_xlfn.NORM.S.INV(0.975)^2/(2*B215))/(1+_xlfn.NORM.S.INV(0.975)^2/B215)</f>
        <v>4.2447407206954932E-3</v>
      </c>
      <c r="R215" s="21">
        <f>_xlfn.NORM.S.INV(0.975)*SQRT(Q215*(1-Q215)/B215+(_xlfn.NORM.S.INV(0.975)^2/(4*B215^2)))/(1+_xlfn.NORM.S.INV(0.975)^2/B215)</f>
        <v>6.0875917730329558E-4</v>
      </c>
      <c r="S215" s="19">
        <f t="shared" si="36"/>
        <v>3.6359815433921976</v>
      </c>
      <c r="T215" s="19">
        <f t="shared" si="37"/>
        <v>4.8534998979987884</v>
      </c>
    </row>
    <row r="216" spans="1:20" x14ac:dyDescent="0.25">
      <c r="A216" s="12" t="s">
        <v>16</v>
      </c>
      <c r="B216" s="13">
        <v>334551</v>
      </c>
      <c r="C216" s="12">
        <v>2.1</v>
      </c>
      <c r="D216" s="12">
        <v>1.9</v>
      </c>
      <c r="E216" s="12">
        <v>2.2000000000000002</v>
      </c>
      <c r="F216" s="12">
        <v>2000</v>
      </c>
      <c r="G216" s="12" t="s">
        <v>9</v>
      </c>
      <c r="H216" s="16" t="str">
        <f>VLOOKUP(A216,'Data Key'!$A$1:$B$51,2,FALSE)</f>
        <v>New Jersey</v>
      </c>
      <c r="I216" s="17">
        <f t="shared" si="30"/>
        <v>703</v>
      </c>
      <c r="J216" s="21">
        <f t="shared" si="31"/>
        <v>7.9169618719672773E-5</v>
      </c>
      <c r="K216" s="19">
        <f t="shared" si="32"/>
        <v>2.0221542452054089</v>
      </c>
      <c r="L216" s="19">
        <f t="shared" si="33"/>
        <v>2.1804934826447542</v>
      </c>
      <c r="M216" s="21">
        <f t="shared" si="38"/>
        <v>651</v>
      </c>
      <c r="N216" s="21">
        <f t="shared" si="39"/>
        <v>755</v>
      </c>
      <c r="O216" s="19">
        <f t="shared" si="34"/>
        <v>1.945891657774151</v>
      </c>
      <c r="P216" s="19">
        <f t="shared" si="35"/>
        <v>2.2567560700760123</v>
      </c>
      <c r="Q216" s="21">
        <f>((I216/B216)+_xlfn.NORM.S.INV(0.975)^2/(2*B216))/(1+_xlfn.NORM.S.INV(0.975)^2/B216)</f>
        <v>2.1070408855437639E-3</v>
      </c>
      <c r="R216" s="21">
        <f>_xlfn.NORM.S.INV(0.975)*SQRT(Q216*(1-Q216)/B216+(_xlfn.NORM.S.INV(0.975)^2/(4*B216^2)))/(1+_xlfn.NORM.S.INV(0.975)^2/B216)</f>
        <v>1.5548434198577475E-4</v>
      </c>
      <c r="S216" s="19">
        <f t="shared" si="36"/>
        <v>1.9515565435579891</v>
      </c>
      <c r="T216" s="19">
        <f t="shared" si="37"/>
        <v>2.2625252275295384</v>
      </c>
    </row>
    <row r="217" spans="1:20" x14ac:dyDescent="0.25">
      <c r="A217" s="12" t="s">
        <v>62</v>
      </c>
      <c r="B217" s="13">
        <v>183786</v>
      </c>
      <c r="C217" s="12">
        <v>1.5</v>
      </c>
      <c r="D217" s="12">
        <v>1.3</v>
      </c>
      <c r="E217" s="12">
        <v>1.7</v>
      </c>
      <c r="F217" s="12">
        <v>2000</v>
      </c>
      <c r="G217" s="12" t="s">
        <v>9</v>
      </c>
      <c r="H217" s="16" t="str">
        <f>VLOOKUP(A217,'Data Key'!$A$1:$B$51,2,FALSE)</f>
        <v>New Mexico</v>
      </c>
      <c r="I217" s="17">
        <f t="shared" si="30"/>
        <v>276</v>
      </c>
      <c r="J217" s="21">
        <f t="shared" si="31"/>
        <v>9.0326622239112262E-5</v>
      </c>
      <c r="K217" s="19">
        <f t="shared" si="32"/>
        <v>1.4114199743460467</v>
      </c>
      <c r="L217" s="19">
        <f t="shared" si="33"/>
        <v>1.592073218824271</v>
      </c>
      <c r="M217" s="21">
        <f t="shared" si="38"/>
        <v>244</v>
      </c>
      <c r="N217" s="21">
        <f t="shared" si="39"/>
        <v>309</v>
      </c>
      <c r="O217" s="19">
        <f t="shared" si="34"/>
        <v>1.3276310491549954</v>
      </c>
      <c r="P217" s="19">
        <f t="shared" si="35"/>
        <v>1.6813032548725149</v>
      </c>
      <c r="Q217" s="21">
        <f>((I217/B217)+_xlfn.NORM.S.INV(0.975)^2/(2*B217))/(1+_xlfn.NORM.S.INV(0.975)^2/B217)</f>
        <v>1.5121658912395166E-3</v>
      </c>
      <c r="R217" s="21">
        <f>_xlfn.NORM.S.INV(0.975)*SQRT(Q217*(1-Q217)/B217+(_xlfn.NORM.S.INV(0.975)^2/(4*B217^2)))/(1+_xlfn.NORM.S.INV(0.975)^2/B217)</f>
        <v>1.779525119941828E-4</v>
      </c>
      <c r="S217" s="19">
        <f t="shared" si="36"/>
        <v>1.3342133792453339</v>
      </c>
      <c r="T217" s="19">
        <f t="shared" si="37"/>
        <v>1.6901184032336996</v>
      </c>
    </row>
    <row r="218" spans="1:20" x14ac:dyDescent="0.25">
      <c r="A218" s="12" t="s">
        <v>38</v>
      </c>
      <c r="B218" s="13">
        <v>986828</v>
      </c>
      <c r="C218" s="12">
        <v>2.5</v>
      </c>
      <c r="D218" s="12">
        <v>2.4</v>
      </c>
      <c r="E218" s="12">
        <v>2.6</v>
      </c>
      <c r="F218" s="12">
        <v>2000</v>
      </c>
      <c r="G218" s="12" t="s">
        <v>9</v>
      </c>
      <c r="H218" s="16" t="str">
        <f>VLOOKUP(A218,'Data Key'!$A$1:$B$51,2,FALSE)</f>
        <v>New York</v>
      </c>
      <c r="I218" s="17">
        <f t="shared" si="30"/>
        <v>2467</v>
      </c>
      <c r="J218" s="21">
        <f t="shared" si="31"/>
        <v>5.0268922785398896E-5</v>
      </c>
      <c r="K218" s="19">
        <f t="shared" si="32"/>
        <v>2.4496601428673794</v>
      </c>
      <c r="L218" s="19">
        <f t="shared" si="33"/>
        <v>2.5501979884381774</v>
      </c>
      <c r="M218" s="21">
        <f t="shared" si="38"/>
        <v>2370</v>
      </c>
      <c r="N218" s="21">
        <f t="shared" si="39"/>
        <v>2565</v>
      </c>
      <c r="O218" s="19">
        <f t="shared" si="34"/>
        <v>2.4016343273599858</v>
      </c>
      <c r="P218" s="19">
        <f t="shared" si="35"/>
        <v>2.5992371517630226</v>
      </c>
      <c r="Q218" s="21">
        <f>((I218/B218)+_xlfn.NORM.S.INV(0.975)^2/(2*B218))/(1+_xlfn.NORM.S.INV(0.975)^2/B218)</f>
        <v>2.5018656935112404E-3</v>
      </c>
      <c r="R218" s="21">
        <f>_xlfn.NORM.S.INV(0.975)*SQRT(Q218*(1-Q218)/B218+(_xlfn.NORM.S.INV(0.975)^2/(4*B218^2)))/(1+_xlfn.NORM.S.INV(0.975)^2/B218)</f>
        <v>9.85821697654046E-5</v>
      </c>
      <c r="S218" s="19">
        <f t="shared" si="36"/>
        <v>2.4032835237458356</v>
      </c>
      <c r="T218" s="19">
        <f t="shared" si="37"/>
        <v>2.6004478632766452</v>
      </c>
    </row>
    <row r="219" spans="1:20" x14ac:dyDescent="0.25">
      <c r="A219" s="12" t="s">
        <v>23</v>
      </c>
      <c r="B219" s="13">
        <v>435822</v>
      </c>
      <c r="C219" s="12">
        <v>3.4</v>
      </c>
      <c r="D219" s="12">
        <v>3.3</v>
      </c>
      <c r="E219" s="12">
        <v>3.6</v>
      </c>
      <c r="F219" s="12">
        <v>2000</v>
      </c>
      <c r="G219" s="12" t="s">
        <v>9</v>
      </c>
      <c r="H219" s="16" t="str">
        <f>VLOOKUP(A219,'Data Key'!$A$1:$B$51,2,FALSE)</f>
        <v>North Carolina</v>
      </c>
      <c r="I219" s="17">
        <f t="shared" si="30"/>
        <v>1482</v>
      </c>
      <c r="J219" s="21">
        <f t="shared" si="31"/>
        <v>8.818105517557887E-5</v>
      </c>
      <c r="K219" s="19">
        <f t="shared" si="32"/>
        <v>3.3122897792476484</v>
      </c>
      <c r="L219" s="19">
        <f t="shared" si="33"/>
        <v>3.4886518895988066</v>
      </c>
      <c r="M219" s="21">
        <f t="shared" si="38"/>
        <v>1407</v>
      </c>
      <c r="N219" s="21">
        <f t="shared" si="39"/>
        <v>1558</v>
      </c>
      <c r="O219" s="19">
        <f t="shared" si="34"/>
        <v>3.2283822294422952</v>
      </c>
      <c r="P219" s="19">
        <f t="shared" si="35"/>
        <v>3.5748539541372395</v>
      </c>
      <c r="Q219" s="21">
        <f>((I219/B219)+_xlfn.NORM.S.INV(0.975)^2/(2*B219))/(1+_xlfn.NORM.S.INV(0.975)^2/B219)</f>
        <v>3.4048479650570611E-3</v>
      </c>
      <c r="R219" s="21">
        <f>_xlfn.NORM.S.INV(0.975)*SQRT(Q219*(1-Q219)/B219+(_xlfn.NORM.S.INV(0.975)^2/(4*B219^2)))/(1+_xlfn.NORM.S.INV(0.975)^2/B219)</f>
        <v>1.7299713256077506E-4</v>
      </c>
      <c r="S219" s="19">
        <f t="shared" si="36"/>
        <v>3.2318508324962858</v>
      </c>
      <c r="T219" s="19">
        <f t="shared" si="37"/>
        <v>3.577845097617836</v>
      </c>
    </row>
    <row r="220" spans="1:20" x14ac:dyDescent="0.25">
      <c r="A220" s="12" t="s">
        <v>59</v>
      </c>
      <c r="B220" s="13">
        <v>21041</v>
      </c>
      <c r="C220" s="12">
        <v>2.9</v>
      </c>
      <c r="D220" s="12">
        <v>2.2999999999999998</v>
      </c>
      <c r="E220" s="12">
        <v>3.8</v>
      </c>
      <c r="F220" s="12">
        <v>2000</v>
      </c>
      <c r="G220" s="12" t="s">
        <v>9</v>
      </c>
      <c r="H220" s="16" t="str">
        <f>VLOOKUP(A220,'Data Key'!$A$1:$B$51,2,FALSE)</f>
        <v>North Dakota</v>
      </c>
      <c r="I220" s="17">
        <f t="shared" si="30"/>
        <v>61</v>
      </c>
      <c r="J220" s="21">
        <f t="shared" si="31"/>
        <v>3.7065349100732635E-4</v>
      </c>
      <c r="K220" s="19">
        <f t="shared" si="32"/>
        <v>2.5284482627116032</v>
      </c>
      <c r="L220" s="19">
        <f t="shared" si="33"/>
        <v>3.2697552447262557</v>
      </c>
      <c r="M220" s="21">
        <f t="shared" si="38"/>
        <v>46</v>
      </c>
      <c r="N220" s="21">
        <f t="shared" si="39"/>
        <v>77</v>
      </c>
      <c r="O220" s="19">
        <f t="shared" si="34"/>
        <v>2.1862078798536193</v>
      </c>
      <c r="P220" s="19">
        <f t="shared" si="35"/>
        <v>3.6595218858419276</v>
      </c>
      <c r="Q220" s="21">
        <f>((I220/B220)+_xlfn.NORM.S.INV(0.975)^2/(2*B220))/(1+_xlfn.NORM.S.INV(0.975)^2/B220)</f>
        <v>2.9898409799601787E-3</v>
      </c>
      <c r="R220" s="21">
        <f>_xlfn.NORM.S.INV(0.975)*SQRT(Q220*(1-Q220)/B220+(_xlfn.NORM.S.INV(0.975)^2/(4*B220^2)))/(1+_xlfn.NORM.S.INV(0.975)^2/B220)</f>
        <v>7.4320589127532485E-4</v>
      </c>
      <c r="S220" s="19">
        <f t="shared" si="36"/>
        <v>2.2466350886848541</v>
      </c>
      <c r="T220" s="19">
        <f t="shared" si="37"/>
        <v>3.7330468712355032</v>
      </c>
    </row>
    <row r="221" spans="1:20" x14ac:dyDescent="0.25">
      <c r="A221" s="12" t="s">
        <v>54</v>
      </c>
      <c r="B221" s="13">
        <v>562133</v>
      </c>
      <c r="C221" s="12">
        <v>2.5</v>
      </c>
      <c r="D221" s="12">
        <v>2.4</v>
      </c>
      <c r="E221" s="12">
        <v>2.6</v>
      </c>
      <c r="F221" s="12">
        <v>2000</v>
      </c>
      <c r="G221" s="12" t="s">
        <v>9</v>
      </c>
      <c r="H221" s="16" t="str">
        <f>VLOOKUP(A221,'Data Key'!$A$1:$B$51,2,FALSE)</f>
        <v>Ohio</v>
      </c>
      <c r="I221" s="17">
        <f t="shared" si="30"/>
        <v>1405</v>
      </c>
      <c r="J221" s="21">
        <f t="shared" si="31"/>
        <v>6.6597152711110684E-5</v>
      </c>
      <c r="K221" s="19">
        <f t="shared" si="32"/>
        <v>2.4328113502588273</v>
      </c>
      <c r="L221" s="19">
        <f t="shared" si="33"/>
        <v>2.5660056556810482</v>
      </c>
      <c r="M221" s="21">
        <f t="shared" si="38"/>
        <v>1332</v>
      </c>
      <c r="N221" s="21">
        <f t="shared" si="39"/>
        <v>1479</v>
      </c>
      <c r="O221" s="19">
        <f t="shared" si="34"/>
        <v>2.3695459971216777</v>
      </c>
      <c r="P221" s="19">
        <f t="shared" si="35"/>
        <v>2.6310499472544753</v>
      </c>
      <c r="Q221" s="21">
        <f>((I221/B221)+_xlfn.NORM.S.INV(0.975)^2/(2*B221))/(1+_xlfn.NORM.S.INV(0.975)^2/B221)</f>
        <v>2.5028082588559727E-3</v>
      </c>
      <c r="R221" s="21">
        <f>_xlfn.NORM.S.INV(0.975)*SQRT(Q221*(1-Q221)/B221+(_xlfn.NORM.S.INV(0.975)^2/(4*B221^2)))/(1+_xlfn.NORM.S.INV(0.975)^2/B221)</f>
        <v>1.3066033278949361E-4</v>
      </c>
      <c r="S221" s="19">
        <f t="shared" si="36"/>
        <v>2.3721479260664791</v>
      </c>
      <c r="T221" s="19">
        <f t="shared" si="37"/>
        <v>2.6334685916454665</v>
      </c>
    </row>
    <row r="222" spans="1:20" x14ac:dyDescent="0.25">
      <c r="A222" s="12" t="s">
        <v>39</v>
      </c>
      <c r="B222" s="13">
        <v>252657</v>
      </c>
      <c r="C222" s="12">
        <v>1.1000000000000001</v>
      </c>
      <c r="D222" s="12">
        <v>1</v>
      </c>
      <c r="E222" s="12">
        <v>1.3</v>
      </c>
      <c r="F222" s="12">
        <v>2000</v>
      </c>
      <c r="G222" s="12" t="s">
        <v>9</v>
      </c>
      <c r="H222" s="16" t="str">
        <f>VLOOKUP(A222,'Data Key'!$A$1:$B$51,2,FALSE)</f>
        <v>Oklahoma</v>
      </c>
      <c r="I222" s="17">
        <f t="shared" si="30"/>
        <v>278</v>
      </c>
      <c r="J222" s="21">
        <f t="shared" si="31"/>
        <v>6.5955649725555598E-5</v>
      </c>
      <c r="K222" s="19">
        <f t="shared" si="32"/>
        <v>1.0343502986550552</v>
      </c>
      <c r="L222" s="19">
        <f t="shared" si="33"/>
        <v>1.1662615981061664</v>
      </c>
      <c r="M222" s="21">
        <f t="shared" si="38"/>
        <v>246</v>
      </c>
      <c r="N222" s="21">
        <f t="shared" si="39"/>
        <v>311</v>
      </c>
      <c r="O222" s="19">
        <f t="shared" si="34"/>
        <v>0.97365202626485714</v>
      </c>
      <c r="P222" s="19">
        <f t="shared" si="35"/>
        <v>1.2309178055624819</v>
      </c>
      <c r="Q222" s="21">
        <f>((I222/B222)+_xlfn.NORM.S.INV(0.975)^2/(2*B222))/(1+_xlfn.NORM.S.INV(0.975)^2/B222)</f>
        <v>1.1078912260171871E-3</v>
      </c>
      <c r="R222" s="21">
        <f>_xlfn.NORM.S.INV(0.975)*SQRT(Q222*(1-Q222)/B222+(_xlfn.NORM.S.INV(0.975)^2/(4*B222^2)))/(1+_xlfn.NORM.S.INV(0.975)^2/B222)</f>
        <v>1.2993562246234677E-4</v>
      </c>
      <c r="S222" s="19">
        <f t="shared" si="36"/>
        <v>0.97795560355484046</v>
      </c>
      <c r="T222" s="19">
        <f t="shared" si="37"/>
        <v>1.2378268484795338</v>
      </c>
    </row>
    <row r="223" spans="1:20" x14ac:dyDescent="0.25">
      <c r="A223" s="12" t="s">
        <v>32</v>
      </c>
      <c r="B223" s="13">
        <v>154884</v>
      </c>
      <c r="C223" s="12">
        <v>4.7</v>
      </c>
      <c r="D223" s="12">
        <v>4.4000000000000004</v>
      </c>
      <c r="E223" s="12">
        <v>5.0999999999999996</v>
      </c>
      <c r="F223" s="12">
        <v>2000</v>
      </c>
      <c r="G223" s="12" t="s">
        <v>9</v>
      </c>
      <c r="H223" s="16" t="str">
        <f>VLOOKUP(A223,'Data Key'!$A$1:$B$51,2,FALSE)</f>
        <v>Oregon</v>
      </c>
      <c r="I223" s="17">
        <f t="shared" si="30"/>
        <v>728</v>
      </c>
      <c r="J223" s="21">
        <f t="shared" si="31"/>
        <v>1.7379451741572405E-4</v>
      </c>
      <c r="K223" s="19">
        <f t="shared" si="32"/>
        <v>4.5264973138902862</v>
      </c>
      <c r="L223" s="19">
        <f t="shared" si="33"/>
        <v>4.8740863487217334</v>
      </c>
      <c r="M223" s="21">
        <f t="shared" si="38"/>
        <v>676</v>
      </c>
      <c r="N223" s="21">
        <f t="shared" si="39"/>
        <v>781</v>
      </c>
      <c r="O223" s="19">
        <f t="shared" si="34"/>
        <v>4.3645567004984374</v>
      </c>
      <c r="P223" s="19">
        <f t="shared" si="35"/>
        <v>5.0424834069368041</v>
      </c>
      <c r="Q223" s="21">
        <f>((I223/B223)+_xlfn.NORM.S.INV(0.975)^2/(2*B223))/(1+_xlfn.NORM.S.INV(0.975)^2/B223)</f>
        <v>4.7125760326668879E-3</v>
      </c>
      <c r="R223" s="21">
        <f>_xlfn.NORM.S.INV(0.975)*SQRT(Q223*(1-Q223)/B223+(_xlfn.NORM.S.INV(0.975)^2/(4*B223^2)))/(1+_xlfn.NORM.S.INV(0.975)^2/B223)</f>
        <v>3.4129062471716933E-4</v>
      </c>
      <c r="S223" s="19">
        <f t="shared" si="36"/>
        <v>4.3712854079497179</v>
      </c>
      <c r="T223" s="19">
        <f t="shared" si="37"/>
        <v>5.0538666573840576</v>
      </c>
    </row>
    <row r="224" spans="1:20" x14ac:dyDescent="0.25">
      <c r="A224" s="12" t="s">
        <v>24</v>
      </c>
      <c r="B224" s="13">
        <v>573278</v>
      </c>
      <c r="C224" s="12">
        <v>4.2</v>
      </c>
      <c r="D224" s="12">
        <v>4</v>
      </c>
      <c r="E224" s="12">
        <v>4.4000000000000004</v>
      </c>
      <c r="F224" s="12">
        <v>2000</v>
      </c>
      <c r="G224" s="12" t="s">
        <v>9</v>
      </c>
      <c r="H224" s="16" t="str">
        <f>VLOOKUP(A224,'Data Key'!$A$1:$B$51,2,FALSE)</f>
        <v>Pennsylvania</v>
      </c>
      <c r="I224" s="17">
        <f t="shared" si="30"/>
        <v>2408</v>
      </c>
      <c r="J224" s="21">
        <f t="shared" si="31"/>
        <v>8.5417909455928263E-5</v>
      </c>
      <c r="K224" s="19">
        <f t="shared" si="32"/>
        <v>4.1149874785059337</v>
      </c>
      <c r="L224" s="19">
        <f t="shared" si="33"/>
        <v>4.2858232974177897</v>
      </c>
      <c r="M224" s="21">
        <f t="shared" si="38"/>
        <v>2312</v>
      </c>
      <c r="N224" s="21">
        <f t="shared" si="39"/>
        <v>2504</v>
      </c>
      <c r="O224" s="19">
        <f t="shared" si="34"/>
        <v>4.0329473658504247</v>
      </c>
      <c r="P224" s="19">
        <f t="shared" si="35"/>
        <v>4.3678634100732978</v>
      </c>
      <c r="Q224" s="21">
        <f>((I224/B224)+_xlfn.NORM.S.INV(0.975)^2/(2*B224))/(1+_xlfn.NORM.S.INV(0.975)^2/B224)</f>
        <v>4.2037276521402836E-3</v>
      </c>
      <c r="R224" s="21">
        <f>_xlfn.NORM.S.INV(0.975)*SQRT(Q224*(1-Q224)/B224+(_xlfn.NORM.S.INV(0.975)^2/(4*B224^2)))/(1+_xlfn.NORM.S.INV(0.975)^2/B224)</f>
        <v>1.6751432805130965E-4</v>
      </c>
      <c r="S224" s="19">
        <f t="shared" si="36"/>
        <v>4.0362133240889735</v>
      </c>
      <c r="T224" s="19">
        <f t="shared" si="37"/>
        <v>4.3712419801915932</v>
      </c>
    </row>
    <row r="225" spans="1:20" x14ac:dyDescent="0.25">
      <c r="A225" s="12" t="s">
        <v>40</v>
      </c>
      <c r="B225" s="13">
        <v>66153</v>
      </c>
      <c r="C225" s="12">
        <v>4.8</v>
      </c>
      <c r="D225" s="12">
        <v>4.3</v>
      </c>
      <c r="E225" s="12">
        <v>5.3</v>
      </c>
      <c r="F225" s="12">
        <v>2000</v>
      </c>
      <c r="G225" s="12" t="s">
        <v>9</v>
      </c>
      <c r="H225" s="16" t="str">
        <f>VLOOKUP(A225,'Data Key'!$A$1:$B$51,2,FALSE)</f>
        <v>Rhode Island</v>
      </c>
      <c r="I225" s="17">
        <f t="shared" si="30"/>
        <v>318</v>
      </c>
      <c r="J225" s="21">
        <f t="shared" si="31"/>
        <v>2.6891663238049482E-4</v>
      </c>
      <c r="K225" s="19">
        <f t="shared" si="32"/>
        <v>4.5381215971782556</v>
      </c>
      <c r="L225" s="19">
        <f t="shared" si="33"/>
        <v>5.0759548619392447</v>
      </c>
      <c r="M225" s="21">
        <f t="shared" si="38"/>
        <v>283</v>
      </c>
      <c r="N225" s="21">
        <f t="shared" si="39"/>
        <v>353</v>
      </c>
      <c r="O225" s="19">
        <f t="shared" si="34"/>
        <v>4.2779616948588881</v>
      </c>
      <c r="P225" s="19">
        <f t="shared" si="35"/>
        <v>5.3361147642586122</v>
      </c>
      <c r="Q225" s="21">
        <f>((I225/B225)+_xlfn.NORM.S.INV(0.975)^2/(2*B225))/(1+_xlfn.NORM.S.INV(0.975)^2/B225)</f>
        <v>4.8357920716254514E-3</v>
      </c>
      <c r="R225" s="21">
        <f>_xlfn.NORM.S.INV(0.975)*SQRT(Q225*(1-Q225)/B225+(_xlfn.NORM.S.INV(0.975)^2/(4*B225^2)))/(1+_xlfn.NORM.S.INV(0.975)^2/B225)</f>
        <v>5.2939928952549554E-4</v>
      </c>
      <c r="S225" s="19">
        <f t="shared" si="36"/>
        <v>4.3063927820999561</v>
      </c>
      <c r="T225" s="19">
        <f t="shared" si="37"/>
        <v>5.3651913611509467</v>
      </c>
    </row>
    <row r="226" spans="1:20" x14ac:dyDescent="0.25">
      <c r="A226" s="12" t="s">
        <v>17</v>
      </c>
      <c r="B226" s="13">
        <v>312791</v>
      </c>
      <c r="C226" s="12">
        <v>3.1</v>
      </c>
      <c r="D226" s="12">
        <v>3</v>
      </c>
      <c r="E226" s="12">
        <v>3.4</v>
      </c>
      <c r="F226" s="12">
        <v>2000</v>
      </c>
      <c r="G226" s="12" t="s">
        <v>9</v>
      </c>
      <c r="H226" s="16" t="str">
        <f>VLOOKUP(A226,'Data Key'!$A$1:$B$51,2,FALSE)</f>
        <v>South Carolina</v>
      </c>
      <c r="I226" s="17">
        <f t="shared" si="30"/>
        <v>970</v>
      </c>
      <c r="J226" s="21">
        <f t="shared" si="31"/>
        <v>9.9416203506740863E-5</v>
      </c>
      <c r="K226" s="19">
        <f t="shared" si="32"/>
        <v>3.0016960407713875</v>
      </c>
      <c r="L226" s="19">
        <f t="shared" si="33"/>
        <v>3.200528447784869</v>
      </c>
      <c r="M226" s="21">
        <f t="shared" si="38"/>
        <v>909</v>
      </c>
      <c r="N226" s="21">
        <f t="shared" si="39"/>
        <v>1031</v>
      </c>
      <c r="O226" s="19">
        <f t="shared" si="34"/>
        <v>2.9060938454111533</v>
      </c>
      <c r="P226" s="19">
        <f t="shared" si="35"/>
        <v>3.2961306431451032</v>
      </c>
      <c r="Q226" s="21">
        <f>((I226/B226)+_xlfn.NORM.S.INV(0.975)^2/(2*B226))/(1+_xlfn.NORM.S.INV(0.975)^2/B226)</f>
        <v>3.1072146998252213E-3</v>
      </c>
      <c r="R226" s="21">
        <f>_xlfn.NORM.S.INV(0.975)*SQRT(Q226*(1-Q226)/B226+(_xlfn.NORM.S.INV(0.975)^2/(4*B226^2)))/(1+_xlfn.NORM.S.INV(0.975)^2/B226)</f>
        <v>1.9513744809130336E-4</v>
      </c>
      <c r="S226" s="19">
        <f t="shared" si="36"/>
        <v>2.9120772517339177</v>
      </c>
      <c r="T226" s="19">
        <f t="shared" si="37"/>
        <v>3.3023521479165248</v>
      </c>
    </row>
    <row r="227" spans="1:20" x14ac:dyDescent="0.25">
      <c r="A227" s="12" t="s">
        <v>55</v>
      </c>
      <c r="B227" s="13">
        <v>42764</v>
      </c>
      <c r="C227" s="12">
        <v>2.9</v>
      </c>
      <c r="D227" s="12">
        <v>2.4</v>
      </c>
      <c r="E227" s="12">
        <v>3.5</v>
      </c>
      <c r="F227" s="12">
        <v>2000</v>
      </c>
      <c r="G227" s="12" t="s">
        <v>9</v>
      </c>
      <c r="H227" s="16" t="str">
        <f>VLOOKUP(A227,'Data Key'!$A$1:$B$51,2,FALSE)</f>
        <v>South Dakota</v>
      </c>
      <c r="I227" s="17">
        <f t="shared" si="30"/>
        <v>124</v>
      </c>
      <c r="J227" s="21">
        <f t="shared" si="31"/>
        <v>2.600171293567055E-4</v>
      </c>
      <c r="K227" s="19">
        <f t="shared" si="32"/>
        <v>2.6396180778269072</v>
      </c>
      <c r="L227" s="19">
        <f t="shared" si="33"/>
        <v>3.1596523365403177</v>
      </c>
      <c r="M227" s="21">
        <f t="shared" si="38"/>
        <v>103</v>
      </c>
      <c r="N227" s="21">
        <f t="shared" si="39"/>
        <v>146</v>
      </c>
      <c r="O227" s="19">
        <f t="shared" si="34"/>
        <v>2.4085679543541296</v>
      </c>
      <c r="P227" s="19">
        <f t="shared" si="35"/>
        <v>3.4140866149097371</v>
      </c>
      <c r="Q227" s="21">
        <f>((I227/B227)+_xlfn.NORM.S.INV(0.975)^2/(2*B227))/(1+_xlfn.NORM.S.INV(0.975)^2/B227)</f>
        <v>2.9442853582309198E-3</v>
      </c>
      <c r="R227" s="21">
        <f>_xlfn.NORM.S.INV(0.975)*SQRT(Q227*(1-Q227)/B227+(_xlfn.NORM.S.INV(0.975)^2/(4*B227^2)))/(1+_xlfn.NORM.S.INV(0.975)^2/B227)</f>
        <v>5.1543561866778591E-4</v>
      </c>
      <c r="S227" s="19">
        <f t="shared" si="36"/>
        <v>2.4288497395631343</v>
      </c>
      <c r="T227" s="19">
        <f t="shared" si="37"/>
        <v>3.4597209768987054</v>
      </c>
    </row>
    <row r="228" spans="1:20" x14ac:dyDescent="0.25">
      <c r="A228" s="12" t="s">
        <v>29</v>
      </c>
      <c r="B228" s="13">
        <v>479157</v>
      </c>
      <c r="C228" s="12">
        <v>0.9</v>
      </c>
      <c r="D228" s="12">
        <v>0.8</v>
      </c>
      <c r="E228" s="12">
        <v>1</v>
      </c>
      <c r="F228" s="12">
        <v>2000</v>
      </c>
      <c r="G228" s="12" t="s">
        <v>9</v>
      </c>
      <c r="H228" s="16" t="str">
        <f>VLOOKUP(A228,'Data Key'!$A$1:$B$51,2,FALSE)</f>
        <v>Tennessee</v>
      </c>
      <c r="I228" s="17">
        <f t="shared" si="30"/>
        <v>431</v>
      </c>
      <c r="J228" s="21">
        <f t="shared" si="31"/>
        <v>4.3307726645100194E-5</v>
      </c>
      <c r="K228" s="19">
        <f t="shared" si="32"/>
        <v>0.85618868058676745</v>
      </c>
      <c r="L228" s="19">
        <f t="shared" si="33"/>
        <v>0.94280413387696793</v>
      </c>
      <c r="M228" s="21">
        <f t="shared" si="38"/>
        <v>391</v>
      </c>
      <c r="N228" s="21">
        <f t="shared" si="39"/>
        <v>472</v>
      </c>
      <c r="O228" s="19">
        <f t="shared" si="34"/>
        <v>0.81601646224515134</v>
      </c>
      <c r="P228" s="19">
        <f t="shared" si="35"/>
        <v>0.98506335084325181</v>
      </c>
      <c r="Q228" s="21">
        <f>((I228/B228)+_xlfn.NORM.S.INV(0.975)^2/(2*B228))/(1+_xlfn.NORM.S.INV(0.975)^2/B228)</f>
        <v>9.0349772342060723E-4</v>
      </c>
      <c r="R228" s="21">
        <f>_xlfn.NORM.S.INV(0.975)*SQRT(Q228*(1-Q228)/B228+(_xlfn.NORM.S.INV(0.975)^2/(4*B228^2)))/(1+_xlfn.NORM.S.INV(0.975)^2/B228)</f>
        <v>8.5163706060651471E-5</v>
      </c>
      <c r="S228" s="19">
        <f t="shared" si="36"/>
        <v>0.81833401735995581</v>
      </c>
      <c r="T228" s="19">
        <f t="shared" si="37"/>
        <v>0.98866142948125879</v>
      </c>
    </row>
    <row r="229" spans="1:20" x14ac:dyDescent="0.25">
      <c r="A229" s="12" t="s">
        <v>63</v>
      </c>
      <c r="B229" s="13">
        <v>1007251</v>
      </c>
      <c r="C229" s="12">
        <v>1.3</v>
      </c>
      <c r="D229" s="12">
        <v>1.3</v>
      </c>
      <c r="E229" s="12">
        <v>1.4</v>
      </c>
      <c r="F229" s="12">
        <v>2000</v>
      </c>
      <c r="G229" s="12" t="s">
        <v>9</v>
      </c>
      <c r="H229" s="16" t="str">
        <f>VLOOKUP(A229,'Data Key'!$A$1:$B$51,2,FALSE)</f>
        <v>Texas</v>
      </c>
      <c r="I229" s="17">
        <f t="shared" si="30"/>
        <v>1309</v>
      </c>
      <c r="J229" s="21">
        <f t="shared" si="31"/>
        <v>3.5896303875813066E-5</v>
      </c>
      <c r="K229" s="19">
        <f t="shared" si="32"/>
        <v>1.2636804649732623</v>
      </c>
      <c r="L229" s="19">
        <f t="shared" si="33"/>
        <v>1.3354730727248885</v>
      </c>
      <c r="M229" s="21">
        <f t="shared" si="38"/>
        <v>1239</v>
      </c>
      <c r="N229" s="21">
        <f t="shared" si="39"/>
        <v>1381</v>
      </c>
      <c r="O229" s="19">
        <f t="shared" si="34"/>
        <v>1.2300806849534029</v>
      </c>
      <c r="P229" s="19">
        <f t="shared" si="35"/>
        <v>1.3710584551417671</v>
      </c>
      <c r="Q229" s="21">
        <f>((I229/B229)+_xlfn.NORM.S.INV(0.975)^2/(2*B229))/(1+_xlfn.NORM.S.INV(0.975)^2/B229)</f>
        <v>1.3014787077237802E-3</v>
      </c>
      <c r="R229" s="21">
        <f>_xlfn.NORM.S.INV(0.975)*SQRT(Q229*(1-Q229)/B229+(_xlfn.NORM.S.INV(0.975)^2/(4*B229^2)))/(1+_xlfn.NORM.S.INV(0.975)^2/B229)</f>
        <v>7.0432409709284951E-5</v>
      </c>
      <c r="S229" s="19">
        <f t="shared" si="36"/>
        <v>1.2310462980144952</v>
      </c>
      <c r="T229" s="19">
        <f t="shared" si="37"/>
        <v>1.3719111174330652</v>
      </c>
    </row>
    <row r="230" spans="1:20" x14ac:dyDescent="0.25">
      <c r="A230" s="12" t="s">
        <v>25</v>
      </c>
      <c r="B230" s="13">
        <v>69605</v>
      </c>
      <c r="C230" s="12">
        <v>2.6</v>
      </c>
      <c r="D230" s="12">
        <v>2.2000000000000002</v>
      </c>
      <c r="E230" s="12">
        <v>3</v>
      </c>
      <c r="F230" s="12">
        <v>2000</v>
      </c>
      <c r="G230" s="12" t="s">
        <v>9</v>
      </c>
      <c r="H230" s="16" t="str">
        <f>VLOOKUP(A230,'Data Key'!$A$1:$B$51,2,FALSE)</f>
        <v>Utah</v>
      </c>
      <c r="I230" s="17">
        <f t="shared" si="30"/>
        <v>181</v>
      </c>
      <c r="J230" s="21">
        <f t="shared" si="31"/>
        <v>1.9303383866024849E-4</v>
      </c>
      <c r="K230" s="19">
        <f t="shared" si="32"/>
        <v>2.4073540645076275</v>
      </c>
      <c r="L230" s="19">
        <f t="shared" si="33"/>
        <v>2.7934217418281246</v>
      </c>
      <c r="M230" s="21">
        <f t="shared" si="38"/>
        <v>155</v>
      </c>
      <c r="N230" s="21">
        <f t="shared" si="39"/>
        <v>208</v>
      </c>
      <c r="O230" s="19">
        <f t="shared" si="34"/>
        <v>2.2268515192874077</v>
      </c>
      <c r="P230" s="19">
        <f t="shared" si="35"/>
        <v>2.9882910710437467</v>
      </c>
      <c r="Q230" s="21">
        <f>((I230/B230)+_xlfn.NORM.S.INV(0.975)^2/(2*B230))/(1+_xlfn.NORM.S.INV(0.975)^2/B230)</f>
        <v>2.6278375789167475E-3</v>
      </c>
      <c r="R230" s="21">
        <f>_xlfn.NORM.S.INV(0.975)*SQRT(Q230*(1-Q230)/B230+(_xlfn.NORM.S.INV(0.975)^2/(4*B230^2)))/(1+_xlfn.NORM.S.INV(0.975)^2/B230)</f>
        <v>3.8130448465735977E-4</v>
      </c>
      <c r="S230" s="19">
        <f t="shared" si="36"/>
        <v>2.2465330942593877</v>
      </c>
      <c r="T230" s="19">
        <f t="shared" si="37"/>
        <v>3.0091420635741071</v>
      </c>
    </row>
    <row r="231" spans="1:20" x14ac:dyDescent="0.25">
      <c r="A231" s="12" t="s">
        <v>57</v>
      </c>
      <c r="B231" s="13">
        <v>49725</v>
      </c>
      <c r="C231" s="12">
        <v>5.5</v>
      </c>
      <c r="D231" s="12">
        <v>4.9000000000000004</v>
      </c>
      <c r="E231" s="12">
        <v>6.2</v>
      </c>
      <c r="F231" s="12">
        <v>2000</v>
      </c>
      <c r="G231" s="12" t="s">
        <v>9</v>
      </c>
      <c r="H231" s="16" t="str">
        <f>VLOOKUP(A231,'Data Key'!$A$1:$B$51,2,FALSE)</f>
        <v>Vermont</v>
      </c>
      <c r="I231" s="17">
        <f t="shared" si="30"/>
        <v>273</v>
      </c>
      <c r="J231" s="21">
        <f t="shared" si="31"/>
        <v>3.3136838115789899E-4</v>
      </c>
      <c r="K231" s="19">
        <f t="shared" si="32"/>
        <v>5.1588276972734741</v>
      </c>
      <c r="L231" s="19">
        <f t="shared" si="33"/>
        <v>5.8215644595892719</v>
      </c>
      <c r="M231" s="21">
        <f t="shared" si="38"/>
        <v>242</v>
      </c>
      <c r="N231" s="21">
        <f t="shared" si="39"/>
        <v>306</v>
      </c>
      <c r="O231" s="19">
        <f t="shared" si="34"/>
        <v>4.8667672197083958</v>
      </c>
      <c r="P231" s="19">
        <f t="shared" si="35"/>
        <v>6.1538461538461542</v>
      </c>
      <c r="Q231" s="21">
        <f>((I231/B231)+_xlfn.NORM.S.INV(0.975)^2/(2*B231))/(1+_xlfn.NORM.S.INV(0.975)^2/B231)</f>
        <v>5.5283960242267574E-3</v>
      </c>
      <c r="R231" s="21">
        <f>_xlfn.NORM.S.INV(0.975)*SQRT(Q231*(1-Q231)/B231+(_xlfn.NORM.S.INV(0.975)^2/(4*B231^2)))/(1+_xlfn.NORM.S.INV(0.975)^2/B231)</f>
        <v>6.5280639287276852E-4</v>
      </c>
      <c r="S231" s="19">
        <f t="shared" si="36"/>
        <v>4.8755896313539884</v>
      </c>
      <c r="T231" s="19">
        <f t="shared" si="37"/>
        <v>6.1812024170995263</v>
      </c>
    </row>
    <row r="232" spans="1:20" x14ac:dyDescent="0.25">
      <c r="A232" s="12" t="s">
        <v>56</v>
      </c>
      <c r="B232" s="13">
        <v>265202</v>
      </c>
      <c r="C232" s="12">
        <v>1.8</v>
      </c>
      <c r="D232" s="12">
        <v>1.6</v>
      </c>
      <c r="E232" s="12">
        <v>2</v>
      </c>
      <c r="F232" s="12">
        <v>2000</v>
      </c>
      <c r="G232" s="12" t="s">
        <v>9</v>
      </c>
      <c r="H232" s="16" t="str">
        <f>VLOOKUP(A232,'Data Key'!$A$1:$B$51,2,FALSE)</f>
        <v>Virginia</v>
      </c>
      <c r="I232" s="17">
        <f t="shared" si="30"/>
        <v>477</v>
      </c>
      <c r="J232" s="21">
        <f t="shared" si="31"/>
        <v>8.2279468115635504E-5</v>
      </c>
      <c r="K232" s="19">
        <f t="shared" si="32"/>
        <v>1.7163495014999783</v>
      </c>
      <c r="L232" s="19">
        <f t="shared" si="33"/>
        <v>1.8809084377312493</v>
      </c>
      <c r="M232" s="21">
        <f t="shared" si="38"/>
        <v>435</v>
      </c>
      <c r="N232" s="21">
        <f t="shared" si="39"/>
        <v>521</v>
      </c>
      <c r="O232" s="19">
        <f t="shared" si="34"/>
        <v>1.6402591232343648</v>
      </c>
      <c r="P232" s="19">
        <f t="shared" si="35"/>
        <v>1.9645402372531127</v>
      </c>
      <c r="Q232" s="21">
        <f>((I232/B232)+_xlfn.NORM.S.INV(0.975)^2/(2*B232))/(1+_xlfn.NORM.S.INV(0.975)^2/B232)</f>
        <v>1.8058453266939466E-3</v>
      </c>
      <c r="R232" s="21">
        <f>_xlfn.NORM.S.INV(0.975)*SQRT(Q232*(1-Q232)/B232+(_xlfn.NORM.S.INV(0.975)^2/(4*B232^2)))/(1+_xlfn.NORM.S.INV(0.975)^2/B232)</f>
        <v>1.6174727913747429E-4</v>
      </c>
      <c r="S232" s="19">
        <f t="shared" si="36"/>
        <v>1.6440980475564724</v>
      </c>
      <c r="T232" s="19">
        <f t="shared" si="37"/>
        <v>1.9675926058314208</v>
      </c>
    </row>
    <row r="233" spans="1:20" x14ac:dyDescent="0.25">
      <c r="A233" s="12" t="s">
        <v>41</v>
      </c>
      <c r="B233" s="13">
        <v>421362</v>
      </c>
      <c r="C233" s="12">
        <v>1.1000000000000001</v>
      </c>
      <c r="D233" s="12">
        <v>1</v>
      </c>
      <c r="E233" s="12">
        <v>1.2</v>
      </c>
      <c r="F233" s="12">
        <v>2000</v>
      </c>
      <c r="G233" s="12" t="s">
        <v>9</v>
      </c>
      <c r="H233" s="16" t="str">
        <f>VLOOKUP(A233,'Data Key'!$A$1:$B$51,2,FALSE)</f>
        <v>Washington</v>
      </c>
      <c r="I233" s="17">
        <f t="shared" si="30"/>
        <v>463</v>
      </c>
      <c r="J233" s="21">
        <f t="shared" si="31"/>
        <v>5.1038322567167443E-5</v>
      </c>
      <c r="K233" s="19">
        <f t="shared" si="32"/>
        <v>1.0477793211690973</v>
      </c>
      <c r="L233" s="19">
        <f t="shared" si="33"/>
        <v>1.1498559663034322</v>
      </c>
      <c r="M233" s="21">
        <f t="shared" si="38"/>
        <v>422</v>
      </c>
      <c r="N233" s="21">
        <f t="shared" si="39"/>
        <v>506</v>
      </c>
      <c r="O233" s="19">
        <f t="shared" si="34"/>
        <v>1.001514137487481</v>
      </c>
      <c r="P233" s="19">
        <f t="shared" si="35"/>
        <v>1.2008676624849892</v>
      </c>
      <c r="Q233" s="21">
        <f>((I233/B233)+_xlfn.NORM.S.INV(0.975)^2/(2*B233))/(1+_xlfn.NORM.S.INV(0.975)^2/B233)</f>
        <v>1.1033659676843619E-3</v>
      </c>
      <c r="R233" s="21">
        <f>_xlfn.NORM.S.INV(0.975)*SQRT(Q233*(1-Q233)/B233+(_xlfn.NORM.S.INV(0.975)^2/(4*B233^2)))/(1+_xlfn.NORM.S.INV(0.975)^2/B233)</f>
        <v>1.0034254271576467E-4</v>
      </c>
      <c r="S233" s="19">
        <f t="shared" si="36"/>
        <v>1.0030234249685972</v>
      </c>
      <c r="T233" s="19">
        <f t="shared" si="37"/>
        <v>1.2037085104001266</v>
      </c>
    </row>
    <row r="234" spans="1:20" x14ac:dyDescent="0.25">
      <c r="A234" s="12" t="s">
        <v>18</v>
      </c>
      <c r="B234" s="13">
        <v>122080</v>
      </c>
      <c r="C234" s="12">
        <v>4.2</v>
      </c>
      <c r="D234" s="12">
        <v>3.9</v>
      </c>
      <c r="E234" s="12">
        <v>4.5999999999999996</v>
      </c>
      <c r="F234" s="12">
        <v>2000</v>
      </c>
      <c r="G234" s="12" t="s">
        <v>9</v>
      </c>
      <c r="H234" s="16" t="str">
        <f>VLOOKUP(A234,'Data Key'!$A$1:$B$51,2,FALSE)</f>
        <v>West Virginia</v>
      </c>
      <c r="I234" s="17">
        <f t="shared" si="30"/>
        <v>513</v>
      </c>
      <c r="J234" s="21">
        <f t="shared" si="31"/>
        <v>1.851397834206653E-4</v>
      </c>
      <c r="K234" s="19">
        <f t="shared" si="32"/>
        <v>4.0170227329620349</v>
      </c>
      <c r="L234" s="19">
        <f t="shared" si="33"/>
        <v>4.3873022998033653</v>
      </c>
      <c r="M234" s="21">
        <f t="shared" si="38"/>
        <v>469</v>
      </c>
      <c r="N234" s="21">
        <f t="shared" si="39"/>
        <v>557</v>
      </c>
      <c r="O234" s="19">
        <f t="shared" si="34"/>
        <v>3.8417431192660549</v>
      </c>
      <c r="P234" s="19">
        <f t="shared" si="35"/>
        <v>4.5625819134993444</v>
      </c>
      <c r="Q234" s="21">
        <f>((I234/B234)+_xlfn.NORM.S.INV(0.975)^2/(2*B234))/(1+_xlfn.NORM.S.INV(0.975)^2/B234)</f>
        <v>4.2177631638830081E-3</v>
      </c>
      <c r="R234" s="21">
        <f>_xlfn.NORM.S.INV(0.975)*SQRT(Q234*(1-Q234)/B234+(_xlfn.NORM.S.INV(0.975)^2/(4*B234^2)))/(1+_xlfn.NORM.S.INV(0.975)^2/B234)</f>
        <v>3.6386626305063191E-4</v>
      </c>
      <c r="S234" s="19">
        <f t="shared" si="36"/>
        <v>3.853896900832376</v>
      </c>
      <c r="T234" s="19">
        <f t="shared" si="37"/>
        <v>4.5816294269336399</v>
      </c>
    </row>
    <row r="235" spans="1:20" x14ac:dyDescent="0.25">
      <c r="A235" s="12" t="s">
        <v>26</v>
      </c>
      <c r="B235" s="13">
        <v>217566</v>
      </c>
      <c r="C235" s="12">
        <v>5.6</v>
      </c>
      <c r="D235" s="12">
        <v>5.3</v>
      </c>
      <c r="E235" s="12">
        <v>5.9</v>
      </c>
      <c r="F235" s="12">
        <v>2000</v>
      </c>
      <c r="G235" s="12" t="s">
        <v>9</v>
      </c>
      <c r="H235" s="16" t="str">
        <f>VLOOKUP(A235,'Data Key'!$A$1:$B$51,2,FALSE)</f>
        <v>Wisconsin</v>
      </c>
      <c r="I235" s="17">
        <f t="shared" si="30"/>
        <v>1218</v>
      </c>
      <c r="J235" s="21">
        <f t="shared" si="31"/>
        <v>1.599607919882738E-4</v>
      </c>
      <c r="K235" s="19">
        <f t="shared" si="32"/>
        <v>5.4383404131632656</v>
      </c>
      <c r="L235" s="19">
        <f t="shared" si="33"/>
        <v>5.7582619971398143</v>
      </c>
      <c r="M235" s="21">
        <f t="shared" si="38"/>
        <v>1151</v>
      </c>
      <c r="N235" s="21">
        <f t="shared" si="39"/>
        <v>1287</v>
      </c>
      <c r="O235" s="19">
        <f t="shared" si="34"/>
        <v>5.2903486758041236</v>
      </c>
      <c r="P235" s="19">
        <f t="shared" si="35"/>
        <v>5.9154463473152976</v>
      </c>
      <c r="Q235" s="21">
        <f>((I235/B235)+_xlfn.NORM.S.INV(0.975)^2/(2*B235))/(1+_xlfn.NORM.S.INV(0.975)^2/B235)</f>
        <v>5.6070304653930668E-3</v>
      </c>
      <c r="R235" s="21">
        <f>_xlfn.NORM.S.INV(0.975)*SQRT(Q235*(1-Q235)/B235+(_xlfn.NORM.S.INV(0.975)^2/(4*B235^2)))/(1+_xlfn.NORM.S.INV(0.975)^2/B235)</f>
        <v>3.1387898151907198E-4</v>
      </c>
      <c r="S235" s="19">
        <f t="shared" si="36"/>
        <v>5.293151483873995</v>
      </c>
      <c r="T235" s="19">
        <f t="shared" si="37"/>
        <v>5.9209094469121384</v>
      </c>
    </row>
    <row r="236" spans="1:20" x14ac:dyDescent="0.25">
      <c r="A236" s="12" t="s">
        <v>42</v>
      </c>
      <c r="B236" s="13">
        <v>19981</v>
      </c>
      <c r="C236" s="12">
        <v>2.8</v>
      </c>
      <c r="D236" s="12">
        <v>2.2000000000000002</v>
      </c>
      <c r="E236" s="12">
        <v>3.6</v>
      </c>
      <c r="F236" s="12">
        <v>2000</v>
      </c>
      <c r="G236" s="12" t="s">
        <v>9</v>
      </c>
      <c r="H236" s="16" t="str">
        <f>VLOOKUP(A236,'Data Key'!$A$1:$B$51,2,FALSE)</f>
        <v>Wyoming</v>
      </c>
      <c r="I236" s="17">
        <f t="shared" si="30"/>
        <v>56</v>
      </c>
      <c r="J236" s="21">
        <f t="shared" si="31"/>
        <v>3.739963371540624E-4</v>
      </c>
      <c r="K236" s="19">
        <f t="shared" si="32"/>
        <v>2.4286661922488708</v>
      </c>
      <c r="L236" s="19">
        <f t="shared" si="33"/>
        <v>3.1766588665569953</v>
      </c>
      <c r="M236" s="21">
        <f t="shared" si="38"/>
        <v>42</v>
      </c>
      <c r="N236" s="21">
        <f t="shared" si="39"/>
        <v>71</v>
      </c>
      <c r="O236" s="19">
        <f t="shared" si="34"/>
        <v>2.1019968970521994</v>
      </c>
      <c r="P236" s="19">
        <f t="shared" si="35"/>
        <v>3.5533757069215754</v>
      </c>
      <c r="Q236" s="21">
        <f>((I236/B236)+_xlfn.NORM.S.INV(0.975)^2/(2*B236))/(1+_xlfn.NORM.S.INV(0.975)^2/B236)</f>
        <v>2.8982331198220555E-3</v>
      </c>
      <c r="R236" s="21">
        <f>_xlfn.NORM.S.INV(0.975)*SQRT(Q236*(1-Q236)/B236+(_xlfn.NORM.S.INV(0.975)^2/(4*B236^2)))/(1+_xlfn.NORM.S.INV(0.975)^2/B236)</f>
        <v>7.514053721910227E-4</v>
      </c>
      <c r="S236" s="19">
        <f t="shared" si="36"/>
        <v>2.1468277476310331</v>
      </c>
      <c r="T236" s="19">
        <f t="shared" si="37"/>
        <v>3.6496384920130782</v>
      </c>
    </row>
    <row r="237" spans="1:20" x14ac:dyDescent="0.25">
      <c r="A237" s="12" t="s">
        <v>19</v>
      </c>
      <c r="B237" s="13">
        <v>273698</v>
      </c>
      <c r="C237" s="12">
        <v>1.6</v>
      </c>
      <c r="D237" s="12">
        <v>1.5</v>
      </c>
      <c r="E237" s="12">
        <v>1.8</v>
      </c>
      <c r="F237" s="12">
        <v>2001</v>
      </c>
      <c r="G237" s="12" t="s">
        <v>9</v>
      </c>
      <c r="H237" s="16" t="str">
        <f>VLOOKUP(A237,'Data Key'!$A$1:$B$51,2,FALSE)</f>
        <v>Alabama</v>
      </c>
      <c r="I237" s="17">
        <f t="shared" si="30"/>
        <v>438</v>
      </c>
      <c r="J237" s="21">
        <f t="shared" si="31"/>
        <v>7.6404273655080254E-5</v>
      </c>
      <c r="K237" s="19">
        <f t="shared" si="32"/>
        <v>1.5238997110287682</v>
      </c>
      <c r="L237" s="19">
        <f t="shared" si="33"/>
        <v>1.6767082583389288</v>
      </c>
      <c r="M237" s="21">
        <f t="shared" si="38"/>
        <v>397</v>
      </c>
      <c r="N237" s="21">
        <f t="shared" si="39"/>
        <v>479</v>
      </c>
      <c r="O237" s="19">
        <f t="shared" si="34"/>
        <v>1.4505038399988308</v>
      </c>
      <c r="P237" s="19">
        <f t="shared" si="35"/>
        <v>1.7501041293688664</v>
      </c>
      <c r="Q237" s="21">
        <f>((I237/B237)+_xlfn.NORM.S.INV(0.975)^2/(2*B237))/(1+_xlfn.NORM.S.INV(0.975)^2/B237)</f>
        <v>1.6072991217946722E-3</v>
      </c>
      <c r="R237" s="21">
        <f>_xlfn.NORM.S.INV(0.975)*SQRT(Q237*(1-Q237)/B237+(_xlfn.NORM.S.INV(0.975)^2/(4*B237^2)))/(1+_xlfn.NORM.S.INV(0.975)^2/B237)</f>
        <v>1.5023790835617961E-4</v>
      </c>
      <c r="S237" s="19">
        <f t="shared" si="36"/>
        <v>1.4570612134384926</v>
      </c>
      <c r="T237" s="19">
        <f t="shared" si="37"/>
        <v>1.7575370301508519</v>
      </c>
    </row>
    <row r="238" spans="1:20" x14ac:dyDescent="0.25">
      <c r="A238" s="12" t="s">
        <v>43</v>
      </c>
      <c r="B238" s="13">
        <v>54204</v>
      </c>
      <c r="C238" s="12">
        <v>3.6</v>
      </c>
      <c r="D238" s="12">
        <v>3.1</v>
      </c>
      <c r="E238" s="12">
        <v>4.0999999999999996</v>
      </c>
      <c r="F238" s="12">
        <v>2001</v>
      </c>
      <c r="G238" s="12" t="s">
        <v>9</v>
      </c>
      <c r="H238" s="16" t="str">
        <f>VLOOKUP(A238,'Data Key'!$A$1:$B$51,2,FALSE)</f>
        <v>Alaska</v>
      </c>
      <c r="I238" s="17">
        <f t="shared" si="30"/>
        <v>195</v>
      </c>
      <c r="J238" s="21">
        <f t="shared" si="31"/>
        <v>2.5715997144794359E-4</v>
      </c>
      <c r="K238" s="19">
        <f t="shared" si="32"/>
        <v>3.3403605067455477</v>
      </c>
      <c r="L238" s="19">
        <f t="shared" si="33"/>
        <v>3.8546804496414349</v>
      </c>
      <c r="M238" s="21">
        <f t="shared" si="38"/>
        <v>168</v>
      </c>
      <c r="N238" s="21">
        <f t="shared" si="39"/>
        <v>223</v>
      </c>
      <c r="O238" s="19">
        <f t="shared" si="34"/>
        <v>3.0994022581359308</v>
      </c>
      <c r="P238" s="19">
        <f t="shared" si="35"/>
        <v>4.1140875212161463</v>
      </c>
      <c r="Q238" s="21">
        <f>((I238/B238)+_xlfn.NORM.S.INV(0.975)^2/(2*B238))/(1+_xlfn.NORM.S.INV(0.975)^2/B238)</f>
        <v>3.6326982242954474E-3</v>
      </c>
      <c r="R238" s="21">
        <f>_xlfn.NORM.S.INV(0.975)*SQRT(Q238*(1-Q238)/B238+(_xlfn.NORM.S.INV(0.975)^2/(4*B238^2)))/(1+_xlfn.NORM.S.INV(0.975)^2/B238)</f>
        <v>5.0767571624524917E-4</v>
      </c>
      <c r="S238" s="19">
        <f t="shared" si="36"/>
        <v>3.1250225080501983</v>
      </c>
      <c r="T238" s="19">
        <f t="shared" si="37"/>
        <v>4.1403739405406963</v>
      </c>
    </row>
    <row r="239" spans="1:20" x14ac:dyDescent="0.25">
      <c r="A239" s="12" t="s">
        <v>13</v>
      </c>
      <c r="B239" s="13">
        <v>312970</v>
      </c>
      <c r="C239" s="12">
        <v>3.7</v>
      </c>
      <c r="D239" s="12">
        <v>3.5</v>
      </c>
      <c r="E239" s="12">
        <v>3.9</v>
      </c>
      <c r="F239" s="12">
        <v>2001</v>
      </c>
      <c r="G239" s="12" t="s">
        <v>9</v>
      </c>
      <c r="H239" s="16" t="str">
        <f>VLOOKUP(A239,'Data Key'!$A$1:$B$51,2,FALSE)</f>
        <v>Arizona</v>
      </c>
      <c r="I239" s="17">
        <f t="shared" si="30"/>
        <v>1158</v>
      </c>
      <c r="J239" s="21">
        <f t="shared" si="31"/>
        <v>1.0852920639735292E-4</v>
      </c>
      <c r="K239" s="19">
        <f t="shared" si="32"/>
        <v>3.5915059407413508</v>
      </c>
      <c r="L239" s="19">
        <f t="shared" si="33"/>
        <v>3.8085643535360565</v>
      </c>
      <c r="M239" s="21">
        <f t="shared" si="38"/>
        <v>1092</v>
      </c>
      <c r="N239" s="21">
        <f t="shared" si="39"/>
        <v>1225</v>
      </c>
      <c r="O239" s="19">
        <f t="shared" si="34"/>
        <v>3.4891523149183628</v>
      </c>
      <c r="P239" s="19">
        <f t="shared" si="35"/>
        <v>3.914113173786625</v>
      </c>
      <c r="Q239" s="21">
        <f>((I239/B239)+_xlfn.NORM.S.INV(0.975)^2/(2*B239))/(1+_xlfn.NORM.S.INV(0.975)^2/B239)</f>
        <v>3.7061267612774687E-3</v>
      </c>
      <c r="R239" s="21">
        <f>_xlfn.NORM.S.INV(0.975)*SQRT(Q239*(1-Q239)/B239+(_xlfn.NORM.S.INV(0.975)^2/(4*B239^2)))/(1+_xlfn.NORM.S.INV(0.975)^2/B239)</f>
        <v>2.1297354246353436E-4</v>
      </c>
      <c r="S239" s="19">
        <f t="shared" si="36"/>
        <v>3.4931532188139345</v>
      </c>
      <c r="T239" s="19">
        <f t="shared" si="37"/>
        <v>3.9191003037410028</v>
      </c>
    </row>
    <row r="240" spans="1:20" x14ac:dyDescent="0.25">
      <c r="A240" s="12" t="s">
        <v>20</v>
      </c>
      <c r="B240" s="13">
        <v>218750</v>
      </c>
      <c r="C240" s="12">
        <v>5.0999999999999996</v>
      </c>
      <c r="D240" s="12">
        <v>4.8</v>
      </c>
      <c r="E240" s="12">
        <v>5.4</v>
      </c>
      <c r="F240" s="12">
        <v>2001</v>
      </c>
      <c r="G240" s="12" t="s">
        <v>9</v>
      </c>
      <c r="H240" s="16" t="str">
        <f>VLOOKUP(A240,'Data Key'!$A$1:$B$51,2,FALSE)</f>
        <v>Arkansas</v>
      </c>
      <c r="I240" s="17">
        <f t="shared" si="30"/>
        <v>1116</v>
      </c>
      <c r="J240" s="21">
        <f t="shared" si="31"/>
        <v>1.5232576815400753E-4</v>
      </c>
      <c r="K240" s="19">
        <f t="shared" si="32"/>
        <v>4.9493885175602781</v>
      </c>
      <c r="L240" s="19">
        <f t="shared" si="33"/>
        <v>5.2540400538682936</v>
      </c>
      <c r="M240" s="21">
        <f t="shared" si="38"/>
        <v>1051</v>
      </c>
      <c r="N240" s="21">
        <f t="shared" si="39"/>
        <v>1181</v>
      </c>
      <c r="O240" s="19">
        <f t="shared" si="34"/>
        <v>4.8045714285714283</v>
      </c>
      <c r="P240" s="19">
        <f t="shared" si="35"/>
        <v>5.3988571428571426</v>
      </c>
      <c r="Q240" s="21">
        <f>((I240/B240)+_xlfn.NORM.S.INV(0.975)^2/(2*B240))/(1+_xlfn.NORM.S.INV(0.975)^2/B240)</f>
        <v>5.1104050194281502E-3</v>
      </c>
      <c r="R240" s="21">
        <f>_xlfn.NORM.S.INV(0.975)*SQRT(Q240*(1-Q240)/B240+(_xlfn.NORM.S.INV(0.975)^2/(4*B240^2)))/(1+_xlfn.NORM.S.INV(0.975)^2/B240)</f>
        <v>2.9892962847736203E-4</v>
      </c>
      <c r="S240" s="19">
        <f t="shared" si="36"/>
        <v>4.8114753909507879</v>
      </c>
      <c r="T240" s="19">
        <f t="shared" si="37"/>
        <v>5.4093346479055127</v>
      </c>
    </row>
    <row r="241" spans="1:20" x14ac:dyDescent="0.25">
      <c r="A241" s="12" t="s">
        <v>44</v>
      </c>
      <c r="B241" s="13">
        <v>2471781</v>
      </c>
      <c r="C241" s="12">
        <v>1.2</v>
      </c>
      <c r="D241" s="12">
        <v>1.2</v>
      </c>
      <c r="E241" s="12">
        <v>1.3</v>
      </c>
      <c r="F241" s="12">
        <v>2001</v>
      </c>
      <c r="G241" s="12" t="s">
        <v>9</v>
      </c>
      <c r="H241" s="16" t="str">
        <f>VLOOKUP(A241,'Data Key'!$A$1:$B$51,2,FALSE)</f>
        <v>California</v>
      </c>
      <c r="I241" s="17">
        <f t="shared" si="30"/>
        <v>2966</v>
      </c>
      <c r="J241" s="21">
        <f t="shared" si="31"/>
        <v>2.2019875677959849E-5</v>
      </c>
      <c r="K241" s="19">
        <f t="shared" si="32"/>
        <v>1.1779246177864693</v>
      </c>
      <c r="L241" s="19">
        <f t="shared" si="33"/>
        <v>1.2219643691423892</v>
      </c>
      <c r="M241" s="21">
        <f t="shared" si="38"/>
        <v>2860</v>
      </c>
      <c r="N241" s="21">
        <f t="shared" si="39"/>
        <v>3073</v>
      </c>
      <c r="O241" s="19">
        <f t="shared" si="34"/>
        <v>1.1570604353702856</v>
      </c>
      <c r="P241" s="19">
        <f t="shared" si="35"/>
        <v>1.2432331181443663</v>
      </c>
      <c r="Q241" s="21">
        <f>((I241/B241)+_xlfn.NORM.S.INV(0.975)^2/(2*B241))/(1+_xlfn.NORM.S.INV(0.975)^2/B241)</f>
        <v>1.2007196903346623E-3</v>
      </c>
      <c r="R241" s="21">
        <f>_xlfn.NORM.S.INV(0.975)*SQRT(Q241*(1-Q241)/B241+(_xlfn.NORM.S.INV(0.975)^2/(4*B241^2)))/(1+_xlfn.NORM.S.INV(0.975)^2/B241)</f>
        <v>4.3179010527045802E-5</v>
      </c>
      <c r="S241" s="19">
        <f t="shared" si="36"/>
        <v>1.1575406798076164</v>
      </c>
      <c r="T241" s="19">
        <f t="shared" si="37"/>
        <v>1.2438987008617082</v>
      </c>
    </row>
    <row r="242" spans="1:20" x14ac:dyDescent="0.25">
      <c r="A242" s="12" t="s">
        <v>21</v>
      </c>
      <c r="B242" s="13">
        <v>145270</v>
      </c>
      <c r="C242" s="12">
        <v>1.8</v>
      </c>
      <c r="D242" s="12">
        <v>1.6</v>
      </c>
      <c r="E242" s="12">
        <v>2</v>
      </c>
      <c r="F242" s="12">
        <v>2001</v>
      </c>
      <c r="G242" s="12" t="s">
        <v>9</v>
      </c>
      <c r="H242" s="16" t="str">
        <f>VLOOKUP(A242,'Data Key'!$A$1:$B$51,2,FALSE)</f>
        <v>Colorado</v>
      </c>
      <c r="I242" s="17">
        <f t="shared" si="30"/>
        <v>261</v>
      </c>
      <c r="J242" s="21">
        <f t="shared" si="31"/>
        <v>1.1111017399287681E-4</v>
      </c>
      <c r="K242" s="19">
        <f t="shared" si="32"/>
        <v>1.6855443314108542</v>
      </c>
      <c r="L242" s="19">
        <f t="shared" si="33"/>
        <v>1.9077646793966077</v>
      </c>
      <c r="M242" s="21">
        <f t="shared" si="38"/>
        <v>230</v>
      </c>
      <c r="N242" s="21">
        <f t="shared" si="39"/>
        <v>294</v>
      </c>
      <c r="O242" s="19">
        <f t="shared" si="34"/>
        <v>1.5832587595511805</v>
      </c>
      <c r="P242" s="19">
        <f t="shared" si="35"/>
        <v>2.0238177187306396</v>
      </c>
      <c r="Q242" s="21">
        <f>((I242/B242)+_xlfn.NORM.S.INV(0.975)^2/(2*B242))/(1+_xlfn.NORM.S.INV(0.975)^2/B242)</f>
        <v>1.8098284369032435E-3</v>
      </c>
      <c r="R242" s="21">
        <f>_xlfn.NORM.S.INV(0.975)*SQRT(Q242*(1-Q242)/B242+(_xlfn.NORM.S.INV(0.975)^2/(4*B242^2)))/(1+_xlfn.NORM.S.INV(0.975)^2/B242)</f>
        <v>2.1896120014101207E-4</v>
      </c>
      <c r="S242" s="19">
        <f t="shared" si="36"/>
        <v>1.5908672367622314</v>
      </c>
      <c r="T242" s="19">
        <f t="shared" si="37"/>
        <v>2.0287896370442553</v>
      </c>
    </row>
    <row r="243" spans="1:20" x14ac:dyDescent="0.25">
      <c r="A243" s="12" t="s">
        <v>33</v>
      </c>
      <c r="B243" s="13">
        <v>170794</v>
      </c>
      <c r="C243" s="12">
        <v>0.6</v>
      </c>
      <c r="D243" s="12">
        <v>0.5</v>
      </c>
      <c r="E243" s="12">
        <v>0.7</v>
      </c>
      <c r="F243" s="12">
        <v>2001</v>
      </c>
      <c r="G243" s="12" t="s">
        <v>9</v>
      </c>
      <c r="H243" s="16" t="str">
        <f>VLOOKUP(A243,'Data Key'!$A$1:$B$51,2,FALSE)</f>
        <v>Connecticut</v>
      </c>
      <c r="I243" s="17">
        <f t="shared" si="30"/>
        <v>102</v>
      </c>
      <c r="J243" s="21">
        <f t="shared" si="31"/>
        <v>5.9115008266600219E-5</v>
      </c>
      <c r="K243" s="19">
        <f t="shared" si="32"/>
        <v>0.53809566658146235</v>
      </c>
      <c r="L243" s="19">
        <f t="shared" si="33"/>
        <v>0.65632568311466277</v>
      </c>
      <c r="M243" s="21">
        <f t="shared" si="38"/>
        <v>83</v>
      </c>
      <c r="N243" s="21">
        <f t="shared" si="39"/>
        <v>123</v>
      </c>
      <c r="O243" s="19">
        <f t="shared" si="34"/>
        <v>0.48596554914107054</v>
      </c>
      <c r="P243" s="19">
        <f t="shared" si="35"/>
        <v>0.72016581378736955</v>
      </c>
      <c r="Q243" s="21">
        <f>((I243/B243)+_xlfn.NORM.S.INV(0.975)^2/(2*B243))/(1+_xlfn.NORM.S.INV(0.975)^2/B243)</f>
        <v>6.0844287329826893E-4</v>
      </c>
      <c r="R243" s="21">
        <f>_xlfn.NORM.S.INV(0.975)*SQRT(Q243*(1-Q243)/B243+(_xlfn.NORM.S.INV(0.975)^2/(4*B243^2)))/(1+_xlfn.NORM.S.INV(0.975)^2/B243)</f>
        <v>1.1748394661758312E-4</v>
      </c>
      <c r="S243" s="19">
        <f t="shared" si="36"/>
        <v>0.49095892668068586</v>
      </c>
      <c r="T243" s="19">
        <f t="shared" si="37"/>
        <v>0.72592681991585206</v>
      </c>
    </row>
    <row r="244" spans="1:20" x14ac:dyDescent="0.25">
      <c r="A244" s="12" t="s">
        <v>45</v>
      </c>
      <c r="B244" s="13">
        <v>46003</v>
      </c>
      <c r="C244" s="12">
        <v>2.8</v>
      </c>
      <c r="D244" s="12">
        <v>2.2999999999999998</v>
      </c>
      <c r="E244" s="12">
        <v>3.3</v>
      </c>
      <c r="F244" s="12">
        <v>2001</v>
      </c>
      <c r="G244" s="12" t="s">
        <v>9</v>
      </c>
      <c r="H244" s="16" t="str">
        <f>VLOOKUP(A244,'Data Key'!$A$1:$B$51,2,FALSE)</f>
        <v>Delaware</v>
      </c>
      <c r="I244" s="17">
        <f t="shared" si="30"/>
        <v>129</v>
      </c>
      <c r="J244" s="21">
        <f t="shared" si="31"/>
        <v>2.4654654949478777E-4</v>
      </c>
      <c r="K244" s="19">
        <f t="shared" si="32"/>
        <v>2.5576183962696191</v>
      </c>
      <c r="L244" s="19">
        <f t="shared" si="33"/>
        <v>3.0507114952591943</v>
      </c>
      <c r="M244" s="21">
        <f t="shared" si="38"/>
        <v>107</v>
      </c>
      <c r="N244" s="21">
        <f t="shared" si="39"/>
        <v>151</v>
      </c>
      <c r="O244" s="19">
        <f t="shared" si="34"/>
        <v>2.3259352650914069</v>
      </c>
      <c r="P244" s="19">
        <f t="shared" si="35"/>
        <v>3.2823946264374064</v>
      </c>
      <c r="Q244" s="21">
        <f>((I244/B244)+_xlfn.NORM.S.INV(0.975)^2/(2*B244))/(1+_xlfn.NORM.S.INV(0.975)^2/B244)</f>
        <v>2.8456795828405252E-3</v>
      </c>
      <c r="R244" s="21">
        <f>_xlfn.NORM.S.INV(0.975)*SQRT(Q244*(1-Q244)/B244+(_xlfn.NORM.S.INV(0.975)^2/(4*B244^2)))/(1+_xlfn.NORM.S.INV(0.975)^2/B244)</f>
        <v>4.8852258226239772E-4</v>
      </c>
      <c r="S244" s="19">
        <f t="shared" si="36"/>
        <v>2.3571570005781273</v>
      </c>
      <c r="T244" s="19">
        <f t="shared" si="37"/>
        <v>3.3342021651029232</v>
      </c>
    </row>
    <row r="245" spans="1:20" x14ac:dyDescent="0.25">
      <c r="A245" s="12" t="s">
        <v>60</v>
      </c>
      <c r="B245" s="13">
        <v>58799</v>
      </c>
      <c r="C245" s="12">
        <v>0.5</v>
      </c>
      <c r="D245" s="12">
        <v>0.4</v>
      </c>
      <c r="E245" s="12">
        <v>0.7</v>
      </c>
      <c r="F245" s="12">
        <v>2001</v>
      </c>
      <c r="G245" s="12" t="s">
        <v>9</v>
      </c>
      <c r="H245" s="16" t="e">
        <f>VLOOKUP(A245,'Data Key'!$A$1:$B$51,2,FALSE)</f>
        <v>#N/A</v>
      </c>
      <c r="I245" s="17">
        <f t="shared" si="30"/>
        <v>29</v>
      </c>
      <c r="J245" s="21">
        <f t="shared" si="31"/>
        <v>9.1563404929514904E-5</v>
      </c>
      <c r="K245" s="19">
        <f t="shared" si="32"/>
        <v>0.4016422618335253</v>
      </c>
      <c r="L245" s="19">
        <f t="shared" si="33"/>
        <v>0.5847690716925551</v>
      </c>
      <c r="M245" s="21">
        <f t="shared" si="38"/>
        <v>19</v>
      </c>
      <c r="N245" s="21">
        <f t="shared" si="39"/>
        <v>40</v>
      </c>
      <c r="O245" s="19">
        <f t="shared" si="34"/>
        <v>0.32313474718957808</v>
      </c>
      <c r="P245" s="19">
        <f t="shared" si="35"/>
        <v>0.6802836782938485</v>
      </c>
      <c r="Q245" s="21">
        <f>((I245/B245)+_xlfn.NORM.S.INV(0.975)^2/(2*B245))/(1+_xlfn.NORM.S.INV(0.975)^2/B245)</f>
        <v>5.2583733444242962E-4</v>
      </c>
      <c r="R245" s="21">
        <f>_xlfn.NORM.S.INV(0.975)*SQRT(Q245*(1-Q245)/B245+(_xlfn.NORM.S.INV(0.975)^2/(4*B245^2)))/(1+_xlfn.NORM.S.INV(0.975)^2/B245)</f>
        <v>1.8814464237595959E-4</v>
      </c>
      <c r="S245" s="19">
        <f t="shared" si="36"/>
        <v>0.33769269206647001</v>
      </c>
      <c r="T245" s="19">
        <f t="shared" si="37"/>
        <v>0.71398197681838926</v>
      </c>
    </row>
    <row r="246" spans="1:20" x14ac:dyDescent="0.25">
      <c r="A246" s="12" t="s">
        <v>27</v>
      </c>
      <c r="B246" s="13">
        <v>904760</v>
      </c>
      <c r="C246" s="12">
        <v>1.7</v>
      </c>
      <c r="D246" s="12">
        <v>1.6</v>
      </c>
      <c r="E246" s="12">
        <v>1.7</v>
      </c>
      <c r="F246" s="12">
        <v>2001</v>
      </c>
      <c r="G246" s="12" t="s">
        <v>9</v>
      </c>
      <c r="H246" s="16" t="str">
        <f>VLOOKUP(A246,'Data Key'!$A$1:$B$51,2,FALSE)</f>
        <v>Florida</v>
      </c>
      <c r="I246" s="17">
        <f t="shared" si="30"/>
        <v>1538</v>
      </c>
      <c r="J246" s="21">
        <f t="shared" si="31"/>
        <v>4.3308718529655892E-5</v>
      </c>
      <c r="K246" s="19">
        <f t="shared" si="32"/>
        <v>1.6565895970457454</v>
      </c>
      <c r="L246" s="19">
        <f t="shared" si="33"/>
        <v>1.743207034105057</v>
      </c>
      <c r="M246" s="21">
        <f t="shared" si="38"/>
        <v>1462</v>
      </c>
      <c r="N246" s="21">
        <f t="shared" si="39"/>
        <v>1615</v>
      </c>
      <c r="O246" s="19">
        <f t="shared" si="34"/>
        <v>1.6158981387329237</v>
      </c>
      <c r="P246" s="19">
        <f t="shared" si="35"/>
        <v>1.7850037579026483</v>
      </c>
      <c r="Q246" s="21">
        <f>((I246/B246)+_xlfn.NORM.S.INV(0.975)^2/(2*B246))/(1+_xlfn.NORM.S.INV(0.975)^2/B246)</f>
        <v>1.7020140050329751E-3</v>
      </c>
      <c r="R246" s="21">
        <f>_xlfn.NORM.S.INV(0.975)*SQRT(Q246*(1-Q246)/B246+(_xlfn.NORM.S.INV(0.975)^2/(4*B246^2)))/(1+_xlfn.NORM.S.INV(0.975)^2/B246)</f>
        <v>8.4962410471549441E-5</v>
      </c>
      <c r="S246" s="19">
        <f t="shared" si="36"/>
        <v>1.6170515945614257</v>
      </c>
      <c r="T246" s="19">
        <f t="shared" si="37"/>
        <v>1.7869764155045245</v>
      </c>
    </row>
    <row r="247" spans="1:20" x14ac:dyDescent="0.25">
      <c r="A247" s="12" t="s">
        <v>14</v>
      </c>
      <c r="B247" s="13">
        <v>540112</v>
      </c>
      <c r="C247" s="12">
        <v>2.4</v>
      </c>
      <c r="D247" s="12">
        <v>2.2999999999999998</v>
      </c>
      <c r="E247" s="12">
        <v>2.5</v>
      </c>
      <c r="F247" s="12">
        <v>2001</v>
      </c>
      <c r="G247" s="12" t="s">
        <v>9</v>
      </c>
      <c r="H247" s="16" t="str">
        <f>VLOOKUP(A247,'Data Key'!$A$1:$B$51,2,FALSE)</f>
        <v>Georgia</v>
      </c>
      <c r="I247" s="17">
        <f t="shared" si="30"/>
        <v>1296</v>
      </c>
      <c r="J247" s="21">
        <f t="shared" si="31"/>
        <v>6.6572827520513009E-5</v>
      </c>
      <c r="K247" s="19">
        <f t="shared" si="32"/>
        <v>2.3329294979230988</v>
      </c>
      <c r="L247" s="19">
        <f t="shared" si="33"/>
        <v>2.4660751529641249</v>
      </c>
      <c r="M247" s="21">
        <f t="shared" si="38"/>
        <v>1226</v>
      </c>
      <c r="N247" s="21">
        <f t="shared" si="39"/>
        <v>1367</v>
      </c>
      <c r="O247" s="19">
        <f t="shared" si="34"/>
        <v>2.2698995763841574</v>
      </c>
      <c r="P247" s="19">
        <f t="shared" si="35"/>
        <v>2.5309565423467726</v>
      </c>
      <c r="Q247" s="21">
        <f>((I247/B247)+_xlfn.NORM.S.INV(0.975)^2/(2*B247))/(1+_xlfn.NORM.S.INV(0.975)^2/B247)</f>
        <v>2.4030414029418959E-3</v>
      </c>
      <c r="R247" s="21">
        <f>_xlfn.NORM.S.INV(0.975)*SQRT(Q247*(1-Q247)/B247+(_xlfn.NORM.S.INV(0.975)^2/(4*B247^2)))/(1+_xlfn.NORM.S.INV(0.975)^2/B247)</f>
        <v>1.3062378841413515E-4</v>
      </c>
      <c r="S247" s="19">
        <f t="shared" si="36"/>
        <v>2.272417614527761</v>
      </c>
      <c r="T247" s="19">
        <f t="shared" si="37"/>
        <v>2.5336651913560311</v>
      </c>
    </row>
    <row r="248" spans="1:20" x14ac:dyDescent="0.25">
      <c r="A248" s="12" t="s">
        <v>58</v>
      </c>
      <c r="B248" s="13">
        <v>64743</v>
      </c>
      <c r="C248" s="12">
        <v>0.7</v>
      </c>
      <c r="D248" s="12">
        <v>0.5</v>
      </c>
      <c r="E248" s="12">
        <v>0.9</v>
      </c>
      <c r="F248" s="12">
        <v>2001</v>
      </c>
      <c r="G248" s="12" t="s">
        <v>9</v>
      </c>
      <c r="H248" s="16" t="str">
        <f>VLOOKUP(A248,'Data Key'!$A$1:$B$51,2,FALSE)</f>
        <v>Hawaii</v>
      </c>
      <c r="I248" s="17">
        <f t="shared" si="30"/>
        <v>45</v>
      </c>
      <c r="J248" s="21">
        <f t="shared" si="31"/>
        <v>1.0357679191755059E-4</v>
      </c>
      <c r="K248" s="19">
        <f t="shared" si="32"/>
        <v>0.59147904423462028</v>
      </c>
      <c r="L248" s="19">
        <f t="shared" si="33"/>
        <v>0.79863262806972157</v>
      </c>
      <c r="M248" s="21">
        <f t="shared" si="38"/>
        <v>33</v>
      </c>
      <c r="N248" s="21">
        <f t="shared" si="39"/>
        <v>59</v>
      </c>
      <c r="O248" s="19">
        <f t="shared" si="34"/>
        <v>0.50970761317825863</v>
      </c>
      <c r="P248" s="19">
        <f t="shared" si="35"/>
        <v>0.91129542962173515</v>
      </c>
      <c r="Q248" s="21">
        <f>((I248/B248)+_xlfn.NORM.S.INV(0.975)^2/(2*B248))/(1+_xlfn.NORM.S.INV(0.975)^2/B248)</f>
        <v>7.2467981994440425E-4</v>
      </c>
      <c r="R248" s="21">
        <f>_xlfn.NORM.S.INV(0.975)*SQRT(Q248*(1-Q248)/B248+(_xlfn.NORM.S.INV(0.975)^2/(4*B248^2)))/(1+_xlfn.NORM.S.INV(0.975)^2/B248)</f>
        <v>2.093845586253379E-4</v>
      </c>
      <c r="S248" s="19">
        <f t="shared" si="36"/>
        <v>0.51529526131906633</v>
      </c>
      <c r="T248" s="19">
        <f t="shared" si="37"/>
        <v>0.93406437856974212</v>
      </c>
    </row>
    <row r="249" spans="1:20" x14ac:dyDescent="0.25">
      <c r="A249" s="12" t="s">
        <v>34</v>
      </c>
      <c r="B249" s="13">
        <v>82400</v>
      </c>
      <c r="C249" s="12">
        <v>6.1</v>
      </c>
      <c r="D249" s="12">
        <v>5.6</v>
      </c>
      <c r="E249" s="12">
        <v>6.6</v>
      </c>
      <c r="F249" s="12">
        <v>2001</v>
      </c>
      <c r="G249" s="12" t="s">
        <v>9</v>
      </c>
      <c r="H249" s="16" t="str">
        <f>VLOOKUP(A249,'Data Key'!$A$1:$B$51,2,FALSE)</f>
        <v>Idaho</v>
      </c>
      <c r="I249" s="17">
        <f t="shared" si="30"/>
        <v>503</v>
      </c>
      <c r="J249" s="21">
        <f t="shared" si="31"/>
        <v>2.7134834157497667E-4</v>
      </c>
      <c r="K249" s="19">
        <f t="shared" si="32"/>
        <v>5.8330205904638577</v>
      </c>
      <c r="L249" s="19">
        <f t="shared" si="33"/>
        <v>6.3757172736138115</v>
      </c>
      <c r="M249" s="21">
        <f t="shared" si="38"/>
        <v>459</v>
      </c>
      <c r="N249" s="21">
        <f t="shared" si="39"/>
        <v>547</v>
      </c>
      <c r="O249" s="19">
        <f t="shared" si="34"/>
        <v>5.5703883495145634</v>
      </c>
      <c r="P249" s="19">
        <f t="shared" si="35"/>
        <v>6.6383495145631066</v>
      </c>
      <c r="Q249" s="21">
        <f>((I249/B249)+_xlfn.NORM.S.INV(0.975)^2/(2*B249))/(1+_xlfn.NORM.S.INV(0.975)^2/B249)</f>
        <v>6.1273930980835266E-3</v>
      </c>
      <c r="R249" s="21">
        <f>_xlfn.NORM.S.INV(0.975)*SQRT(Q249*(1-Q249)/B249+(_xlfn.NORM.S.INV(0.975)^2/(4*B249^2)))/(1+_xlfn.NORM.S.INV(0.975)^2/B249)</f>
        <v>5.3331359640458099E-4</v>
      </c>
      <c r="S249" s="19">
        <f t="shared" si="36"/>
        <v>5.5940795016789462</v>
      </c>
      <c r="T249" s="19">
        <f t="shared" si="37"/>
        <v>6.6607066944881073</v>
      </c>
    </row>
    <row r="250" spans="1:20" x14ac:dyDescent="0.25">
      <c r="A250" s="12" t="s">
        <v>47</v>
      </c>
      <c r="B250" s="13">
        <v>761748</v>
      </c>
      <c r="C250" s="12">
        <v>2</v>
      </c>
      <c r="D250" s="12">
        <v>1.9</v>
      </c>
      <c r="E250" s="12">
        <v>2.1</v>
      </c>
      <c r="F250" s="12">
        <v>2001</v>
      </c>
      <c r="G250" s="12" t="s">
        <v>9</v>
      </c>
      <c r="H250" s="16" t="str">
        <f>VLOOKUP(A250,'Data Key'!$A$1:$B$51,2,FALSE)</f>
        <v>Illinois</v>
      </c>
      <c r="I250" s="17">
        <f t="shared" si="30"/>
        <v>1523</v>
      </c>
      <c r="J250" s="21">
        <f t="shared" si="31"/>
        <v>5.1180443080126274E-5</v>
      </c>
      <c r="K250" s="19">
        <f t="shared" si="32"/>
        <v>1.9481684229490595</v>
      </c>
      <c r="L250" s="19">
        <f t="shared" si="33"/>
        <v>2.050529309109312</v>
      </c>
      <c r="M250" s="21">
        <f t="shared" si="38"/>
        <v>1448</v>
      </c>
      <c r="N250" s="21">
        <f t="shared" si="39"/>
        <v>1600</v>
      </c>
      <c r="O250" s="19">
        <f t="shared" si="34"/>
        <v>1.9008911083455422</v>
      </c>
      <c r="P250" s="19">
        <f t="shared" si="35"/>
        <v>2.1004321639177261</v>
      </c>
      <c r="Q250" s="21">
        <f>((I250/B250)+_xlfn.NORM.S.INV(0.975)^2/(2*B250))/(1+_xlfn.NORM.S.INV(0.975)^2/B250)</f>
        <v>2.0018602468882675E-3</v>
      </c>
      <c r="R250" s="21">
        <f>_xlfn.NORM.S.INV(0.975)*SQRT(Q250*(1-Q250)/B250+(_xlfn.NORM.S.INV(0.975)^2/(4*B250^2)))/(1+_xlfn.NORM.S.INV(0.975)^2/B250)</f>
        <v>1.0040583910646492E-4</v>
      </c>
      <c r="S250" s="19">
        <f t="shared" si="36"/>
        <v>1.9014544077818025</v>
      </c>
      <c r="T250" s="19">
        <f t="shared" si="37"/>
        <v>2.1022660859947324</v>
      </c>
    </row>
    <row r="251" spans="1:20" x14ac:dyDescent="0.25">
      <c r="A251" s="12" t="s">
        <v>35</v>
      </c>
      <c r="B251" s="13">
        <v>356775</v>
      </c>
      <c r="C251" s="12">
        <v>3</v>
      </c>
      <c r="D251" s="12">
        <v>2.8</v>
      </c>
      <c r="E251" s="12">
        <v>3.2</v>
      </c>
      <c r="F251" s="12">
        <v>2001</v>
      </c>
      <c r="G251" s="12" t="s">
        <v>9</v>
      </c>
      <c r="H251" s="16" t="str">
        <f>VLOOKUP(A251,'Data Key'!$A$1:$B$51,2,FALSE)</f>
        <v>Indiana</v>
      </c>
      <c r="I251" s="17">
        <f t="shared" si="30"/>
        <v>1070</v>
      </c>
      <c r="J251" s="21">
        <f t="shared" si="31"/>
        <v>9.1547239162093798E-5</v>
      </c>
      <c r="K251" s="19">
        <f t="shared" si="32"/>
        <v>2.907541822571492</v>
      </c>
      <c r="L251" s="19">
        <f t="shared" si="33"/>
        <v>3.0906363008956794</v>
      </c>
      <c r="M251" s="21">
        <f t="shared" si="38"/>
        <v>1007</v>
      </c>
      <c r="N251" s="21">
        <f t="shared" si="39"/>
        <v>1135</v>
      </c>
      <c r="O251" s="19">
        <f t="shared" si="34"/>
        <v>2.82250718239787</v>
      </c>
      <c r="P251" s="19">
        <f t="shared" si="35"/>
        <v>3.1812767150164669</v>
      </c>
      <c r="Q251" s="21">
        <f>((I251/B251)+_xlfn.NORM.S.INV(0.975)^2/(2*B251))/(1+_xlfn.NORM.S.INV(0.975)^2/B251)</f>
        <v>3.0044402998434753E-3</v>
      </c>
      <c r="R251" s="21">
        <f>_xlfn.NORM.S.INV(0.975)*SQRT(Q251*(1-Q251)/B251+(_xlfn.NORM.S.INV(0.975)^2/(4*B251^2)))/(1+_xlfn.NORM.S.INV(0.975)^2/B251)</f>
        <v>1.7966755516219565E-4</v>
      </c>
      <c r="S251" s="19">
        <f t="shared" si="36"/>
        <v>2.8247727446812796</v>
      </c>
      <c r="T251" s="19">
        <f t="shared" si="37"/>
        <v>3.1841078550056712</v>
      </c>
    </row>
    <row r="252" spans="1:20" x14ac:dyDescent="0.25">
      <c r="A252" s="12" t="s">
        <v>46</v>
      </c>
      <c r="B252" s="13">
        <v>118235</v>
      </c>
      <c r="C252" s="12">
        <v>1.7</v>
      </c>
      <c r="D252" s="12">
        <v>1.5</v>
      </c>
      <c r="E252" s="12">
        <v>2</v>
      </c>
      <c r="F252" s="12">
        <v>2001</v>
      </c>
      <c r="G252" s="12" t="s">
        <v>9</v>
      </c>
      <c r="H252" s="16" t="str">
        <f>VLOOKUP(A252,'Data Key'!$A$1:$B$51,2,FALSE)</f>
        <v>Iowa</v>
      </c>
      <c r="I252" s="17">
        <f t="shared" si="30"/>
        <v>201</v>
      </c>
      <c r="J252" s="21">
        <f t="shared" si="31"/>
        <v>1.1980708667439783E-4</v>
      </c>
      <c r="K252" s="19">
        <f t="shared" si="32"/>
        <v>1.580197142191843</v>
      </c>
      <c r="L252" s="19">
        <f t="shared" si="33"/>
        <v>1.819811315540639</v>
      </c>
      <c r="M252" s="21">
        <f t="shared" si="38"/>
        <v>174</v>
      </c>
      <c r="N252" s="21">
        <f t="shared" si="39"/>
        <v>229</v>
      </c>
      <c r="O252" s="19">
        <f t="shared" si="34"/>
        <v>1.4716454518543578</v>
      </c>
      <c r="P252" s="19">
        <f t="shared" si="35"/>
        <v>1.9368207383600458</v>
      </c>
      <c r="Q252" s="21">
        <f>((I252/B252)+_xlfn.NORM.S.INV(0.975)^2/(2*B252))/(1+_xlfn.NORM.S.INV(0.975)^2/B252)</f>
        <v>1.7161934852095004E-3</v>
      </c>
      <c r="R252" s="21">
        <f>_xlfn.NORM.S.INV(0.975)*SQRT(Q252*(1-Q252)/B252+(_xlfn.NORM.S.INV(0.975)^2/(4*B252^2)))/(1+_xlfn.NORM.S.INV(0.975)^2/B252)</f>
        <v>2.3648203444566506E-4</v>
      </c>
      <c r="S252" s="19">
        <f t="shared" si="36"/>
        <v>1.4797114507638354</v>
      </c>
      <c r="T252" s="19">
        <f t="shared" si="37"/>
        <v>1.9526755196551653</v>
      </c>
    </row>
    <row r="253" spans="1:20" x14ac:dyDescent="0.25">
      <c r="A253" s="12" t="s">
        <v>48</v>
      </c>
      <c r="B253" s="13">
        <v>112351</v>
      </c>
      <c r="C253" s="12">
        <v>4.5</v>
      </c>
      <c r="D253" s="12">
        <v>4.0999999999999996</v>
      </c>
      <c r="E253" s="12">
        <v>4.9000000000000004</v>
      </c>
      <c r="F253" s="12">
        <v>2001</v>
      </c>
      <c r="G253" s="12" t="s">
        <v>9</v>
      </c>
      <c r="H253" s="16" t="str">
        <f>VLOOKUP(A253,'Data Key'!$A$1:$B$51,2,FALSE)</f>
        <v>Kansas</v>
      </c>
      <c r="I253" s="17">
        <f t="shared" si="30"/>
        <v>506</v>
      </c>
      <c r="J253" s="21">
        <f t="shared" si="31"/>
        <v>1.9976441688964396E-4</v>
      </c>
      <c r="K253" s="19">
        <f t="shared" si="32"/>
        <v>4.3039783179324758</v>
      </c>
      <c r="L253" s="19">
        <f t="shared" si="33"/>
        <v>4.7035071517117641</v>
      </c>
      <c r="M253" s="21">
        <f t="shared" si="38"/>
        <v>462</v>
      </c>
      <c r="N253" s="21">
        <f t="shared" si="39"/>
        <v>550</v>
      </c>
      <c r="O253" s="19">
        <f t="shared" si="34"/>
        <v>4.1121129317941092</v>
      </c>
      <c r="P253" s="19">
        <f t="shared" si="35"/>
        <v>4.8953725378501307</v>
      </c>
      <c r="Q253" s="21">
        <f>((I253/B253)+_xlfn.NORM.S.INV(0.975)^2/(2*B253))/(1+_xlfn.NORM.S.INV(0.975)^2/B253)</f>
        <v>4.5206839582120333E-3</v>
      </c>
      <c r="R253" s="21">
        <f>_xlfn.NORM.S.INV(0.975)*SQRT(Q253*(1-Q253)/B253+(_xlfn.NORM.S.INV(0.975)^2/(4*B253^2)))/(1+_xlfn.NORM.S.INV(0.975)^2/B253)</f>
        <v>3.9262235970148081E-4</v>
      </c>
      <c r="S253" s="19">
        <f t="shared" si="36"/>
        <v>4.1280615985105529</v>
      </c>
      <c r="T253" s="19">
        <f t="shared" si="37"/>
        <v>4.9133063179135146</v>
      </c>
    </row>
    <row r="254" spans="1:20" x14ac:dyDescent="0.25">
      <c r="A254" s="12" t="s">
        <v>49</v>
      </c>
      <c r="B254" s="13">
        <v>286937</v>
      </c>
      <c r="C254" s="12">
        <v>2.6</v>
      </c>
      <c r="D254" s="12">
        <v>2.4</v>
      </c>
      <c r="E254" s="12">
        <v>2.8</v>
      </c>
      <c r="F254" s="12">
        <v>2001</v>
      </c>
      <c r="G254" s="12" t="s">
        <v>9</v>
      </c>
      <c r="H254" s="16" t="str">
        <f>VLOOKUP(A254,'Data Key'!$A$1:$B$51,2,FALSE)</f>
        <v>Kentucky</v>
      </c>
      <c r="I254" s="17">
        <f t="shared" si="30"/>
        <v>746</v>
      </c>
      <c r="J254" s="21">
        <f t="shared" si="31"/>
        <v>9.5064325208562997E-5</v>
      </c>
      <c r="K254" s="19">
        <f t="shared" si="32"/>
        <v>2.5048095146935756</v>
      </c>
      <c r="L254" s="19">
        <f t="shared" si="33"/>
        <v>2.6949381651107016</v>
      </c>
      <c r="M254" s="21">
        <f t="shared" si="38"/>
        <v>693</v>
      </c>
      <c r="N254" s="21">
        <f t="shared" si="39"/>
        <v>800</v>
      </c>
      <c r="O254" s="19">
        <f t="shared" si="34"/>
        <v>2.4151643043594935</v>
      </c>
      <c r="P254" s="19">
        <f t="shared" si="35"/>
        <v>2.7880684610210604</v>
      </c>
      <c r="Q254" s="21">
        <f>((I254/B254)+_xlfn.NORM.S.INV(0.975)^2/(2*B254))/(1+_xlfn.NORM.S.INV(0.975)^2/B254)</f>
        <v>2.6065328504923978E-3</v>
      </c>
      <c r="R254" s="21">
        <f>_xlfn.NORM.S.INV(0.975)*SQRT(Q254*(1-Q254)/B254+(_xlfn.NORM.S.INV(0.975)^2/(4*B254^2)))/(1+_xlfn.NORM.S.INV(0.975)^2/B254)</f>
        <v>1.8667804362492677E-4</v>
      </c>
      <c r="S254" s="19">
        <f t="shared" si="36"/>
        <v>2.419854806867471</v>
      </c>
      <c r="T254" s="19">
        <f t="shared" si="37"/>
        <v>2.7932108941173244</v>
      </c>
    </row>
    <row r="255" spans="1:20" x14ac:dyDescent="0.25">
      <c r="A255" s="12" t="s">
        <v>50</v>
      </c>
      <c r="B255" s="13">
        <v>396329</v>
      </c>
      <c r="C255" s="12">
        <v>1.6</v>
      </c>
      <c r="D255" s="12">
        <v>1.5</v>
      </c>
      <c r="E255" s="12">
        <v>1.7</v>
      </c>
      <c r="F255" s="12">
        <v>2001</v>
      </c>
      <c r="G255" s="12" t="s">
        <v>9</v>
      </c>
      <c r="H255" s="16" t="str">
        <f>VLOOKUP(A255,'Data Key'!$A$1:$B$51,2,FALSE)</f>
        <v>Louisiana</v>
      </c>
      <c r="I255" s="17">
        <f t="shared" si="30"/>
        <v>634</v>
      </c>
      <c r="J255" s="21">
        <f t="shared" si="31"/>
        <v>6.3480616087356853E-5</v>
      </c>
      <c r="K255" s="19">
        <f t="shared" si="32"/>
        <v>1.5362004569605403</v>
      </c>
      <c r="L255" s="19">
        <f t="shared" si="33"/>
        <v>1.6631616891352539</v>
      </c>
      <c r="M255" s="21">
        <f t="shared" si="38"/>
        <v>585</v>
      </c>
      <c r="N255" s="21">
        <f t="shared" si="39"/>
        <v>684</v>
      </c>
      <c r="O255" s="19">
        <f t="shared" si="34"/>
        <v>1.4760464159826812</v>
      </c>
      <c r="P255" s="19">
        <f t="shared" si="35"/>
        <v>1.7258388863797502</v>
      </c>
      <c r="Q255" s="21">
        <f>((I255/B255)+_xlfn.NORM.S.INV(0.975)^2/(2*B255))/(1+_xlfn.NORM.S.INV(0.975)^2/B255)</f>
        <v>1.6045118216034078E-3</v>
      </c>
      <c r="R255" s="21">
        <f>_xlfn.NORM.S.INV(0.975)*SQRT(Q255*(1-Q255)/B255+(_xlfn.NORM.S.INV(0.975)^2/(4*B255^2)))/(1+_xlfn.NORM.S.INV(0.975)^2/B255)</f>
        <v>1.2470013916996241E-4</v>
      </c>
      <c r="S255" s="19">
        <f t="shared" si="36"/>
        <v>1.4798116824334453</v>
      </c>
      <c r="T255" s="19">
        <f t="shared" si="37"/>
        <v>1.7292119607733702</v>
      </c>
    </row>
    <row r="256" spans="1:20" x14ac:dyDescent="0.25">
      <c r="A256" s="12" t="s">
        <v>36</v>
      </c>
      <c r="B256" s="13">
        <v>73985</v>
      </c>
      <c r="C256" s="12">
        <v>12</v>
      </c>
      <c r="D256" s="12">
        <v>11.2</v>
      </c>
      <c r="E256" s="12">
        <v>12.8</v>
      </c>
      <c r="F256" s="12">
        <v>2001</v>
      </c>
      <c r="G256" s="12" t="s">
        <v>9</v>
      </c>
      <c r="H256" s="16" t="str">
        <f>VLOOKUP(A256,'Data Key'!$A$1:$B$51,2,FALSE)</f>
        <v>Maine</v>
      </c>
      <c r="I256" s="17">
        <f t="shared" si="30"/>
        <v>888</v>
      </c>
      <c r="J256" s="21">
        <f t="shared" si="31"/>
        <v>4.0035083839334309E-4</v>
      </c>
      <c r="K256" s="19">
        <f t="shared" si="32"/>
        <v>11.602082087199683</v>
      </c>
      <c r="L256" s="19">
        <f t="shared" si="33"/>
        <v>12.402783763986369</v>
      </c>
      <c r="M256" s="21">
        <f t="shared" si="38"/>
        <v>830</v>
      </c>
      <c r="N256" s="21">
        <f t="shared" si="39"/>
        <v>946</v>
      </c>
      <c r="O256" s="19">
        <f t="shared" si="34"/>
        <v>11.218490234506994</v>
      </c>
      <c r="P256" s="19">
        <f t="shared" si="35"/>
        <v>12.786375616679056</v>
      </c>
      <c r="Q256" s="21">
        <f>((I256/B256)+_xlfn.NORM.S.INV(0.975)^2/(2*B256))/(1+_xlfn.NORM.S.INV(0.975)^2/B256)</f>
        <v>1.2027769483397607E-2</v>
      </c>
      <c r="R256" s="21">
        <f>_xlfn.NORM.S.INV(0.975)*SQRT(Q256*(1-Q256)/B256+(_xlfn.NORM.S.INV(0.975)^2/(4*B256^2)))/(1+_xlfn.NORM.S.INV(0.975)^2/B256)</f>
        <v>7.858790143623805E-4</v>
      </c>
      <c r="S256" s="19">
        <f t="shared" si="36"/>
        <v>11.241890469035226</v>
      </c>
      <c r="T256" s="19">
        <f t="shared" si="37"/>
        <v>12.813648497759988</v>
      </c>
    </row>
    <row r="257" spans="1:20" x14ac:dyDescent="0.25">
      <c r="A257" s="12" t="s">
        <v>15</v>
      </c>
      <c r="B257" s="13">
        <v>297394</v>
      </c>
      <c r="C257" s="12">
        <v>2.5</v>
      </c>
      <c r="D257" s="12">
        <v>2.2999999999999998</v>
      </c>
      <c r="E257" s="12">
        <v>2.7</v>
      </c>
      <c r="F257" s="12">
        <v>2001</v>
      </c>
      <c r="G257" s="12" t="s">
        <v>9</v>
      </c>
      <c r="H257" s="16" t="str">
        <f>VLOOKUP(A257,'Data Key'!$A$1:$B$51,2,FALSE)</f>
        <v>Maryland</v>
      </c>
      <c r="I257" s="17">
        <f t="shared" si="30"/>
        <v>743</v>
      </c>
      <c r="J257" s="21">
        <f t="shared" si="31"/>
        <v>9.1541708105850116E-5</v>
      </c>
      <c r="K257" s="19">
        <f t="shared" si="32"/>
        <v>2.4068274587233396</v>
      </c>
      <c r="L257" s="19">
        <f t="shared" si="33"/>
        <v>2.5899108749350397</v>
      </c>
      <c r="M257" s="21">
        <f t="shared" si="38"/>
        <v>691</v>
      </c>
      <c r="N257" s="21">
        <f t="shared" si="39"/>
        <v>797</v>
      </c>
      <c r="O257" s="19">
        <f t="shared" si="34"/>
        <v>2.3235169505773485</v>
      </c>
      <c r="P257" s="19">
        <f t="shared" si="35"/>
        <v>2.6799464683214858</v>
      </c>
      <c r="Q257" s="21">
        <f>((I257/B257)+_xlfn.NORM.S.INV(0.975)^2/(2*B257))/(1+_xlfn.NORM.S.INV(0.975)^2/B257)</f>
        <v>2.5047953467190612E-3</v>
      </c>
      <c r="R257" s="21">
        <f>_xlfn.NORM.S.INV(0.975)*SQRT(Q257*(1-Q257)/B257+(_xlfn.NORM.S.INV(0.975)^2/(4*B257^2)))/(1+_xlfn.NORM.S.INV(0.975)^2/B257)</f>
        <v>1.7976220544010959E-4</v>
      </c>
      <c r="S257" s="19">
        <f t="shared" si="36"/>
        <v>2.3250331412789516</v>
      </c>
      <c r="T257" s="19">
        <f t="shared" si="37"/>
        <v>2.6845575521591711</v>
      </c>
    </row>
    <row r="258" spans="1:20" x14ac:dyDescent="0.25">
      <c r="A258" s="12" t="s">
        <v>30</v>
      </c>
      <c r="B258" s="13">
        <v>334015</v>
      </c>
      <c r="C258" s="12">
        <v>1.2</v>
      </c>
      <c r="D258" s="12">
        <v>1.1000000000000001</v>
      </c>
      <c r="E258" s="12">
        <v>1.3</v>
      </c>
      <c r="F258" s="12">
        <v>2001</v>
      </c>
      <c r="G258" s="12" t="s">
        <v>9</v>
      </c>
      <c r="H258" s="16" t="str">
        <f>VLOOKUP(A258,'Data Key'!$A$1:$B$51,2,FALSE)</f>
        <v>Massachusetts</v>
      </c>
      <c r="I258" s="17">
        <f t="shared" si="30"/>
        <v>401</v>
      </c>
      <c r="J258" s="21">
        <f t="shared" si="31"/>
        <v>5.9916352074791772E-5</v>
      </c>
      <c r="K258" s="19">
        <f t="shared" si="32"/>
        <v>1.1406285336339337</v>
      </c>
      <c r="L258" s="19">
        <f t="shared" si="33"/>
        <v>1.2604612377835174</v>
      </c>
      <c r="M258" s="21">
        <f t="shared" si="38"/>
        <v>362</v>
      </c>
      <c r="N258" s="21">
        <f t="shared" si="39"/>
        <v>440</v>
      </c>
      <c r="O258" s="19">
        <f t="shared" si="34"/>
        <v>1.0837836624103707</v>
      </c>
      <c r="P258" s="19">
        <f t="shared" si="35"/>
        <v>1.3173061090070806</v>
      </c>
      <c r="Q258" s="21">
        <f>((I258/B258)+_xlfn.NORM.S.INV(0.975)^2/(2*B258))/(1+_xlfn.NORM.S.INV(0.975)^2/B258)</f>
        <v>1.2062814410426631E-3</v>
      </c>
      <c r="R258" s="21">
        <f>_xlfn.NORM.S.INV(0.975)*SQRT(Q258*(1-Q258)/B258+(_xlfn.NORM.S.INV(0.975)^2/(4*B258^2)))/(1+_xlfn.NORM.S.INV(0.975)^2/B258)</f>
        <v>1.1785280433028739E-4</v>
      </c>
      <c r="S258" s="19">
        <f t="shared" si="36"/>
        <v>1.0884286367123757</v>
      </c>
      <c r="T258" s="19">
        <f t="shared" si="37"/>
        <v>1.3241342453729505</v>
      </c>
    </row>
    <row r="259" spans="1:20" x14ac:dyDescent="0.25">
      <c r="A259" s="12" t="s">
        <v>51</v>
      </c>
      <c r="B259" s="13">
        <v>592669</v>
      </c>
      <c r="C259" s="12">
        <v>7.1</v>
      </c>
      <c r="D259" s="12">
        <v>6.9</v>
      </c>
      <c r="E259" s="12">
        <v>7.3</v>
      </c>
      <c r="F259" s="12">
        <v>2001</v>
      </c>
      <c r="G259" s="12" t="s">
        <v>9</v>
      </c>
      <c r="H259" s="16" t="str">
        <f>VLOOKUP(A259,'Data Key'!$A$1:$B$51,2,FALSE)</f>
        <v>Michigan</v>
      </c>
      <c r="I259" s="17">
        <f t="shared" ref="I259:I322" si="40">ROUND(B259*C259/1000,0)</f>
        <v>4208</v>
      </c>
      <c r="J259" s="21">
        <f t="shared" ref="J259:J322" si="41">SQRT(I259/B259*(1-I259/B259)/B259)</f>
        <v>1.0906323882986843E-4</v>
      </c>
      <c r="K259" s="19">
        <f t="shared" ref="K259:K322" si="42">1000*(I259/B259-J259)</f>
        <v>6.9910212940206771</v>
      </c>
      <c r="L259" s="19">
        <f t="shared" ref="L259:L322" si="43">1000*(I259/B259+J259)</f>
        <v>7.2091477716804135</v>
      </c>
      <c r="M259" s="21">
        <f t="shared" si="38"/>
        <v>4082</v>
      </c>
      <c r="N259" s="21">
        <f t="shared" si="39"/>
        <v>4335</v>
      </c>
      <c r="O259" s="19">
        <f t="shared" ref="O259:O322" si="44">1000*M259/B259</f>
        <v>6.8874869446520739</v>
      </c>
      <c r="P259" s="19">
        <f t="shared" ref="P259:P322" si="45">1000*N259/B259</f>
        <v>7.3143694034950366</v>
      </c>
      <c r="Q259" s="21">
        <f>((I259/B259)+_xlfn.NORM.S.INV(0.975)^2/(2*B259))/(1+_xlfn.NORM.S.INV(0.975)^2/B259)</f>
        <v>7.1032793050680981E-3</v>
      </c>
      <c r="R259" s="21">
        <f>_xlfn.NORM.S.INV(0.975)*SQRT(Q259*(1-Q259)/B259+(_xlfn.NORM.S.INV(0.975)^2/(4*B259^2)))/(1+_xlfn.NORM.S.INV(0.975)^2/B259)</f>
        <v>2.1383093685603863E-4</v>
      </c>
      <c r="S259" s="19">
        <f t="shared" ref="S259:S322" si="46">1000*(Q259-R259)</f>
        <v>6.8894483682120589</v>
      </c>
      <c r="T259" s="19">
        <f t="shared" ref="T259:T322" si="47">1000*(Q259+R259)</f>
        <v>7.3171102419241372</v>
      </c>
    </row>
    <row r="260" spans="1:20" x14ac:dyDescent="0.25">
      <c r="A260" s="12" t="s">
        <v>28</v>
      </c>
      <c r="B260" s="13">
        <v>220104</v>
      </c>
      <c r="C260" s="12">
        <v>6.5</v>
      </c>
      <c r="D260" s="12">
        <v>6.2</v>
      </c>
      <c r="E260" s="12">
        <v>6.9</v>
      </c>
      <c r="F260" s="12">
        <v>2001</v>
      </c>
      <c r="G260" s="12" t="s">
        <v>9</v>
      </c>
      <c r="H260" s="16" t="str">
        <f>VLOOKUP(A260,'Data Key'!$A$1:$B$51,2,FALSE)</f>
        <v>Minnesota</v>
      </c>
      <c r="I260" s="17">
        <f t="shared" si="40"/>
        <v>1431</v>
      </c>
      <c r="J260" s="21">
        <f t="shared" si="41"/>
        <v>1.7130715229753086E-4</v>
      </c>
      <c r="K260" s="19">
        <f t="shared" si="42"/>
        <v>6.3301648791058058</v>
      </c>
      <c r="L260" s="19">
        <f t="shared" si="43"/>
        <v>6.6727791837008681</v>
      </c>
      <c r="M260" s="21">
        <f t="shared" ref="M260:M323" si="48">_xlfn.BINOM.INV(B260, C260/1000, 0.025)</f>
        <v>1357</v>
      </c>
      <c r="N260" s="21">
        <f t="shared" ref="N260:N323" si="49">_xlfn.BINOM.INV(B260, C260/1000, 0.975)</f>
        <v>1505</v>
      </c>
      <c r="O260" s="19">
        <f t="shared" si="44"/>
        <v>6.1652673281721366</v>
      </c>
      <c r="P260" s="19">
        <f t="shared" si="45"/>
        <v>6.8376767346345364</v>
      </c>
      <c r="Q260" s="21">
        <f>((I260/B260)+_xlfn.NORM.S.INV(0.975)^2/(2*B260))/(1+_xlfn.NORM.S.INV(0.975)^2/B260)</f>
        <v>6.5100848743656781E-3</v>
      </c>
      <c r="R260" s="21">
        <f>_xlfn.NORM.S.INV(0.975)*SQRT(Q260*(1-Q260)/B260+(_xlfn.NORM.S.INV(0.975)^2/(4*B260^2)))/(1+_xlfn.NORM.S.INV(0.975)^2/B260)</f>
        <v>3.3608415886587673E-4</v>
      </c>
      <c r="S260" s="19">
        <f t="shared" si="46"/>
        <v>6.174000715499802</v>
      </c>
      <c r="T260" s="19">
        <f t="shared" si="47"/>
        <v>6.846169033231555</v>
      </c>
    </row>
    <row r="261" spans="1:20" x14ac:dyDescent="0.25">
      <c r="A261" s="12" t="s">
        <v>61</v>
      </c>
      <c r="B261" s="13">
        <v>278423</v>
      </c>
      <c r="C261" s="12">
        <v>1.6</v>
      </c>
      <c r="D261" s="12">
        <v>1.5</v>
      </c>
      <c r="E261" s="12">
        <v>1.8</v>
      </c>
      <c r="F261" s="12">
        <v>2001</v>
      </c>
      <c r="G261" s="12" t="s">
        <v>9</v>
      </c>
      <c r="H261" s="16" t="str">
        <f>VLOOKUP(A261,'Data Key'!$A$1:$B$51,2,FALSE)</f>
        <v>Mississippi</v>
      </c>
      <c r="I261" s="17">
        <f t="shared" si="40"/>
        <v>445</v>
      </c>
      <c r="J261" s="21">
        <f t="shared" si="41"/>
        <v>7.570552149974872E-5</v>
      </c>
      <c r="K261" s="19">
        <f t="shared" si="42"/>
        <v>1.5225819763003612</v>
      </c>
      <c r="L261" s="19">
        <f t="shared" si="43"/>
        <v>1.6739930192998584</v>
      </c>
      <c r="M261" s="21">
        <f t="shared" si="48"/>
        <v>405</v>
      </c>
      <c r="N261" s="21">
        <f t="shared" si="49"/>
        <v>487</v>
      </c>
      <c r="O261" s="19">
        <f t="shared" si="44"/>
        <v>1.4546212058630215</v>
      </c>
      <c r="P261" s="19">
        <f t="shared" si="45"/>
        <v>1.7491371043340529</v>
      </c>
      <c r="Q261" s="21">
        <f>((I261/B261)+_xlfn.NORM.S.INV(0.975)^2/(2*B261))/(1+_xlfn.NORM.S.INV(0.975)^2/B261)</f>
        <v>1.6051639528312021E-3</v>
      </c>
      <c r="R261" s="21">
        <f>_xlfn.NORM.S.INV(0.975)*SQRT(Q261*(1-Q261)/B261+(_xlfn.NORM.S.INV(0.975)^2/(4*B261^2)))/(1+_xlfn.NORM.S.INV(0.975)^2/B261)</f>
        <v>1.4885631979060147E-4</v>
      </c>
      <c r="S261" s="19">
        <f t="shared" si="46"/>
        <v>1.4563076330406006</v>
      </c>
      <c r="T261" s="19">
        <f t="shared" si="47"/>
        <v>1.7540202726218037</v>
      </c>
    </row>
    <row r="262" spans="1:20" x14ac:dyDescent="0.25">
      <c r="A262" s="12" t="s">
        <v>22</v>
      </c>
      <c r="B262" s="13">
        <v>429228</v>
      </c>
      <c r="C262" s="12">
        <v>3</v>
      </c>
      <c r="D262" s="12">
        <v>2.8</v>
      </c>
      <c r="E262" s="12">
        <v>3.1</v>
      </c>
      <c r="F262" s="12">
        <v>2001</v>
      </c>
      <c r="G262" s="12" t="s">
        <v>9</v>
      </c>
      <c r="H262" s="16" t="str">
        <f>VLOOKUP(A262,'Data Key'!$A$1:$B$51,2,FALSE)</f>
        <v>Missouri</v>
      </c>
      <c r="I262" s="17">
        <f t="shared" si="40"/>
        <v>1288</v>
      </c>
      <c r="J262" s="21">
        <f t="shared" si="41"/>
        <v>8.3486702052143423E-5</v>
      </c>
      <c r="K262" s="19">
        <f t="shared" si="42"/>
        <v>2.9172495034144155</v>
      </c>
      <c r="L262" s="19">
        <f t="shared" si="43"/>
        <v>3.084222907518702</v>
      </c>
      <c r="M262" s="21">
        <f t="shared" si="48"/>
        <v>1218</v>
      </c>
      <c r="N262" s="21">
        <f t="shared" si="49"/>
        <v>1358</v>
      </c>
      <c r="O262" s="19">
        <f t="shared" si="44"/>
        <v>2.8376527160390284</v>
      </c>
      <c r="P262" s="19">
        <f t="shared" si="45"/>
        <v>3.1638196948940891</v>
      </c>
      <c r="Q262" s="21">
        <f>((I262/B262)+_xlfn.NORM.S.INV(0.975)^2/(2*B262))/(1+_xlfn.NORM.S.INV(0.975)^2/B262)</f>
        <v>3.0051841564836435E-3</v>
      </c>
      <c r="R262" s="21">
        <f>_xlfn.NORM.S.INV(0.975)*SQRT(Q262*(1-Q262)/B262+(_xlfn.NORM.S.INV(0.975)^2/(4*B262^2)))/(1+_xlfn.NORM.S.INV(0.975)^2/B262)</f>
        <v>1.6381145760037836E-4</v>
      </c>
      <c r="S262" s="19">
        <f t="shared" si="46"/>
        <v>2.8413726988832653</v>
      </c>
      <c r="T262" s="19">
        <f t="shared" si="47"/>
        <v>3.1689956140840221</v>
      </c>
    </row>
    <row r="263" spans="1:20" x14ac:dyDescent="0.25">
      <c r="A263" s="12" t="s">
        <v>52</v>
      </c>
      <c r="B263" s="13">
        <v>36697</v>
      </c>
      <c r="C263" s="12">
        <v>6.2</v>
      </c>
      <c r="D263" s="12">
        <v>5.4</v>
      </c>
      <c r="E263" s="12">
        <v>7</v>
      </c>
      <c r="F263" s="12">
        <v>2001</v>
      </c>
      <c r="G263" s="12" t="s">
        <v>9</v>
      </c>
      <c r="H263" s="16" t="str">
        <f>VLOOKUP(A263,'Data Key'!$A$1:$B$51,2,FALSE)</f>
        <v>Montana</v>
      </c>
      <c r="I263" s="17">
        <f t="shared" si="40"/>
        <v>228</v>
      </c>
      <c r="J263" s="21">
        <f t="shared" si="41"/>
        <v>4.1018852619772474E-4</v>
      </c>
      <c r="K263" s="19">
        <f t="shared" si="42"/>
        <v>5.8028534118353567</v>
      </c>
      <c r="L263" s="19">
        <f t="shared" si="43"/>
        <v>6.6232304642308062</v>
      </c>
      <c r="M263" s="21">
        <f t="shared" si="48"/>
        <v>199</v>
      </c>
      <c r="N263" s="21">
        <f t="shared" si="49"/>
        <v>257</v>
      </c>
      <c r="O263" s="19">
        <f t="shared" si="44"/>
        <v>5.422786603809576</v>
      </c>
      <c r="P263" s="19">
        <f t="shared" si="45"/>
        <v>7.0032972722565878</v>
      </c>
      <c r="Q263" s="21">
        <f>((I263/B263)+_xlfn.NORM.S.INV(0.975)^2/(2*B263))/(1+_xlfn.NORM.S.INV(0.975)^2/B263)</f>
        <v>6.2647263733264574E-3</v>
      </c>
      <c r="R263" s="21">
        <f>_xlfn.NORM.S.INV(0.975)*SQRT(Q263*(1-Q263)/B263+(_xlfn.NORM.S.INV(0.975)^2/(4*B263^2)))/(1+_xlfn.NORM.S.INV(0.975)^2/B263)</f>
        <v>8.0888106199899416E-4</v>
      </c>
      <c r="S263" s="19">
        <f t="shared" si="46"/>
        <v>5.4558453113274625</v>
      </c>
      <c r="T263" s="19">
        <f t="shared" si="47"/>
        <v>7.0736074353254521</v>
      </c>
    </row>
    <row r="264" spans="1:20" x14ac:dyDescent="0.25">
      <c r="A264" s="12" t="s">
        <v>53</v>
      </c>
      <c r="B264" s="13">
        <v>105601</v>
      </c>
      <c r="C264" s="12">
        <v>1.1000000000000001</v>
      </c>
      <c r="D264" s="12">
        <v>0.9</v>
      </c>
      <c r="E264" s="12">
        <v>1.3</v>
      </c>
      <c r="F264" s="12">
        <v>2001</v>
      </c>
      <c r="G264" s="12" t="s">
        <v>9</v>
      </c>
      <c r="H264" s="16" t="str">
        <f>VLOOKUP(A264,'Data Key'!$A$1:$B$51,2,FALSE)</f>
        <v>Nebraska</v>
      </c>
      <c r="I264" s="17">
        <f t="shared" si="40"/>
        <v>116</v>
      </c>
      <c r="J264" s="21">
        <f t="shared" si="41"/>
        <v>1.0193475935786175E-4</v>
      </c>
      <c r="K264" s="19">
        <f t="shared" si="42"/>
        <v>0.9965396869068518</v>
      </c>
      <c r="L264" s="19">
        <f t="shared" si="43"/>
        <v>1.200409205622575</v>
      </c>
      <c r="M264" s="21">
        <f t="shared" si="48"/>
        <v>96</v>
      </c>
      <c r="N264" s="21">
        <f t="shared" si="49"/>
        <v>138</v>
      </c>
      <c r="O264" s="19">
        <f t="shared" si="44"/>
        <v>0.90908230035700421</v>
      </c>
      <c r="P264" s="19">
        <f t="shared" si="45"/>
        <v>1.3068058067631936</v>
      </c>
      <c r="Q264" s="21">
        <f>((I264/B264)+_xlfn.NORM.S.INV(0.975)^2/(2*B264))/(1+_xlfn.NORM.S.INV(0.975)^2/B264)</f>
        <v>1.1166223800101894E-3</v>
      </c>
      <c r="R264" s="21">
        <f>_xlfn.NORM.S.INV(0.975)*SQRT(Q264*(1-Q264)/B264+(_xlfn.NORM.S.INV(0.975)^2/(4*B264^2)))/(1+_xlfn.NORM.S.INV(0.975)^2/B264)</f>
        <v>2.0224238477239132E-4</v>
      </c>
      <c r="S264" s="19">
        <f t="shared" si="46"/>
        <v>0.91437999523779812</v>
      </c>
      <c r="T264" s="19">
        <f t="shared" si="47"/>
        <v>1.3188647647825806</v>
      </c>
    </row>
    <row r="265" spans="1:20" x14ac:dyDescent="0.25">
      <c r="A265" s="12" t="s">
        <v>31</v>
      </c>
      <c r="B265" s="13">
        <v>53446</v>
      </c>
      <c r="C265" s="12">
        <v>4.3</v>
      </c>
      <c r="D265" s="12">
        <v>3.8</v>
      </c>
      <c r="E265" s="12">
        <v>4.9000000000000004</v>
      </c>
      <c r="F265" s="12">
        <v>2001</v>
      </c>
      <c r="G265" s="12" t="s">
        <v>9</v>
      </c>
      <c r="H265" s="16" t="str">
        <f>VLOOKUP(A265,'Data Key'!$A$1:$B$51,2,FALSE)</f>
        <v>Nevada</v>
      </c>
      <c r="I265" s="17">
        <f t="shared" si="40"/>
        <v>230</v>
      </c>
      <c r="J265" s="21">
        <f t="shared" si="41"/>
        <v>2.831471670493143E-4</v>
      </c>
      <c r="K265" s="19">
        <f t="shared" si="42"/>
        <v>4.0202618813359718</v>
      </c>
      <c r="L265" s="19">
        <f t="shared" si="43"/>
        <v>4.5865562154346007</v>
      </c>
      <c r="M265" s="21">
        <f t="shared" si="48"/>
        <v>201</v>
      </c>
      <c r="N265" s="21">
        <f t="shared" si="49"/>
        <v>260</v>
      </c>
      <c r="O265" s="19">
        <f t="shared" si="44"/>
        <v>3.7608052988062717</v>
      </c>
      <c r="P265" s="19">
        <f t="shared" si="45"/>
        <v>4.8647232720877147</v>
      </c>
      <c r="Q265" s="21">
        <f>((I265/B265)+_xlfn.NORM.S.INV(0.975)^2/(2*B265))/(1+_xlfn.NORM.S.INV(0.975)^2/B265)</f>
        <v>4.3390349359413074E-3</v>
      </c>
      <c r="R265" s="21">
        <f>_xlfn.NORM.S.INV(0.975)*SQRT(Q265*(1-Q265)/B265+(_xlfn.NORM.S.INV(0.975)^2/(4*B265^2)))/(1+_xlfn.NORM.S.INV(0.975)^2/B265)</f>
        <v>5.5835818465068028E-4</v>
      </c>
      <c r="S265" s="19">
        <f t="shared" si="46"/>
        <v>3.7806767512906272</v>
      </c>
      <c r="T265" s="19">
        <f t="shared" si="47"/>
        <v>4.8973931205919881</v>
      </c>
    </row>
    <row r="266" spans="1:20" x14ac:dyDescent="0.25">
      <c r="A266" s="12" t="s">
        <v>37</v>
      </c>
      <c r="B266" s="13">
        <v>45367</v>
      </c>
      <c r="C266" s="12">
        <v>4.3</v>
      </c>
      <c r="D266" s="12">
        <v>3.7</v>
      </c>
      <c r="E266" s="12">
        <v>4.9000000000000004</v>
      </c>
      <c r="F266" s="12">
        <v>2001</v>
      </c>
      <c r="G266" s="12" t="s">
        <v>9</v>
      </c>
      <c r="H266" s="16" t="str">
        <f>VLOOKUP(A266,'Data Key'!$A$1:$B$51,2,FALSE)</f>
        <v>New Hampshire</v>
      </c>
      <c r="I266" s="17">
        <f t="shared" si="40"/>
        <v>195</v>
      </c>
      <c r="J266" s="21">
        <f t="shared" si="41"/>
        <v>3.0714388496036628E-4</v>
      </c>
      <c r="K266" s="19">
        <f t="shared" si="42"/>
        <v>3.9911345994005121</v>
      </c>
      <c r="L266" s="19">
        <f t="shared" si="43"/>
        <v>4.6054223693212455</v>
      </c>
      <c r="M266" s="21">
        <f t="shared" si="48"/>
        <v>168</v>
      </c>
      <c r="N266" s="21">
        <f t="shared" si="49"/>
        <v>223</v>
      </c>
      <c r="O266" s="19">
        <f t="shared" si="44"/>
        <v>3.7031322326801419</v>
      </c>
      <c r="P266" s="19">
        <f t="shared" si="45"/>
        <v>4.9154671898075692</v>
      </c>
      <c r="Q266" s="21">
        <f>((I266/B266)+_xlfn.NORM.S.INV(0.975)^2/(2*B266))/(1+_xlfn.NORM.S.INV(0.975)^2/B266)</f>
        <v>4.3402485622638376E-3</v>
      </c>
      <c r="R266" s="21">
        <f>_xlfn.NORM.S.INV(0.975)*SQRT(Q266*(1-Q266)/B266+(_xlfn.NORM.S.INV(0.975)^2/(4*B266^2)))/(1+_xlfn.NORM.S.INV(0.975)^2/B266)</f>
        <v>6.0633855131224097E-4</v>
      </c>
      <c r="S266" s="19">
        <f t="shared" si="46"/>
        <v>3.7339100109515964</v>
      </c>
      <c r="T266" s="19">
        <f t="shared" si="47"/>
        <v>4.9465871135760784</v>
      </c>
    </row>
    <row r="267" spans="1:20" x14ac:dyDescent="0.25">
      <c r="A267" s="12" t="s">
        <v>16</v>
      </c>
      <c r="B267" s="13">
        <v>347409</v>
      </c>
      <c r="C267" s="12">
        <v>2.1</v>
      </c>
      <c r="D267" s="12">
        <v>2</v>
      </c>
      <c r="E267" s="12">
        <v>2.2999999999999998</v>
      </c>
      <c r="F267" s="12">
        <v>2001</v>
      </c>
      <c r="G267" s="12" t="s">
        <v>9</v>
      </c>
      <c r="H267" s="16" t="str">
        <f>VLOOKUP(A267,'Data Key'!$A$1:$B$51,2,FALSE)</f>
        <v>New Jersey</v>
      </c>
      <c r="I267" s="17">
        <f t="shared" si="40"/>
        <v>730</v>
      </c>
      <c r="J267" s="21">
        <f t="shared" si="41"/>
        <v>7.7689727825916311E-5</v>
      </c>
      <c r="K267" s="19">
        <f t="shared" si="42"/>
        <v>2.0235799571851225</v>
      </c>
      <c r="L267" s="19">
        <f t="shared" si="43"/>
        <v>2.1789594128369556</v>
      </c>
      <c r="M267" s="21">
        <f t="shared" si="48"/>
        <v>677</v>
      </c>
      <c r="N267" s="21">
        <f t="shared" si="49"/>
        <v>783</v>
      </c>
      <c r="O267" s="19">
        <f t="shared" si="44"/>
        <v>1.9487117489759909</v>
      </c>
      <c r="P267" s="19">
        <f t="shared" si="45"/>
        <v>2.2538276210460868</v>
      </c>
      <c r="Q267" s="21">
        <f>((I267/B267)+_xlfn.NORM.S.INV(0.975)^2/(2*B267))/(1+_xlfn.NORM.S.INV(0.975)^2/B267)</f>
        <v>2.1067751161325528E-3</v>
      </c>
      <c r="R267" s="21">
        <f>_xlfn.NORM.S.INV(0.975)*SQRT(Q267*(1-Q267)/B267+(_xlfn.NORM.S.INV(0.975)^2/(4*B267^2)))/(1+_xlfn.NORM.S.INV(0.975)^2/B267)</f>
        <v>1.5256651388945931E-4</v>
      </c>
      <c r="S267" s="19">
        <f t="shared" si="46"/>
        <v>1.9542086022430933</v>
      </c>
      <c r="T267" s="19">
        <f t="shared" si="47"/>
        <v>2.2593416300220124</v>
      </c>
    </row>
    <row r="268" spans="1:20" x14ac:dyDescent="0.25">
      <c r="A268" s="12" t="s">
        <v>62</v>
      </c>
      <c r="B268" s="13">
        <v>196635</v>
      </c>
      <c r="C268" s="12">
        <v>1.7</v>
      </c>
      <c r="D268" s="12">
        <v>1.5</v>
      </c>
      <c r="E268" s="12">
        <v>1.9</v>
      </c>
      <c r="F268" s="12">
        <v>2001</v>
      </c>
      <c r="G268" s="12" t="s">
        <v>9</v>
      </c>
      <c r="H268" s="16" t="str">
        <f>VLOOKUP(A268,'Data Key'!$A$1:$B$51,2,FALSE)</f>
        <v>New Mexico</v>
      </c>
      <c r="I268" s="17">
        <f t="shared" si="40"/>
        <v>334</v>
      </c>
      <c r="J268" s="21">
        <f t="shared" si="41"/>
        <v>9.2863116727188674E-5</v>
      </c>
      <c r="K268" s="19">
        <f t="shared" si="42"/>
        <v>1.6057154679601764</v>
      </c>
      <c r="L268" s="19">
        <f t="shared" si="43"/>
        <v>1.7914417014145536</v>
      </c>
      <c r="M268" s="21">
        <f t="shared" si="48"/>
        <v>299</v>
      </c>
      <c r="N268" s="21">
        <f t="shared" si="49"/>
        <v>371</v>
      </c>
      <c r="O268" s="19">
        <f t="shared" si="44"/>
        <v>1.5205838228189286</v>
      </c>
      <c r="P268" s="19">
        <f t="shared" si="45"/>
        <v>1.8867444758054264</v>
      </c>
      <c r="Q268" s="21">
        <f>((I268/B268)+_xlfn.NORM.S.INV(0.975)^2/(2*B268))/(1+_xlfn.NORM.S.INV(0.975)^2/B268)</f>
        <v>1.7083132046457577E-3</v>
      </c>
      <c r="R268" s="21">
        <f>_xlfn.NORM.S.INV(0.975)*SQRT(Q268*(1-Q268)/B268+(_xlfn.NORM.S.INV(0.975)^2/(4*B268^2)))/(1+_xlfn.NORM.S.INV(0.975)^2/B268)</f>
        <v>1.8278588685553083E-4</v>
      </c>
      <c r="S268" s="19">
        <f t="shared" si="46"/>
        <v>1.5255273177902269</v>
      </c>
      <c r="T268" s="19">
        <f t="shared" si="47"/>
        <v>1.8910990915012886</v>
      </c>
    </row>
    <row r="269" spans="1:20" x14ac:dyDescent="0.25">
      <c r="A269" s="12" t="s">
        <v>38</v>
      </c>
      <c r="B269" s="13">
        <v>1085474</v>
      </c>
      <c r="C269" s="12">
        <v>2.5</v>
      </c>
      <c r="D269" s="12">
        <v>2.4</v>
      </c>
      <c r="E269" s="12">
        <v>2.6</v>
      </c>
      <c r="F269" s="12">
        <v>2001</v>
      </c>
      <c r="G269" s="12" t="s">
        <v>9</v>
      </c>
      <c r="H269" s="16" t="str">
        <f>VLOOKUP(A269,'Data Key'!$A$1:$B$51,2,FALSE)</f>
        <v>New York</v>
      </c>
      <c r="I269" s="17">
        <f t="shared" si="40"/>
        <v>2714</v>
      </c>
      <c r="J269" s="21">
        <f t="shared" si="41"/>
        <v>4.7933802845239837E-5</v>
      </c>
      <c r="K269" s="19">
        <f t="shared" si="42"/>
        <v>2.4523563929586207</v>
      </c>
      <c r="L269" s="19">
        <f t="shared" si="43"/>
        <v>2.5482239986491004</v>
      </c>
      <c r="M269" s="21">
        <f t="shared" si="48"/>
        <v>2612</v>
      </c>
      <c r="N269" s="21">
        <f t="shared" si="49"/>
        <v>2816</v>
      </c>
      <c r="O269" s="19">
        <f t="shared" si="44"/>
        <v>2.4063220307441724</v>
      </c>
      <c r="P269" s="19">
        <f t="shared" si="45"/>
        <v>2.5942583608635492</v>
      </c>
      <c r="Q269" s="21">
        <f>((I269/B269)+_xlfn.NORM.S.INV(0.975)^2/(2*B269))/(1+_xlfn.NORM.S.INV(0.975)^2/B269)</f>
        <v>2.5020508256163969E-3</v>
      </c>
      <c r="R269" s="21">
        <f>_xlfn.NORM.S.INV(0.975)*SQRT(Q269*(1-Q269)/B269+(_xlfn.NORM.S.INV(0.975)^2/(4*B269^2)))/(1+_xlfn.NORM.S.INV(0.975)^2/B269)</f>
        <v>9.3997840133073436E-5</v>
      </c>
      <c r="S269" s="19">
        <f t="shared" si="46"/>
        <v>2.4080529854833235</v>
      </c>
      <c r="T269" s="19">
        <f t="shared" si="47"/>
        <v>2.5960486657494704</v>
      </c>
    </row>
    <row r="270" spans="1:20" x14ac:dyDescent="0.25">
      <c r="A270" s="12" t="s">
        <v>23</v>
      </c>
      <c r="B270" s="13">
        <v>482049</v>
      </c>
      <c r="C270" s="12">
        <v>3.5</v>
      </c>
      <c r="D270" s="12">
        <v>3.3</v>
      </c>
      <c r="E270" s="12">
        <v>3.6</v>
      </c>
      <c r="F270" s="12">
        <v>2001</v>
      </c>
      <c r="G270" s="12" t="s">
        <v>9</v>
      </c>
      <c r="H270" s="16" t="str">
        <f>VLOOKUP(A270,'Data Key'!$A$1:$B$51,2,FALSE)</f>
        <v>North Carolina</v>
      </c>
      <c r="I270" s="17">
        <f t="shared" si="40"/>
        <v>1687</v>
      </c>
      <c r="J270" s="21">
        <f t="shared" si="41"/>
        <v>8.5056025293642323E-5</v>
      </c>
      <c r="K270" s="19">
        <f t="shared" si="42"/>
        <v>3.4145882017455174</v>
      </c>
      <c r="L270" s="19">
        <f t="shared" si="43"/>
        <v>3.584700252332802</v>
      </c>
      <c r="M270" s="21">
        <f t="shared" si="48"/>
        <v>1607</v>
      </c>
      <c r="N270" s="21">
        <f t="shared" si="49"/>
        <v>1768</v>
      </c>
      <c r="O270" s="19">
        <f t="shared" si="44"/>
        <v>3.3336859945773147</v>
      </c>
      <c r="P270" s="19">
        <f t="shared" si="45"/>
        <v>3.6676769374067781</v>
      </c>
      <c r="Q270" s="21">
        <f>((I270/B270)+_xlfn.NORM.S.INV(0.975)^2/(2*B270))/(1+_xlfn.NORM.S.INV(0.975)^2/B270)</f>
        <v>3.5036008174938287E-3</v>
      </c>
      <c r="R270" s="21">
        <f>_xlfn.NORM.S.INV(0.975)*SQRT(Q270*(1-Q270)/B270+(_xlfn.NORM.S.INV(0.975)^2/(4*B270^2)))/(1+_xlfn.NORM.S.INV(0.975)^2/B270)</f>
        <v>1.6684687958291771E-4</v>
      </c>
      <c r="S270" s="19">
        <f t="shared" si="46"/>
        <v>3.336753937910911</v>
      </c>
      <c r="T270" s="19">
        <f t="shared" si="47"/>
        <v>3.6704476970767463</v>
      </c>
    </row>
    <row r="271" spans="1:20" x14ac:dyDescent="0.25">
      <c r="A271" s="12" t="s">
        <v>59</v>
      </c>
      <c r="B271" s="13">
        <v>21553</v>
      </c>
      <c r="C271" s="12">
        <v>3.2</v>
      </c>
      <c r="D271" s="12">
        <v>2.5</v>
      </c>
      <c r="E271" s="12">
        <v>4</v>
      </c>
      <c r="F271" s="12">
        <v>2001</v>
      </c>
      <c r="G271" s="12" t="s">
        <v>9</v>
      </c>
      <c r="H271" s="16" t="str">
        <f>VLOOKUP(A271,'Data Key'!$A$1:$B$51,2,FALSE)</f>
        <v>North Dakota</v>
      </c>
      <c r="I271" s="17">
        <f t="shared" si="40"/>
        <v>69</v>
      </c>
      <c r="J271" s="21">
        <f t="shared" si="41"/>
        <v>3.847871176943465E-4</v>
      </c>
      <c r="K271" s="19">
        <f t="shared" si="42"/>
        <v>2.8166233588054443</v>
      </c>
      <c r="L271" s="19">
        <f t="shared" si="43"/>
        <v>3.5861975941941377</v>
      </c>
      <c r="M271" s="21">
        <f t="shared" si="48"/>
        <v>53</v>
      </c>
      <c r="N271" s="21">
        <f t="shared" si="49"/>
        <v>86</v>
      </c>
      <c r="O271" s="19">
        <f t="shared" si="44"/>
        <v>2.4590544239781007</v>
      </c>
      <c r="P271" s="19">
        <f t="shared" si="45"/>
        <v>3.9901637823040876</v>
      </c>
      <c r="Q271" s="21">
        <f>((I271/B271)+_xlfn.NORM.S.INV(0.975)^2/(2*B271))/(1+_xlfn.NORM.S.INV(0.975)^2/B271)</f>
        <v>3.2899406689901457E-3</v>
      </c>
      <c r="R271" s="21">
        <f>_xlfn.NORM.S.INV(0.975)*SQRT(Q271*(1-Q271)/B271+(_xlfn.NORM.S.INV(0.975)^2/(4*B271^2)))/(1+_xlfn.NORM.S.INV(0.975)^2/B271)</f>
        <v>7.695309985427057E-4</v>
      </c>
      <c r="S271" s="19">
        <f t="shared" si="46"/>
        <v>2.5204096704474401</v>
      </c>
      <c r="T271" s="19">
        <f t="shared" si="47"/>
        <v>4.0594716675328515</v>
      </c>
    </row>
    <row r="272" spans="1:20" x14ac:dyDescent="0.25">
      <c r="A272" s="12" t="s">
        <v>54</v>
      </c>
      <c r="B272" s="13">
        <v>680239</v>
      </c>
      <c r="C272" s="12">
        <v>2.5</v>
      </c>
      <c r="D272" s="12">
        <v>2.2999999999999998</v>
      </c>
      <c r="E272" s="12">
        <v>2.6</v>
      </c>
      <c r="F272" s="12">
        <v>2001</v>
      </c>
      <c r="G272" s="12" t="s">
        <v>9</v>
      </c>
      <c r="H272" s="16" t="str">
        <f>VLOOKUP(A272,'Data Key'!$A$1:$B$51,2,FALSE)</f>
        <v>Ohio</v>
      </c>
      <c r="I272" s="17">
        <f t="shared" si="40"/>
        <v>1701</v>
      </c>
      <c r="J272" s="21">
        <f t="shared" si="41"/>
        <v>6.0554573906087499E-5</v>
      </c>
      <c r="K272" s="19">
        <f t="shared" si="42"/>
        <v>2.4400371298921364</v>
      </c>
      <c r="L272" s="19">
        <f t="shared" si="43"/>
        <v>2.5611462777043115</v>
      </c>
      <c r="M272" s="21">
        <f t="shared" si="48"/>
        <v>1620</v>
      </c>
      <c r="N272" s="21">
        <f t="shared" si="49"/>
        <v>1782</v>
      </c>
      <c r="O272" s="19">
        <f t="shared" si="44"/>
        <v>2.381515908379261</v>
      </c>
      <c r="P272" s="19">
        <f t="shared" si="45"/>
        <v>2.6196674992171869</v>
      </c>
      <c r="Q272" s="21">
        <f>((I272/B272)+_xlfn.NORM.S.INV(0.975)^2/(2*B272))/(1+_xlfn.NORM.S.INV(0.975)^2/B272)</f>
        <v>2.5034011762010366E-3</v>
      </c>
      <c r="R272" s="21">
        <f>_xlfn.NORM.S.INV(0.975)*SQRT(Q272*(1-Q272)/B272+(_xlfn.NORM.S.INV(0.975)^2/(4*B272^2)))/(1+_xlfn.NORM.S.INV(0.975)^2/B272)</f>
        <v>1.1878416421211768E-4</v>
      </c>
      <c r="S272" s="19">
        <f t="shared" si="46"/>
        <v>2.3846170119889187</v>
      </c>
      <c r="T272" s="19">
        <f t="shared" si="47"/>
        <v>2.6221853404131541</v>
      </c>
    </row>
    <row r="273" spans="1:20" x14ac:dyDescent="0.25">
      <c r="A273" s="12" t="s">
        <v>39</v>
      </c>
      <c r="B273" s="13">
        <v>277750</v>
      </c>
      <c r="C273" s="12">
        <v>1.3</v>
      </c>
      <c r="D273" s="12">
        <v>1.2</v>
      </c>
      <c r="E273" s="12">
        <v>1.5</v>
      </c>
      <c r="F273" s="12">
        <v>2001</v>
      </c>
      <c r="G273" s="12" t="s">
        <v>9</v>
      </c>
      <c r="H273" s="16" t="str">
        <f>VLOOKUP(A273,'Data Key'!$A$1:$B$51,2,FALSE)</f>
        <v>Oklahoma</v>
      </c>
      <c r="I273" s="17">
        <f t="shared" si="40"/>
        <v>361</v>
      </c>
      <c r="J273" s="21">
        <f t="shared" si="41"/>
        <v>6.8362371019133528E-5</v>
      </c>
      <c r="K273" s="19">
        <f t="shared" si="42"/>
        <v>1.2313676019781663</v>
      </c>
      <c r="L273" s="19">
        <f t="shared" si="43"/>
        <v>1.3680923440164334</v>
      </c>
      <c r="M273" s="21">
        <f t="shared" si="48"/>
        <v>324</v>
      </c>
      <c r="N273" s="21">
        <f t="shared" si="49"/>
        <v>399</v>
      </c>
      <c r="O273" s="19">
        <f t="shared" si="44"/>
        <v>1.1665166516651666</v>
      </c>
      <c r="P273" s="19">
        <f t="shared" si="45"/>
        <v>1.4365436543654366</v>
      </c>
      <c r="Q273" s="21">
        <f>((I273/B273)+_xlfn.NORM.S.INV(0.975)^2/(2*B273))/(1+_xlfn.NORM.S.INV(0.975)^2/B273)</f>
        <v>1.3066272189223818E-3</v>
      </c>
      <c r="R273" s="21">
        <f>_xlfn.NORM.S.INV(0.975)*SQRT(Q273*(1-Q273)/B273+(_xlfn.NORM.S.INV(0.975)^2/(4*B273^2)))/(1+_xlfn.NORM.S.INV(0.975)^2/B273)</f>
        <v>1.3451837157355513E-4</v>
      </c>
      <c r="S273" s="19">
        <f t="shared" si="46"/>
        <v>1.1721088473488268</v>
      </c>
      <c r="T273" s="19">
        <f t="shared" si="47"/>
        <v>1.4411455904959369</v>
      </c>
    </row>
    <row r="274" spans="1:20" x14ac:dyDescent="0.25">
      <c r="A274" s="12" t="s">
        <v>32</v>
      </c>
      <c r="B274" s="13">
        <v>165685</v>
      </c>
      <c r="C274" s="12">
        <v>5</v>
      </c>
      <c r="D274" s="12">
        <v>4.5999999999999996</v>
      </c>
      <c r="E274" s="12">
        <v>5.3</v>
      </c>
      <c r="F274" s="12">
        <v>2001</v>
      </c>
      <c r="G274" s="12" t="s">
        <v>9</v>
      </c>
      <c r="H274" s="16" t="str">
        <f>VLOOKUP(A274,'Data Key'!$A$1:$B$51,2,FALSE)</f>
        <v>Oregon</v>
      </c>
      <c r="I274" s="17">
        <f t="shared" si="40"/>
        <v>828</v>
      </c>
      <c r="J274" s="21">
        <f t="shared" si="41"/>
        <v>1.7323836507678872E-4</v>
      </c>
      <c r="K274" s="19">
        <f t="shared" si="42"/>
        <v>4.8241965264342115</v>
      </c>
      <c r="L274" s="19">
        <f t="shared" si="43"/>
        <v>5.1706732565877882</v>
      </c>
      <c r="M274" s="21">
        <f t="shared" si="48"/>
        <v>773</v>
      </c>
      <c r="N274" s="21">
        <f t="shared" si="49"/>
        <v>885</v>
      </c>
      <c r="O274" s="19">
        <f t="shared" si="44"/>
        <v>4.6654796752874432</v>
      </c>
      <c r="P274" s="19">
        <f t="shared" si="45"/>
        <v>5.3414612065063221</v>
      </c>
      <c r="Q274" s="21">
        <f>((I274/B274)+_xlfn.NORM.S.INV(0.975)^2/(2*B274))/(1+_xlfn.NORM.S.INV(0.975)^2/B274)</f>
        <v>5.0089114155379656E-3</v>
      </c>
      <c r="R274" s="21">
        <f>_xlfn.NORM.S.INV(0.975)*SQRT(Q274*(1-Q274)/B274+(_xlfn.NORM.S.INV(0.975)^2/(4*B274^2)))/(1+_xlfn.NORM.S.INV(0.975)^2/B274)</f>
        <v>3.4011837751194947E-4</v>
      </c>
      <c r="S274" s="19">
        <f t="shared" si="46"/>
        <v>4.6687930380260161</v>
      </c>
      <c r="T274" s="19">
        <f t="shared" si="47"/>
        <v>5.3490297930499144</v>
      </c>
    </row>
    <row r="275" spans="1:20" x14ac:dyDescent="0.25">
      <c r="A275" s="12" t="s">
        <v>24</v>
      </c>
      <c r="B275" s="13">
        <v>589318</v>
      </c>
      <c r="C275" s="12">
        <v>5.2</v>
      </c>
      <c r="D275" s="12">
        <v>5</v>
      </c>
      <c r="E275" s="12">
        <v>5.4</v>
      </c>
      <c r="F275" s="12">
        <v>2001</v>
      </c>
      <c r="G275" s="12" t="s">
        <v>9</v>
      </c>
      <c r="H275" s="16" t="str">
        <f>VLOOKUP(A275,'Data Key'!$A$1:$B$51,2,FALSE)</f>
        <v>Pennsylvania</v>
      </c>
      <c r="I275" s="17">
        <f t="shared" si="40"/>
        <v>3064</v>
      </c>
      <c r="J275" s="21">
        <f t="shared" si="41"/>
        <v>9.3683418667430155E-5</v>
      </c>
      <c r="K275" s="19">
        <f t="shared" si="42"/>
        <v>5.1055468780484343</v>
      </c>
      <c r="L275" s="19">
        <f t="shared" si="43"/>
        <v>5.2929137153832952</v>
      </c>
      <c r="M275" s="21">
        <f t="shared" si="48"/>
        <v>2957</v>
      </c>
      <c r="N275" s="21">
        <f t="shared" si="49"/>
        <v>3173</v>
      </c>
      <c r="O275" s="19">
        <f t="shared" si="44"/>
        <v>5.0176644867456961</v>
      </c>
      <c r="P275" s="19">
        <f t="shared" si="45"/>
        <v>5.3841898601434197</v>
      </c>
      <c r="Q275" s="21">
        <f>((I275/B275)+_xlfn.NORM.S.INV(0.975)^2/(2*B275))/(1+_xlfn.NORM.S.INV(0.975)^2/B275)</f>
        <v>5.2024556256406469E-3</v>
      </c>
      <c r="R275" s="21">
        <f>_xlfn.NORM.S.INV(0.975)*SQRT(Q275*(1-Q275)/B275+(_xlfn.NORM.S.INV(0.975)^2/(4*B275^2)))/(1+_xlfn.NORM.S.INV(0.975)^2/B275)</f>
        <v>1.8370049045261005E-4</v>
      </c>
      <c r="S275" s="19">
        <f t="shared" si="46"/>
        <v>5.0187551351880364</v>
      </c>
      <c r="T275" s="19">
        <f t="shared" si="47"/>
        <v>5.3861561160932574</v>
      </c>
    </row>
    <row r="276" spans="1:20" x14ac:dyDescent="0.25">
      <c r="A276" s="12" t="s">
        <v>40</v>
      </c>
      <c r="B276" s="13">
        <v>69924</v>
      </c>
      <c r="C276" s="12">
        <v>5.2</v>
      </c>
      <c r="D276" s="12">
        <v>4.7</v>
      </c>
      <c r="E276" s="12">
        <v>5.8</v>
      </c>
      <c r="F276" s="12">
        <v>2001</v>
      </c>
      <c r="G276" s="12" t="s">
        <v>9</v>
      </c>
      <c r="H276" s="16" t="str">
        <f>VLOOKUP(A276,'Data Key'!$A$1:$B$51,2,FALSE)</f>
        <v>Rhode Island</v>
      </c>
      <c r="I276" s="17">
        <f t="shared" si="40"/>
        <v>364</v>
      </c>
      <c r="J276" s="21">
        <f t="shared" si="41"/>
        <v>2.7213918653595678E-4</v>
      </c>
      <c r="K276" s="19">
        <f t="shared" si="42"/>
        <v>4.9335126640446738</v>
      </c>
      <c r="L276" s="19">
        <f t="shared" si="43"/>
        <v>5.4777910371165879</v>
      </c>
      <c r="M276" s="21">
        <f t="shared" si="48"/>
        <v>327</v>
      </c>
      <c r="N276" s="21">
        <f t="shared" si="49"/>
        <v>401</v>
      </c>
      <c r="O276" s="19">
        <f t="shared" si="44"/>
        <v>4.6765059207139181</v>
      </c>
      <c r="P276" s="19">
        <f t="shared" si="45"/>
        <v>5.7347977804473427</v>
      </c>
      <c r="Q276" s="21">
        <f>((I276/B276)+_xlfn.NORM.S.INV(0.975)^2/(2*B276))/(1+_xlfn.NORM.S.INV(0.975)^2/B276)</f>
        <v>5.2328331859897541E-3</v>
      </c>
      <c r="R276" s="21">
        <f>_xlfn.NORM.S.INV(0.975)*SQRT(Q276*(1-Q276)/B276+(_xlfn.NORM.S.INV(0.975)^2/(4*B276^2)))/(1+_xlfn.NORM.S.INV(0.975)^2/B276)</f>
        <v>5.3544201725663472E-4</v>
      </c>
      <c r="S276" s="19">
        <f t="shared" si="46"/>
        <v>4.6973911687331187</v>
      </c>
      <c r="T276" s="19">
        <f t="shared" si="47"/>
        <v>5.7682752032463895</v>
      </c>
    </row>
    <row r="277" spans="1:20" x14ac:dyDescent="0.25">
      <c r="A277" s="12" t="s">
        <v>17</v>
      </c>
      <c r="B277" s="13">
        <v>352715</v>
      </c>
      <c r="C277" s="12">
        <v>3.2</v>
      </c>
      <c r="D277" s="12">
        <v>3</v>
      </c>
      <c r="E277" s="12">
        <v>3.4</v>
      </c>
      <c r="F277" s="12">
        <v>2001</v>
      </c>
      <c r="G277" s="12" t="s">
        <v>9</v>
      </c>
      <c r="H277" s="16" t="str">
        <f>VLOOKUP(A277,'Data Key'!$A$1:$B$51,2,FALSE)</f>
        <v>South Carolina</v>
      </c>
      <c r="I277" s="17">
        <f t="shared" si="40"/>
        <v>1129</v>
      </c>
      <c r="J277" s="21">
        <f t="shared" si="41"/>
        <v>9.5110149321440564E-5</v>
      </c>
      <c r="K277" s="19">
        <f t="shared" si="42"/>
        <v>3.1057744175384889</v>
      </c>
      <c r="L277" s="19">
        <f t="shared" si="43"/>
        <v>3.2959947161813701</v>
      </c>
      <c r="M277" s="21">
        <f t="shared" si="48"/>
        <v>1063</v>
      </c>
      <c r="N277" s="21">
        <f t="shared" si="49"/>
        <v>1195</v>
      </c>
      <c r="O277" s="19">
        <f t="shared" si="44"/>
        <v>3.0137646541825553</v>
      </c>
      <c r="P277" s="19">
        <f t="shared" si="45"/>
        <v>3.3880044795373037</v>
      </c>
      <c r="Q277" s="21">
        <f>((I277/B277)+_xlfn.NORM.S.INV(0.975)^2/(2*B277))/(1+_xlfn.NORM.S.INV(0.975)^2/B277)</f>
        <v>3.2062952030941618E-3</v>
      </c>
      <c r="R277" s="21">
        <f>_xlfn.NORM.S.INV(0.975)*SQRT(Q277*(1-Q277)/B277+(_xlfn.NORM.S.INV(0.975)^2/(4*B277^2)))/(1+_xlfn.NORM.S.INV(0.975)^2/B277)</f>
        <v>1.866468683891197E-4</v>
      </c>
      <c r="S277" s="19">
        <f t="shared" si="46"/>
        <v>3.019648334705042</v>
      </c>
      <c r="T277" s="19">
        <f t="shared" si="47"/>
        <v>3.3929420714832816</v>
      </c>
    </row>
    <row r="278" spans="1:20" x14ac:dyDescent="0.25">
      <c r="A278" s="12" t="s">
        <v>55</v>
      </c>
      <c r="B278" s="13">
        <v>47275</v>
      </c>
      <c r="C278" s="12">
        <v>2.6</v>
      </c>
      <c r="D278" s="12">
        <v>2.1</v>
      </c>
      <c r="E278" s="12">
        <v>3.1</v>
      </c>
      <c r="F278" s="12">
        <v>2001</v>
      </c>
      <c r="G278" s="12" t="s">
        <v>9</v>
      </c>
      <c r="H278" s="16" t="str">
        <f>VLOOKUP(A278,'Data Key'!$A$1:$B$51,2,FALSE)</f>
        <v>South Dakota</v>
      </c>
      <c r="I278" s="17">
        <f t="shared" si="40"/>
        <v>123</v>
      </c>
      <c r="J278" s="21">
        <f t="shared" si="41"/>
        <v>2.3429083959628015E-4</v>
      </c>
      <c r="K278" s="19">
        <f t="shared" si="42"/>
        <v>2.3675071508849466</v>
      </c>
      <c r="L278" s="19">
        <f t="shared" si="43"/>
        <v>2.8360888300775073</v>
      </c>
      <c r="M278" s="21">
        <f t="shared" si="48"/>
        <v>102</v>
      </c>
      <c r="N278" s="21">
        <f t="shared" si="49"/>
        <v>145</v>
      </c>
      <c r="O278" s="19">
        <f t="shared" si="44"/>
        <v>2.1575885774722368</v>
      </c>
      <c r="P278" s="19">
        <f t="shared" si="45"/>
        <v>3.0671602326811209</v>
      </c>
      <c r="Q278" s="21">
        <f>((I278/B278)+_xlfn.NORM.S.INV(0.975)^2/(2*B278))/(1+_xlfn.NORM.S.INV(0.975)^2/B278)</f>
        <v>2.6422121514790404E-3</v>
      </c>
      <c r="R278" s="21">
        <f>_xlfn.NORM.S.INV(0.975)*SQRT(Q278*(1-Q278)/B278+(_xlfn.NORM.S.INV(0.975)^2/(4*B278^2)))/(1+_xlfn.NORM.S.INV(0.975)^2/B278)</f>
        <v>4.6448735004551311E-4</v>
      </c>
      <c r="S278" s="19">
        <f t="shared" si="46"/>
        <v>2.1777248014335275</v>
      </c>
      <c r="T278" s="19">
        <f t="shared" si="47"/>
        <v>3.1066995015245533</v>
      </c>
    </row>
    <row r="279" spans="1:20" x14ac:dyDescent="0.25">
      <c r="A279" s="12" t="s">
        <v>29</v>
      </c>
      <c r="B279" s="13">
        <v>514766</v>
      </c>
      <c r="C279" s="12">
        <v>0.8</v>
      </c>
      <c r="D279" s="12">
        <v>0.7</v>
      </c>
      <c r="E279" s="12">
        <v>0.9</v>
      </c>
      <c r="F279" s="12">
        <v>2001</v>
      </c>
      <c r="G279" s="12" t="s">
        <v>9</v>
      </c>
      <c r="H279" s="16" t="str">
        <f>VLOOKUP(A279,'Data Key'!$A$1:$B$51,2,FALSE)</f>
        <v>Tennessee</v>
      </c>
      <c r="I279" s="17">
        <f t="shared" si="40"/>
        <v>412</v>
      </c>
      <c r="J279" s="21">
        <f t="shared" si="41"/>
        <v>3.941530462430028E-5</v>
      </c>
      <c r="K279" s="19">
        <f t="shared" si="42"/>
        <v>0.76094835575731001</v>
      </c>
      <c r="L279" s="19">
        <f t="shared" si="43"/>
        <v>0.83977896500591054</v>
      </c>
      <c r="M279" s="21">
        <f t="shared" si="48"/>
        <v>373</v>
      </c>
      <c r="N279" s="21">
        <f t="shared" si="49"/>
        <v>452</v>
      </c>
      <c r="O279" s="19">
        <f t="shared" si="44"/>
        <v>0.72460108087946762</v>
      </c>
      <c r="P279" s="19">
        <f t="shared" si="45"/>
        <v>0.87806887012739765</v>
      </c>
      <c r="Q279" s="21">
        <f>((I279/B279)+_xlfn.NORM.S.INV(0.975)^2/(2*B279))/(1+_xlfn.NORM.S.INV(0.975)^2/B279)</f>
        <v>8.0408892688298421E-4</v>
      </c>
      <c r="R279" s="21">
        <f>_xlfn.NORM.S.INV(0.975)*SQRT(Q279*(1-Q279)/B279+(_xlfn.NORM.S.INV(0.975)^2/(4*B279^2)))/(1+_xlfn.NORM.S.INV(0.975)^2/B279)</f>
        <v>7.7521279117164648E-5</v>
      </c>
      <c r="S279" s="19">
        <f t="shared" si="46"/>
        <v>0.7265676477658195</v>
      </c>
      <c r="T279" s="19">
        <f t="shared" si="47"/>
        <v>0.88161020600014894</v>
      </c>
    </row>
    <row r="280" spans="1:20" x14ac:dyDescent="0.25">
      <c r="A280" s="12" t="s">
        <v>63</v>
      </c>
      <c r="B280" s="13">
        <v>1054202</v>
      </c>
      <c r="C280" s="12">
        <v>1.6</v>
      </c>
      <c r="D280" s="12">
        <v>1.6</v>
      </c>
      <c r="E280" s="12">
        <v>1.7</v>
      </c>
      <c r="F280" s="12">
        <v>2001</v>
      </c>
      <c r="G280" s="12" t="s">
        <v>9</v>
      </c>
      <c r="H280" s="16" t="str">
        <f>VLOOKUP(A280,'Data Key'!$A$1:$B$51,2,FALSE)</f>
        <v>Texas</v>
      </c>
      <c r="I280" s="17">
        <f t="shared" si="40"/>
        <v>1687</v>
      </c>
      <c r="J280" s="21">
        <f t="shared" si="41"/>
        <v>3.8930137223127502E-5</v>
      </c>
      <c r="K280" s="19">
        <f t="shared" si="42"/>
        <v>1.5613324310512637</v>
      </c>
      <c r="L280" s="19">
        <f t="shared" si="43"/>
        <v>1.6391927054975191</v>
      </c>
      <c r="M280" s="21">
        <f t="shared" si="48"/>
        <v>1607</v>
      </c>
      <c r="N280" s="21">
        <f t="shared" si="49"/>
        <v>1768</v>
      </c>
      <c r="O280" s="19">
        <f t="shared" si="44"/>
        <v>1.5243757837681962</v>
      </c>
      <c r="P280" s="19">
        <f t="shared" si="45"/>
        <v>1.6770979375869142</v>
      </c>
      <c r="Q280" s="21">
        <f>((I280/B280)+_xlfn.NORM.S.INV(0.975)^2/(2*B280))/(1+_xlfn.NORM.S.INV(0.975)^2/B280)</f>
        <v>1.6020787051162621E-3</v>
      </c>
      <c r="R280" s="21">
        <f>_xlfn.NORM.S.INV(0.975)*SQRT(Q280*(1-Q280)/B280+(_xlfn.NORM.S.INV(0.975)^2/(4*B280^2)))/(1+_xlfn.NORM.S.INV(0.975)^2/B280)</f>
        <v>7.6366341901757564E-5</v>
      </c>
      <c r="S280" s="19">
        <f t="shared" si="46"/>
        <v>1.5257123632145044</v>
      </c>
      <c r="T280" s="19">
        <f t="shared" si="47"/>
        <v>1.6784450470180197</v>
      </c>
    </row>
    <row r="281" spans="1:20" x14ac:dyDescent="0.25">
      <c r="A281" s="12" t="s">
        <v>25</v>
      </c>
      <c r="B281" s="13">
        <v>72832</v>
      </c>
      <c r="C281" s="12">
        <v>2.9</v>
      </c>
      <c r="D281" s="12">
        <v>2.5</v>
      </c>
      <c r="E281" s="12">
        <v>3.3</v>
      </c>
      <c r="F281" s="12">
        <v>2001</v>
      </c>
      <c r="G281" s="12" t="s">
        <v>9</v>
      </c>
      <c r="H281" s="16" t="str">
        <f>VLOOKUP(A281,'Data Key'!$A$1:$B$51,2,FALSE)</f>
        <v>Utah</v>
      </c>
      <c r="I281" s="17">
        <f t="shared" si="40"/>
        <v>211</v>
      </c>
      <c r="J281" s="21">
        <f t="shared" si="41"/>
        <v>1.9915397818009374E-4</v>
      </c>
      <c r="K281" s="19">
        <f t="shared" si="42"/>
        <v>2.6979242292012771</v>
      </c>
      <c r="L281" s="19">
        <f t="shared" si="43"/>
        <v>3.0962321855614645</v>
      </c>
      <c r="M281" s="21">
        <f t="shared" si="48"/>
        <v>183</v>
      </c>
      <c r="N281" s="21">
        <f t="shared" si="49"/>
        <v>240</v>
      </c>
      <c r="O281" s="19">
        <f t="shared" si="44"/>
        <v>2.5126318101933216</v>
      </c>
      <c r="P281" s="19">
        <f t="shared" si="45"/>
        <v>3.2952548330404219</v>
      </c>
      <c r="Q281" s="21">
        <f>((I281/B281)+_xlfn.NORM.S.INV(0.975)^2/(2*B281))/(1+_xlfn.NORM.S.INV(0.975)^2/B281)</f>
        <v>2.9232960743746789E-3</v>
      </c>
      <c r="R281" s="21">
        <f>_xlfn.NORM.S.INV(0.975)*SQRT(Q281*(1-Q281)/B281+(_xlfn.NORM.S.INV(0.975)^2/(4*B281^2)))/(1+_xlfn.NORM.S.INV(0.975)^2/B281)</f>
        <v>3.9295687337699282E-4</v>
      </c>
      <c r="S281" s="19">
        <f t="shared" si="46"/>
        <v>2.5303392009976857</v>
      </c>
      <c r="T281" s="19">
        <f t="shared" si="47"/>
        <v>3.3162529477516718</v>
      </c>
    </row>
    <row r="282" spans="1:20" x14ac:dyDescent="0.25">
      <c r="A282" s="12" t="s">
        <v>57</v>
      </c>
      <c r="B282" s="13">
        <v>51215</v>
      </c>
      <c r="C282" s="12">
        <v>6.2</v>
      </c>
      <c r="D282" s="12">
        <v>5.6</v>
      </c>
      <c r="E282" s="12">
        <v>7</v>
      </c>
      <c r="F282" s="12">
        <v>2001</v>
      </c>
      <c r="G282" s="12" t="s">
        <v>9</v>
      </c>
      <c r="H282" s="16" t="str">
        <f>VLOOKUP(A282,'Data Key'!$A$1:$B$51,2,FALSE)</f>
        <v>Vermont</v>
      </c>
      <c r="I282" s="17">
        <f t="shared" si="40"/>
        <v>318</v>
      </c>
      <c r="J282" s="21">
        <f t="shared" si="41"/>
        <v>3.4710741136990096E-4</v>
      </c>
      <c r="K282" s="19">
        <f t="shared" si="42"/>
        <v>5.8620110109673043</v>
      </c>
      <c r="L282" s="19">
        <f t="shared" si="43"/>
        <v>6.5562258337071064</v>
      </c>
      <c r="M282" s="21">
        <f t="shared" si="48"/>
        <v>283</v>
      </c>
      <c r="N282" s="21">
        <f t="shared" si="49"/>
        <v>353</v>
      </c>
      <c r="O282" s="19">
        <f t="shared" si="44"/>
        <v>5.5257248852875138</v>
      </c>
      <c r="P282" s="19">
        <f t="shared" si="45"/>
        <v>6.8925119593868986</v>
      </c>
      <c r="Q282" s="21">
        <f>((I282/B282)+_xlfn.NORM.S.INV(0.975)^2/(2*B282))/(1+_xlfn.NORM.S.INV(0.975)^2/B282)</f>
        <v>6.2461531791491078E-3</v>
      </c>
      <c r="R282" s="21">
        <f>_xlfn.NORM.S.INV(0.975)*SQRT(Q282*(1-Q282)/B282+(_xlfn.NORM.S.INV(0.975)^2/(4*B282^2)))/(1+_xlfn.NORM.S.INV(0.975)^2/B282)</f>
        <v>6.8330982239960545E-4</v>
      </c>
      <c r="S282" s="19">
        <f t="shared" si="46"/>
        <v>5.5628433567495028</v>
      </c>
      <c r="T282" s="19">
        <f t="shared" si="47"/>
        <v>6.9294630015487124</v>
      </c>
    </row>
    <row r="283" spans="1:20" x14ac:dyDescent="0.25">
      <c r="A283" s="12" t="s">
        <v>56</v>
      </c>
      <c r="B283" s="13">
        <v>260389</v>
      </c>
      <c r="C283" s="12">
        <v>2.2000000000000002</v>
      </c>
      <c r="D283" s="12">
        <v>2</v>
      </c>
      <c r="E283" s="12">
        <v>2.4</v>
      </c>
      <c r="F283" s="12">
        <v>2001</v>
      </c>
      <c r="G283" s="12" t="s">
        <v>9</v>
      </c>
      <c r="H283" s="16" t="str">
        <f>VLOOKUP(A283,'Data Key'!$A$1:$B$51,2,FALSE)</f>
        <v>Virginia</v>
      </c>
      <c r="I283" s="17">
        <f t="shared" si="40"/>
        <v>573</v>
      </c>
      <c r="J283" s="21">
        <f t="shared" si="41"/>
        <v>9.1828249708765942E-5</v>
      </c>
      <c r="K283" s="19">
        <f t="shared" si="42"/>
        <v>2.1087255371255478</v>
      </c>
      <c r="L283" s="19">
        <f t="shared" si="43"/>
        <v>2.2923820365430791</v>
      </c>
      <c r="M283" s="21">
        <f t="shared" si="48"/>
        <v>526</v>
      </c>
      <c r="N283" s="21">
        <f t="shared" si="49"/>
        <v>620</v>
      </c>
      <c r="O283" s="19">
        <f t="shared" si="44"/>
        <v>2.0200546106018304</v>
      </c>
      <c r="P283" s="19">
        <f t="shared" si="45"/>
        <v>2.381052963066796</v>
      </c>
      <c r="Q283" s="21">
        <f>((I283/B283)+_xlfn.NORM.S.INV(0.975)^2/(2*B283))/(1+_xlfn.NORM.S.INV(0.975)^2/B283)</f>
        <v>2.2078975988334415E-3</v>
      </c>
      <c r="R283" s="21">
        <f>_xlfn.NORM.S.INV(0.975)*SQRT(Q283*(1-Q283)/B283+(_xlfn.NORM.S.INV(0.975)^2/(4*B283^2)))/(1+_xlfn.NORM.S.INV(0.975)^2/B283)</f>
        <v>1.8042765100505386E-4</v>
      </c>
      <c r="S283" s="19">
        <f t="shared" si="46"/>
        <v>2.0274699478283873</v>
      </c>
      <c r="T283" s="19">
        <f t="shared" si="47"/>
        <v>2.3883252498384957</v>
      </c>
    </row>
    <row r="284" spans="1:20" x14ac:dyDescent="0.25">
      <c r="A284" s="12" t="s">
        <v>41</v>
      </c>
      <c r="B284" s="13">
        <v>440348</v>
      </c>
      <c r="C284" s="12">
        <v>1.2</v>
      </c>
      <c r="D284" s="12">
        <v>1.1000000000000001</v>
      </c>
      <c r="E284" s="12">
        <v>1.3</v>
      </c>
      <c r="F284" s="12">
        <v>2001</v>
      </c>
      <c r="G284" s="12" t="s">
        <v>9</v>
      </c>
      <c r="H284" s="16" t="str">
        <f>VLOOKUP(A284,'Data Key'!$A$1:$B$51,2,FALSE)</f>
        <v>Washington</v>
      </c>
      <c r="I284" s="17">
        <f t="shared" si="40"/>
        <v>528</v>
      </c>
      <c r="J284" s="21">
        <f t="shared" si="41"/>
        <v>5.2150731692614491E-5</v>
      </c>
      <c r="K284" s="19">
        <f t="shared" si="42"/>
        <v>1.1469009274497004</v>
      </c>
      <c r="L284" s="19">
        <f t="shared" si="43"/>
        <v>1.2512023908349292</v>
      </c>
      <c r="M284" s="21">
        <f t="shared" si="48"/>
        <v>484</v>
      </c>
      <c r="N284" s="21">
        <f t="shared" si="49"/>
        <v>574</v>
      </c>
      <c r="O284" s="19">
        <f t="shared" si="44"/>
        <v>1.0991306875471218</v>
      </c>
      <c r="P284" s="19">
        <f t="shared" si="45"/>
        <v>1.3035144930827436</v>
      </c>
      <c r="Q284" s="21">
        <f>((I284/B284)+_xlfn.NORM.S.INV(0.975)^2/(2*B284))/(1+_xlfn.NORM.S.INV(0.975)^2/B284)</f>
        <v>1.2034030053213764E-3</v>
      </c>
      <c r="R284" s="21">
        <f>_xlfn.NORM.S.INV(0.975)*SQRT(Q284*(1-Q284)/B284+(_xlfn.NORM.S.INV(0.975)^2/(4*B284^2)))/(1+_xlfn.NORM.S.INV(0.975)^2/B284)</f>
        <v>1.0249059474371516E-4</v>
      </c>
      <c r="S284" s="19">
        <f t="shared" si="46"/>
        <v>1.1009124105776611</v>
      </c>
      <c r="T284" s="19">
        <f t="shared" si="47"/>
        <v>1.3058936000650916</v>
      </c>
    </row>
    <row r="285" spans="1:20" x14ac:dyDescent="0.25">
      <c r="A285" s="12" t="s">
        <v>18</v>
      </c>
      <c r="B285" s="13">
        <v>123188</v>
      </c>
      <c r="C285" s="12">
        <v>5.2</v>
      </c>
      <c r="D285" s="12">
        <v>4.9000000000000004</v>
      </c>
      <c r="E285" s="12">
        <v>5.7</v>
      </c>
      <c r="F285" s="12">
        <v>2001</v>
      </c>
      <c r="G285" s="12" t="s">
        <v>9</v>
      </c>
      <c r="H285" s="16" t="str">
        <f>VLOOKUP(A285,'Data Key'!$A$1:$B$51,2,FALSE)</f>
        <v>West Virginia</v>
      </c>
      <c r="I285" s="17">
        <f t="shared" si="40"/>
        <v>641</v>
      </c>
      <c r="J285" s="21">
        <f t="shared" si="41"/>
        <v>2.0498767527893269E-4</v>
      </c>
      <c r="K285" s="19">
        <f t="shared" si="42"/>
        <v>4.998441230133932</v>
      </c>
      <c r="L285" s="19">
        <f t="shared" si="43"/>
        <v>5.4084165806917976</v>
      </c>
      <c r="M285" s="21">
        <f t="shared" si="48"/>
        <v>592</v>
      </c>
      <c r="N285" s="21">
        <f t="shared" si="49"/>
        <v>691</v>
      </c>
      <c r="O285" s="19">
        <f t="shared" si="44"/>
        <v>4.8056628892424591</v>
      </c>
      <c r="P285" s="19">
        <f t="shared" si="45"/>
        <v>5.6093125953826668</v>
      </c>
      <c r="Q285" s="21">
        <f>((I285/B285)+_xlfn.NORM.S.INV(0.975)^2/(2*B285))/(1+_xlfn.NORM.S.INV(0.975)^2/B285)</f>
        <v>5.2188580168700208E-3</v>
      </c>
      <c r="R285" s="21">
        <f>_xlfn.NORM.S.INV(0.975)*SQRT(Q285*(1-Q285)/B285+(_xlfn.NORM.S.INV(0.975)^2/(4*B285^2)))/(1+_xlfn.NORM.S.INV(0.975)^2/B285)</f>
        <v>4.0264998799246213E-4</v>
      </c>
      <c r="S285" s="19">
        <f t="shared" si="46"/>
        <v>4.8162080288775586</v>
      </c>
      <c r="T285" s="19">
        <f t="shared" si="47"/>
        <v>5.6215080048624824</v>
      </c>
    </row>
    <row r="286" spans="1:20" x14ac:dyDescent="0.25">
      <c r="A286" s="12" t="s">
        <v>26</v>
      </c>
      <c r="B286" s="13">
        <v>238280</v>
      </c>
      <c r="C286" s="12">
        <v>6.2</v>
      </c>
      <c r="D286" s="12">
        <v>5.9</v>
      </c>
      <c r="E286" s="12">
        <v>6.5</v>
      </c>
      <c r="F286" s="12">
        <v>2001</v>
      </c>
      <c r="G286" s="12" t="s">
        <v>9</v>
      </c>
      <c r="H286" s="16" t="str">
        <f>VLOOKUP(A286,'Data Key'!$A$1:$B$51,2,FALSE)</f>
        <v>Wisconsin</v>
      </c>
      <c r="I286" s="17">
        <f t="shared" si="40"/>
        <v>1477</v>
      </c>
      <c r="J286" s="21">
        <f t="shared" si="41"/>
        <v>1.6078756586283802E-4</v>
      </c>
      <c r="K286" s="19">
        <f t="shared" si="42"/>
        <v>6.0378023283792306</v>
      </c>
      <c r="L286" s="19">
        <f t="shared" si="43"/>
        <v>6.3593774601049065</v>
      </c>
      <c r="M286" s="21">
        <f t="shared" si="48"/>
        <v>1403</v>
      </c>
      <c r="N286" s="21">
        <f t="shared" si="49"/>
        <v>1553</v>
      </c>
      <c r="O286" s="19">
        <f t="shared" si="44"/>
        <v>5.8880308880308876</v>
      </c>
      <c r="P286" s="19">
        <f t="shared" si="45"/>
        <v>6.5175423871076044</v>
      </c>
      <c r="Q286" s="21">
        <f>((I286/B286)+_xlfn.NORM.S.INV(0.975)^2/(2*B286))/(1+_xlfn.NORM.S.INV(0.975)^2/B286)</f>
        <v>6.2065506429479344E-3</v>
      </c>
      <c r="R286" s="21">
        <f>_xlfn.NORM.S.INV(0.975)*SQRT(Q286*(1-Q286)/B286+(_xlfn.NORM.S.INV(0.975)^2/(4*B286^2)))/(1+_xlfn.NORM.S.INV(0.975)^2/B286)</f>
        <v>3.1543679803060145E-4</v>
      </c>
      <c r="S286" s="19">
        <f t="shared" si="46"/>
        <v>5.8911138449173333</v>
      </c>
      <c r="T286" s="19">
        <f t="shared" si="47"/>
        <v>6.5219874409785357</v>
      </c>
    </row>
    <row r="287" spans="1:20" x14ac:dyDescent="0.25">
      <c r="A287" s="12" t="s">
        <v>42</v>
      </c>
      <c r="B287" s="13">
        <v>23603</v>
      </c>
      <c r="C287" s="12">
        <v>3.1</v>
      </c>
      <c r="D287" s="12">
        <v>2.5</v>
      </c>
      <c r="E287" s="12">
        <v>3.9</v>
      </c>
      <c r="F287" s="12">
        <v>2001</v>
      </c>
      <c r="G287" s="12" t="s">
        <v>9</v>
      </c>
      <c r="H287" s="16" t="str">
        <f>VLOOKUP(A287,'Data Key'!$A$1:$B$51,2,FALSE)</f>
        <v>Wyoming</v>
      </c>
      <c r="I287" s="17">
        <f t="shared" si="40"/>
        <v>73</v>
      </c>
      <c r="J287" s="21">
        <f t="shared" si="41"/>
        <v>3.6142782484969169E-4</v>
      </c>
      <c r="K287" s="19">
        <f t="shared" si="42"/>
        <v>2.7313993581355218</v>
      </c>
      <c r="L287" s="19">
        <f t="shared" si="43"/>
        <v>3.4542550078349055</v>
      </c>
      <c r="M287" s="21">
        <f t="shared" si="48"/>
        <v>57</v>
      </c>
      <c r="N287" s="21">
        <f t="shared" si="49"/>
        <v>90</v>
      </c>
      <c r="O287" s="19">
        <f t="shared" si="44"/>
        <v>2.4149472524679068</v>
      </c>
      <c r="P287" s="19">
        <f t="shared" si="45"/>
        <v>3.8130746091598526</v>
      </c>
      <c r="Q287" s="21">
        <f>((I287/B287)+_xlfn.NORM.S.INV(0.975)^2/(2*B287))/(1+_xlfn.NORM.S.INV(0.975)^2/B287)</f>
        <v>3.1736871508641806E-3</v>
      </c>
      <c r="R287" s="21">
        <f>_xlfn.NORM.S.INV(0.975)*SQRT(Q287*(1-Q287)/B287+(_xlfn.NORM.S.INV(0.975)^2/(4*B287^2)))/(1+_xlfn.NORM.S.INV(0.975)^2/B287)</f>
        <v>7.2203891741143375E-4</v>
      </c>
      <c r="S287" s="19">
        <f t="shared" si="46"/>
        <v>2.451648233452747</v>
      </c>
      <c r="T287" s="19">
        <f t="shared" si="47"/>
        <v>3.8957260682756143</v>
      </c>
    </row>
    <row r="288" spans="1:20" x14ac:dyDescent="0.25">
      <c r="A288" s="12" t="s">
        <v>19</v>
      </c>
      <c r="B288" s="13">
        <v>301754</v>
      </c>
      <c r="C288" s="12">
        <v>1.8</v>
      </c>
      <c r="D288" s="12">
        <v>1.6</v>
      </c>
      <c r="E288" s="12">
        <v>1.9</v>
      </c>
      <c r="F288" s="12">
        <v>2002</v>
      </c>
      <c r="G288" s="12" t="s">
        <v>9</v>
      </c>
      <c r="H288" s="16" t="str">
        <f>VLOOKUP(A288,'Data Key'!$A$1:$B$51,2,FALSE)</f>
        <v>Alabama</v>
      </c>
      <c r="I288" s="17">
        <f t="shared" si="40"/>
        <v>543</v>
      </c>
      <c r="J288" s="21">
        <f t="shared" si="41"/>
        <v>7.7153525389380139E-5</v>
      </c>
      <c r="K288" s="19">
        <f t="shared" si="42"/>
        <v>1.7223255204559111</v>
      </c>
      <c r="L288" s="19">
        <f t="shared" si="43"/>
        <v>1.8766325712346714</v>
      </c>
      <c r="M288" s="21">
        <f t="shared" si="48"/>
        <v>498</v>
      </c>
      <c r="N288" s="21">
        <f t="shared" si="49"/>
        <v>589</v>
      </c>
      <c r="O288" s="19">
        <f t="shared" si="44"/>
        <v>1.6503509481233058</v>
      </c>
      <c r="P288" s="19">
        <f t="shared" si="45"/>
        <v>1.951921101294432</v>
      </c>
      <c r="Q288" s="21">
        <f>((I288/B288)+_xlfn.NORM.S.INV(0.975)^2/(2*B288))/(1+_xlfn.NORM.S.INV(0.975)^2/B288)</f>
        <v>1.8058212730313074E-3</v>
      </c>
      <c r="R288" s="21">
        <f>_xlfn.NORM.S.INV(0.975)*SQRT(Q288*(1-Q288)/B288+(_xlfn.NORM.S.INV(0.975)^2/(4*B288^2)))/(1+_xlfn.NORM.S.INV(0.975)^2/B288)</f>
        <v>1.5161563921653435E-4</v>
      </c>
      <c r="S288" s="19">
        <f t="shared" si="46"/>
        <v>1.654205633814773</v>
      </c>
      <c r="T288" s="19">
        <f t="shared" si="47"/>
        <v>1.9574369122478419</v>
      </c>
    </row>
    <row r="289" spans="1:20" x14ac:dyDescent="0.25">
      <c r="A289" s="12" t="s">
        <v>43</v>
      </c>
      <c r="B289" s="13">
        <v>57115</v>
      </c>
      <c r="C289" s="12">
        <v>3.9</v>
      </c>
      <c r="D289" s="12">
        <v>3.4</v>
      </c>
      <c r="E289" s="12">
        <v>4.4000000000000004</v>
      </c>
      <c r="F289" s="12">
        <v>2002</v>
      </c>
      <c r="G289" s="12" t="s">
        <v>9</v>
      </c>
      <c r="H289" s="16" t="str">
        <f>VLOOKUP(A289,'Data Key'!$A$1:$B$51,2,FALSE)</f>
        <v>Alaska</v>
      </c>
      <c r="I289" s="17">
        <f t="shared" si="40"/>
        <v>223</v>
      </c>
      <c r="J289" s="21">
        <f t="shared" si="41"/>
        <v>2.6094727170317947E-4</v>
      </c>
      <c r="K289" s="19">
        <f t="shared" si="42"/>
        <v>3.6434561249526904</v>
      </c>
      <c r="L289" s="19">
        <f t="shared" si="43"/>
        <v>4.1653506683590491</v>
      </c>
      <c r="M289" s="21">
        <f t="shared" si="48"/>
        <v>194</v>
      </c>
      <c r="N289" s="21">
        <f t="shared" si="49"/>
        <v>252</v>
      </c>
      <c r="O289" s="19">
        <f t="shared" si="44"/>
        <v>3.3966558697364966</v>
      </c>
      <c r="P289" s="19">
        <f t="shared" si="45"/>
        <v>4.4121509235752425</v>
      </c>
      <c r="Q289" s="21">
        <f>((I289/B289)+_xlfn.NORM.S.INV(0.975)^2/(2*B289))/(1+_xlfn.NORM.S.INV(0.975)^2/B289)</f>
        <v>3.9377677079200143E-3</v>
      </c>
      <c r="R289" s="21">
        <f>_xlfn.NORM.S.INV(0.975)*SQRT(Q289*(1-Q289)/B289+(_xlfn.NORM.S.INV(0.975)^2/(4*B289^2)))/(1+_xlfn.NORM.S.INV(0.975)^2/B289)</f>
        <v>5.1468437814839525E-4</v>
      </c>
      <c r="S289" s="19">
        <f t="shared" si="46"/>
        <v>3.4230833297716194</v>
      </c>
      <c r="T289" s="19">
        <f t="shared" si="47"/>
        <v>4.4524520860684094</v>
      </c>
    </row>
    <row r="290" spans="1:20" x14ac:dyDescent="0.25">
      <c r="A290" s="12" t="s">
        <v>13</v>
      </c>
      <c r="B290" s="13">
        <v>373705</v>
      </c>
      <c r="C290" s="12">
        <v>3.9</v>
      </c>
      <c r="D290" s="12">
        <v>3.8</v>
      </c>
      <c r="E290" s="12">
        <v>4.2</v>
      </c>
      <c r="F290" s="12">
        <v>2002</v>
      </c>
      <c r="G290" s="12" t="s">
        <v>9</v>
      </c>
      <c r="H290" s="16" t="str">
        <f>VLOOKUP(A290,'Data Key'!$A$1:$B$51,2,FALSE)</f>
        <v>Arizona</v>
      </c>
      <c r="I290" s="17">
        <f t="shared" si="40"/>
        <v>1457</v>
      </c>
      <c r="J290" s="21">
        <f t="shared" si="41"/>
        <v>1.0194187086067821E-4</v>
      </c>
      <c r="K290" s="19">
        <f t="shared" si="42"/>
        <v>3.7968553087328512</v>
      </c>
      <c r="L290" s="19">
        <f t="shared" si="43"/>
        <v>4.0007390504542082</v>
      </c>
      <c r="M290" s="21">
        <f t="shared" si="48"/>
        <v>1383</v>
      </c>
      <c r="N290" s="21">
        <f t="shared" si="49"/>
        <v>1533</v>
      </c>
      <c r="O290" s="19">
        <f t="shared" si="44"/>
        <v>3.7007800270266653</v>
      </c>
      <c r="P290" s="19">
        <f t="shared" si="45"/>
        <v>4.1021661470946338</v>
      </c>
      <c r="Q290" s="21">
        <f>((I290/B290)+_xlfn.NORM.S.INV(0.975)^2/(2*B290))/(1+_xlfn.NORM.S.INV(0.975)^2/B290)</f>
        <v>3.9038967440943105E-3</v>
      </c>
      <c r="R290" s="21">
        <f>_xlfn.NORM.S.INV(0.975)*SQRT(Q290*(1-Q290)/B290+(_xlfn.NORM.S.INV(0.975)^2/(4*B290^2)))/(1+_xlfn.NORM.S.INV(0.975)^2/B290)</f>
        <v>1.9999650677480994E-4</v>
      </c>
      <c r="S290" s="19">
        <f t="shared" si="46"/>
        <v>3.7039002373195005</v>
      </c>
      <c r="T290" s="19">
        <f t="shared" si="47"/>
        <v>4.1038932508691204</v>
      </c>
    </row>
    <row r="291" spans="1:20" x14ac:dyDescent="0.25">
      <c r="A291" s="12" t="s">
        <v>20</v>
      </c>
      <c r="B291" s="13">
        <v>249902</v>
      </c>
      <c r="C291" s="12">
        <v>5</v>
      </c>
      <c r="D291" s="12">
        <v>4.7</v>
      </c>
      <c r="E291" s="12">
        <v>5.3</v>
      </c>
      <c r="F291" s="12">
        <v>2002</v>
      </c>
      <c r="G291" s="12" t="s">
        <v>9</v>
      </c>
      <c r="H291" s="16" t="str">
        <f>VLOOKUP(A291,'Data Key'!$A$1:$B$51,2,FALSE)</f>
        <v>Arkansas</v>
      </c>
      <c r="I291" s="17">
        <f t="shared" si="40"/>
        <v>1250</v>
      </c>
      <c r="J291" s="21">
        <f t="shared" si="41"/>
        <v>1.4112254083739633E-4</v>
      </c>
      <c r="K291" s="19">
        <f t="shared" si="42"/>
        <v>4.8608382277839031</v>
      </c>
      <c r="L291" s="19">
        <f t="shared" si="43"/>
        <v>5.143083309458695</v>
      </c>
      <c r="M291" s="21">
        <f t="shared" si="48"/>
        <v>1181</v>
      </c>
      <c r="N291" s="21">
        <f t="shared" si="49"/>
        <v>1319</v>
      </c>
      <c r="O291" s="19">
        <f t="shared" si="44"/>
        <v>4.7258525341934039</v>
      </c>
      <c r="P291" s="19">
        <f t="shared" si="45"/>
        <v>5.278069003049195</v>
      </c>
      <c r="Q291" s="21">
        <f>((I291/B291)+_xlfn.NORM.S.INV(0.975)^2/(2*B291))/(1+_xlfn.NORM.S.INV(0.975)^2/B291)</f>
        <v>5.0095696927382055E-3</v>
      </c>
      <c r="R291" s="21">
        <f>_xlfn.NORM.S.INV(0.975)*SQRT(Q291*(1-Q291)/B291+(_xlfn.NORM.S.INV(0.975)^2/(4*B291^2)))/(1+_xlfn.NORM.S.INV(0.975)^2/B291)</f>
        <v>2.7690676488180622E-4</v>
      </c>
      <c r="S291" s="19">
        <f t="shared" si="46"/>
        <v>4.7326629278564001</v>
      </c>
      <c r="T291" s="19">
        <f t="shared" si="47"/>
        <v>5.2864764576200116</v>
      </c>
    </row>
    <row r="292" spans="1:20" x14ac:dyDescent="0.25">
      <c r="A292" s="12" t="s">
        <v>44</v>
      </c>
      <c r="B292" s="13">
        <v>2695067</v>
      </c>
      <c r="C292" s="12">
        <v>1.4</v>
      </c>
      <c r="D292" s="12">
        <v>1.4</v>
      </c>
      <c r="E292" s="12">
        <v>1.4</v>
      </c>
      <c r="F292" s="12">
        <v>2002</v>
      </c>
      <c r="G292" s="12" t="s">
        <v>9</v>
      </c>
      <c r="H292" s="16" t="str">
        <f>VLOOKUP(A292,'Data Key'!$A$1:$B$51,2,FALSE)</f>
        <v>California</v>
      </c>
      <c r="I292" s="17">
        <f t="shared" si="40"/>
        <v>3773</v>
      </c>
      <c r="J292" s="21">
        <f t="shared" si="41"/>
        <v>2.2775589399562903E-5</v>
      </c>
      <c r="K292" s="19">
        <f t="shared" si="42"/>
        <v>1.3771896062708973</v>
      </c>
      <c r="L292" s="19">
        <f t="shared" si="43"/>
        <v>1.4227407850700229</v>
      </c>
      <c r="M292" s="21">
        <f t="shared" si="48"/>
        <v>3653</v>
      </c>
      <c r="N292" s="21">
        <f t="shared" si="49"/>
        <v>3894</v>
      </c>
      <c r="O292" s="19">
        <f t="shared" si="44"/>
        <v>1.3554394009499577</v>
      </c>
      <c r="P292" s="19">
        <f t="shared" si="45"/>
        <v>1.4448620386802999</v>
      </c>
      <c r="Q292" s="21">
        <f>((I292/B292)+_xlfn.NORM.S.INV(0.975)^2/(2*B292))/(1+_xlfn.NORM.S.INV(0.975)^2/B292)</f>
        <v>1.4006758825556556E-3</v>
      </c>
      <c r="R292" s="21">
        <f>_xlfn.NORM.S.INV(0.975)*SQRT(Q292*(1-Q292)/B292+(_xlfn.NORM.S.INV(0.975)^2/(4*B292^2)))/(1+_xlfn.NORM.S.INV(0.975)^2/B292)</f>
        <v>4.4656271786465276E-5</v>
      </c>
      <c r="S292" s="19">
        <f t="shared" si="46"/>
        <v>1.3560196107691904</v>
      </c>
      <c r="T292" s="19">
        <f t="shared" si="47"/>
        <v>1.4453321543421207</v>
      </c>
    </row>
    <row r="293" spans="1:20" x14ac:dyDescent="0.25">
      <c r="A293" s="12" t="s">
        <v>21</v>
      </c>
      <c r="B293" s="13">
        <v>156929</v>
      </c>
      <c r="C293" s="12">
        <v>2</v>
      </c>
      <c r="D293" s="12">
        <v>1.8</v>
      </c>
      <c r="E293" s="12">
        <v>2.2000000000000002</v>
      </c>
      <c r="F293" s="12">
        <v>2002</v>
      </c>
      <c r="G293" s="12" t="s">
        <v>9</v>
      </c>
      <c r="H293" s="16" t="str">
        <f>VLOOKUP(A293,'Data Key'!$A$1:$B$51,2,FALSE)</f>
        <v>Colorado</v>
      </c>
      <c r="I293" s="17">
        <f t="shared" si="40"/>
        <v>314</v>
      </c>
      <c r="J293" s="21">
        <f t="shared" si="41"/>
        <v>1.1280456899265777E-4</v>
      </c>
      <c r="K293" s="19">
        <f t="shared" si="42"/>
        <v>1.8881002988138025</v>
      </c>
      <c r="L293" s="19">
        <f t="shared" si="43"/>
        <v>2.1137094367991183</v>
      </c>
      <c r="M293" s="21">
        <f t="shared" si="48"/>
        <v>280</v>
      </c>
      <c r="N293" s="21">
        <f t="shared" si="49"/>
        <v>349</v>
      </c>
      <c r="O293" s="19">
        <f t="shared" si="44"/>
        <v>1.784246378935697</v>
      </c>
      <c r="P293" s="19">
        <f t="shared" si="45"/>
        <v>2.2239356651734226</v>
      </c>
      <c r="Q293" s="21">
        <f>((I293/B293)+_xlfn.NORM.S.INV(0.975)^2/(2*B293))/(1+_xlfn.NORM.S.INV(0.975)^2/B293)</f>
        <v>2.0130950696718567E-3</v>
      </c>
      <c r="R293" s="21">
        <f>_xlfn.NORM.S.INV(0.975)*SQRT(Q293*(1-Q293)/B293+(_xlfn.NORM.S.INV(0.975)^2/(4*B293^2)))/(1+_xlfn.NORM.S.INV(0.975)^2/B293)</f>
        <v>2.2209606642356201E-4</v>
      </c>
      <c r="S293" s="19">
        <f t="shared" si="46"/>
        <v>1.7909990032482948</v>
      </c>
      <c r="T293" s="19">
        <f t="shared" si="47"/>
        <v>2.2351911360954189</v>
      </c>
    </row>
    <row r="294" spans="1:20" x14ac:dyDescent="0.25">
      <c r="A294" s="12" t="s">
        <v>33</v>
      </c>
      <c r="B294" s="13">
        <v>182671</v>
      </c>
      <c r="C294" s="12">
        <v>0.6</v>
      </c>
      <c r="D294" s="12">
        <v>0.5</v>
      </c>
      <c r="E294" s="12">
        <v>0.8</v>
      </c>
      <c r="F294" s="12">
        <v>2002</v>
      </c>
      <c r="G294" s="12" t="s">
        <v>9</v>
      </c>
      <c r="H294" s="16" t="str">
        <f>VLOOKUP(A294,'Data Key'!$A$1:$B$51,2,FALSE)</f>
        <v>Connecticut</v>
      </c>
      <c r="I294" s="17">
        <f t="shared" si="40"/>
        <v>110</v>
      </c>
      <c r="J294" s="21">
        <f t="shared" si="41"/>
        <v>5.739789113337474E-5</v>
      </c>
      <c r="K294" s="19">
        <f t="shared" si="42"/>
        <v>0.54477760470340286</v>
      </c>
      <c r="L294" s="19">
        <f t="shared" si="43"/>
        <v>0.65957338697015233</v>
      </c>
      <c r="M294" s="21">
        <f t="shared" si="48"/>
        <v>90</v>
      </c>
      <c r="N294" s="21">
        <f t="shared" si="49"/>
        <v>131</v>
      </c>
      <c r="O294" s="19">
        <f t="shared" si="44"/>
        <v>0.49268904204827257</v>
      </c>
      <c r="P294" s="19">
        <f t="shared" si="45"/>
        <v>0.71713627231470789</v>
      </c>
      <c r="Q294" s="21">
        <f>((I294/B294)+_xlfn.NORM.S.INV(0.975)^2/(2*B294))/(1+_xlfn.NORM.S.INV(0.975)^2/B294)</f>
        <v>6.1267730420106424E-4</v>
      </c>
      <c r="R294" s="21">
        <f>_xlfn.NORM.S.INV(0.975)*SQRT(Q294*(1-Q294)/B294+(_xlfn.NORM.S.INV(0.975)^2/(4*B294^2)))/(1+_xlfn.NORM.S.INV(0.975)^2/B294)</f>
        <v>1.1395764877369156E-4</v>
      </c>
      <c r="S294" s="19">
        <f t="shared" si="46"/>
        <v>0.49871965542737262</v>
      </c>
      <c r="T294" s="19">
        <f t="shared" si="47"/>
        <v>0.72663495297475589</v>
      </c>
    </row>
    <row r="295" spans="1:20" x14ac:dyDescent="0.25">
      <c r="A295" s="12" t="s">
        <v>45</v>
      </c>
      <c r="B295" s="13">
        <v>49318</v>
      </c>
      <c r="C295" s="12">
        <v>4</v>
      </c>
      <c r="D295" s="12">
        <v>3.5</v>
      </c>
      <c r="E295" s="12">
        <v>4.5999999999999996</v>
      </c>
      <c r="F295" s="12">
        <v>2002</v>
      </c>
      <c r="G295" s="12" t="s">
        <v>9</v>
      </c>
      <c r="H295" s="16" t="str">
        <f>VLOOKUP(A295,'Data Key'!$A$1:$B$51,2,FALSE)</f>
        <v>Delaware</v>
      </c>
      <c r="I295" s="17">
        <f t="shared" si="40"/>
        <v>197</v>
      </c>
      <c r="J295" s="21">
        <f t="shared" si="41"/>
        <v>2.840262817804031E-4</v>
      </c>
      <c r="K295" s="19">
        <f t="shared" si="42"/>
        <v>3.7104584905136879</v>
      </c>
      <c r="L295" s="19">
        <f t="shared" si="43"/>
        <v>4.2785110540744942</v>
      </c>
      <c r="M295" s="21">
        <f t="shared" si="48"/>
        <v>170</v>
      </c>
      <c r="N295" s="21">
        <f t="shared" si="49"/>
        <v>225</v>
      </c>
      <c r="O295" s="19">
        <f t="shared" si="44"/>
        <v>3.4470173161928708</v>
      </c>
      <c r="P295" s="19">
        <f t="shared" si="45"/>
        <v>4.5622288008435055</v>
      </c>
      <c r="Q295" s="21">
        <f>((I295/B295)+_xlfn.NORM.S.INV(0.975)^2/(2*B295))/(1+_xlfn.NORM.S.INV(0.975)^2/B295)</f>
        <v>4.0331164353712944E-3</v>
      </c>
      <c r="R295" s="21">
        <f>_xlfn.NORM.S.INV(0.975)*SQRT(Q295*(1-Q295)/B295+(_xlfn.NORM.S.INV(0.975)^2/(4*B295^2)))/(1+_xlfn.NORM.S.INV(0.975)^2/B295)</f>
        <v>5.6066637316272395E-4</v>
      </c>
      <c r="S295" s="19">
        <f t="shared" si="46"/>
        <v>3.4724500622085706</v>
      </c>
      <c r="T295" s="19">
        <f t="shared" si="47"/>
        <v>4.5937828085340184</v>
      </c>
    </row>
    <row r="296" spans="1:20" x14ac:dyDescent="0.25">
      <c r="A296" s="12" t="s">
        <v>60</v>
      </c>
      <c r="B296" s="13">
        <v>56388</v>
      </c>
      <c r="C296" s="12">
        <v>0.4</v>
      </c>
      <c r="D296" s="12">
        <v>0.3</v>
      </c>
      <c r="E296" s="12">
        <v>0.7</v>
      </c>
      <c r="F296" s="12">
        <v>2002</v>
      </c>
      <c r="G296" s="12" t="s">
        <v>9</v>
      </c>
      <c r="H296" s="16" t="e">
        <f>VLOOKUP(A296,'Data Key'!$A$1:$B$51,2,FALSE)</f>
        <v>#N/A</v>
      </c>
      <c r="I296" s="17">
        <f t="shared" si="40"/>
        <v>23</v>
      </c>
      <c r="J296" s="21">
        <f t="shared" si="41"/>
        <v>8.5033222352345029E-5</v>
      </c>
      <c r="K296" s="19">
        <f t="shared" si="42"/>
        <v>0.3228549808114487</v>
      </c>
      <c r="L296" s="19">
        <f t="shared" si="43"/>
        <v>0.49292142551613871</v>
      </c>
      <c r="M296" s="21">
        <f t="shared" si="48"/>
        <v>14</v>
      </c>
      <c r="N296" s="21">
        <f t="shared" si="49"/>
        <v>32</v>
      </c>
      <c r="O296" s="19">
        <f t="shared" si="44"/>
        <v>0.24827977583883096</v>
      </c>
      <c r="P296" s="19">
        <f t="shared" si="45"/>
        <v>0.56749663048875643</v>
      </c>
      <c r="Q296" s="21">
        <f>((I296/B296)+_xlfn.NORM.S.INV(0.975)^2/(2*B296))/(1+_xlfn.NORM.S.INV(0.975)^2/B296)</f>
        <v>4.419208304900817E-4</v>
      </c>
      <c r="R296" s="21">
        <f>_xlfn.NORM.S.INV(0.975)*SQRT(Q296*(1-Q296)/B296+(_xlfn.NORM.S.INV(0.975)^2/(4*B296^2)))/(1+_xlfn.NORM.S.INV(0.975)^2/B296)</f>
        <v>1.7677321727757611E-4</v>
      </c>
      <c r="S296" s="19">
        <f t="shared" si="46"/>
        <v>0.26514761321250557</v>
      </c>
      <c r="T296" s="19">
        <f t="shared" si="47"/>
        <v>0.6186940477676578</v>
      </c>
    </row>
    <row r="297" spans="1:20" x14ac:dyDescent="0.25">
      <c r="A297" s="12" t="s">
        <v>27</v>
      </c>
      <c r="B297" s="13">
        <v>998003</v>
      </c>
      <c r="C297" s="12">
        <v>1.7</v>
      </c>
      <c r="D297" s="12">
        <v>1.7</v>
      </c>
      <c r="E297" s="12">
        <v>1.8</v>
      </c>
      <c r="F297" s="12">
        <v>2002</v>
      </c>
      <c r="G297" s="12" t="s">
        <v>9</v>
      </c>
      <c r="H297" s="16" t="str">
        <f>VLOOKUP(A297,'Data Key'!$A$1:$B$51,2,FALSE)</f>
        <v>Florida</v>
      </c>
      <c r="I297" s="17">
        <f t="shared" si="40"/>
        <v>1697</v>
      </c>
      <c r="J297" s="21">
        <f t="shared" si="41"/>
        <v>4.1241981573090136E-5</v>
      </c>
      <c r="K297" s="19">
        <f t="shared" si="42"/>
        <v>1.6591537086202259</v>
      </c>
      <c r="L297" s="19">
        <f t="shared" si="43"/>
        <v>1.7416376717664062</v>
      </c>
      <c r="M297" s="21">
        <f t="shared" si="48"/>
        <v>1616</v>
      </c>
      <c r="N297" s="21">
        <f t="shared" si="49"/>
        <v>1778</v>
      </c>
      <c r="O297" s="19">
        <f t="shared" si="44"/>
        <v>1.6192336095182078</v>
      </c>
      <c r="P297" s="19">
        <f t="shared" si="45"/>
        <v>1.7815577708684243</v>
      </c>
      <c r="Q297" s="21">
        <f>((I297/B297)+_xlfn.NORM.S.INV(0.975)^2/(2*B297))/(1+_xlfn.NORM.S.INV(0.975)^2/B297)</f>
        <v>1.7023137105222413E-3</v>
      </c>
      <c r="R297" s="21">
        <f>_xlfn.NORM.S.INV(0.975)*SQRT(Q297*(1-Q297)/B297+(_xlfn.NORM.S.INV(0.975)^2/(4*B297^2)))/(1+_xlfn.NORM.S.INV(0.975)^2/B297)</f>
        <v>8.0900880912149014E-5</v>
      </c>
      <c r="S297" s="19">
        <f t="shared" si="46"/>
        <v>1.6214128296100923</v>
      </c>
      <c r="T297" s="19">
        <f t="shared" si="47"/>
        <v>1.7832145914343904</v>
      </c>
    </row>
    <row r="298" spans="1:20" x14ac:dyDescent="0.25">
      <c r="A298" s="12" t="s">
        <v>14</v>
      </c>
      <c r="B298" s="13">
        <v>606252</v>
      </c>
      <c r="C298" s="12">
        <v>2.7</v>
      </c>
      <c r="D298" s="12">
        <v>2.6</v>
      </c>
      <c r="E298" s="12">
        <v>2.9</v>
      </c>
      <c r="F298" s="12">
        <v>2002</v>
      </c>
      <c r="G298" s="12" t="s">
        <v>9</v>
      </c>
      <c r="H298" s="16" t="str">
        <f>VLOOKUP(A298,'Data Key'!$A$1:$B$51,2,FALSE)</f>
        <v>Georgia</v>
      </c>
      <c r="I298" s="17">
        <f t="shared" si="40"/>
        <v>1637</v>
      </c>
      <c r="J298" s="21">
        <f t="shared" si="41"/>
        <v>6.6647524340700417E-5</v>
      </c>
      <c r="K298" s="19">
        <f t="shared" si="42"/>
        <v>2.6335497533590018</v>
      </c>
      <c r="L298" s="19">
        <f t="shared" si="43"/>
        <v>2.7668448020404028</v>
      </c>
      <c r="M298" s="21">
        <f t="shared" si="48"/>
        <v>1558</v>
      </c>
      <c r="N298" s="21">
        <f t="shared" si="49"/>
        <v>1717</v>
      </c>
      <c r="O298" s="19">
        <f t="shared" si="44"/>
        <v>2.569888429234048</v>
      </c>
      <c r="P298" s="19">
        <f t="shared" si="45"/>
        <v>2.8321556052598589</v>
      </c>
      <c r="Q298" s="21">
        <f>((I298/B298)+_xlfn.NORM.S.INV(0.975)^2/(2*B298))/(1+_xlfn.NORM.S.INV(0.975)^2/B298)</f>
        <v>2.7033483511955058E-3</v>
      </c>
      <c r="R298" s="21">
        <f>_xlfn.NORM.S.INV(0.975)*SQRT(Q298*(1-Q298)/B298+(_xlfn.NORM.S.INV(0.975)^2/(4*B298^2)))/(1+_xlfn.NORM.S.INV(0.975)^2/B298)</f>
        <v>1.307403021708711E-4</v>
      </c>
      <c r="S298" s="19">
        <f t="shared" si="46"/>
        <v>2.5726080490246348</v>
      </c>
      <c r="T298" s="19">
        <f t="shared" si="47"/>
        <v>2.8340886533663769</v>
      </c>
    </row>
    <row r="299" spans="1:20" x14ac:dyDescent="0.25">
      <c r="A299" s="12" t="s">
        <v>58</v>
      </c>
      <c r="B299" s="13">
        <v>68692</v>
      </c>
      <c r="C299" s="12">
        <v>0.7</v>
      </c>
      <c r="D299" s="12">
        <v>0.5</v>
      </c>
      <c r="E299" s="12">
        <v>0.9</v>
      </c>
      <c r="F299" s="12">
        <v>2002</v>
      </c>
      <c r="G299" s="12" t="s">
        <v>9</v>
      </c>
      <c r="H299" s="16" t="str">
        <f>VLOOKUP(A299,'Data Key'!$A$1:$B$51,2,FALSE)</f>
        <v>Hawaii</v>
      </c>
      <c r="I299" s="17">
        <f t="shared" si="40"/>
        <v>48</v>
      </c>
      <c r="J299" s="21">
        <f t="shared" si="41"/>
        <v>1.0082370861790125E-4</v>
      </c>
      <c r="K299" s="19">
        <f t="shared" si="42"/>
        <v>0.59794761846531075</v>
      </c>
      <c r="L299" s="19">
        <f t="shared" si="43"/>
        <v>0.79959503570111323</v>
      </c>
      <c r="M299" s="21">
        <f t="shared" si="48"/>
        <v>35</v>
      </c>
      <c r="N299" s="21">
        <f t="shared" si="49"/>
        <v>62</v>
      </c>
      <c r="O299" s="19">
        <f t="shared" si="44"/>
        <v>0.50952075933150875</v>
      </c>
      <c r="P299" s="19">
        <f t="shared" si="45"/>
        <v>0.90257963081581549</v>
      </c>
      <c r="Q299" s="21">
        <f>((I299/B299)+_xlfn.NORM.S.INV(0.975)^2/(2*B299))/(1+_xlfn.NORM.S.INV(0.975)^2/B299)</f>
        <v>7.2669215996534135E-4</v>
      </c>
      <c r="R299" s="21">
        <f>_xlfn.NORM.S.INV(0.975)*SQRT(Q299*(1-Q299)/B299+(_xlfn.NORM.S.INV(0.975)^2/(4*B299^2)))/(1+_xlfn.NORM.S.INV(0.975)^2/B299)</f>
        <v>2.034365931810581E-4</v>
      </c>
      <c r="S299" s="19">
        <f t="shared" si="46"/>
        <v>0.52325556678428331</v>
      </c>
      <c r="T299" s="19">
        <f t="shared" si="47"/>
        <v>0.93012875314639942</v>
      </c>
    </row>
    <row r="300" spans="1:20" x14ac:dyDescent="0.25">
      <c r="A300" s="12" t="s">
        <v>34</v>
      </c>
      <c r="B300" s="13">
        <v>90875</v>
      </c>
      <c r="C300" s="12">
        <v>7</v>
      </c>
      <c r="D300" s="12">
        <v>6.4</v>
      </c>
      <c r="E300" s="12">
        <v>7.5</v>
      </c>
      <c r="F300" s="12">
        <v>2002</v>
      </c>
      <c r="G300" s="12" t="s">
        <v>9</v>
      </c>
      <c r="H300" s="16" t="str">
        <f>VLOOKUP(A300,'Data Key'!$A$1:$B$51,2,FALSE)</f>
        <v>Idaho</v>
      </c>
      <c r="I300" s="17">
        <f t="shared" si="40"/>
        <v>636</v>
      </c>
      <c r="J300" s="21">
        <f t="shared" si="41"/>
        <v>2.7654070074639882E-4</v>
      </c>
      <c r="K300" s="19">
        <f t="shared" si="42"/>
        <v>6.7220837834351697</v>
      </c>
      <c r="L300" s="19">
        <f t="shared" si="43"/>
        <v>7.2751651849279675</v>
      </c>
      <c r="M300" s="21">
        <f t="shared" si="48"/>
        <v>587</v>
      </c>
      <c r="N300" s="21">
        <f t="shared" si="49"/>
        <v>686</v>
      </c>
      <c r="O300" s="19">
        <f t="shared" si="44"/>
        <v>6.4594222833562585</v>
      </c>
      <c r="P300" s="19">
        <f t="shared" si="45"/>
        <v>7.5488308115543328</v>
      </c>
      <c r="Q300" s="21">
        <f>((I300/B300)+_xlfn.NORM.S.INV(0.975)^2/(2*B300))/(1+_xlfn.NORM.S.INV(0.975)^2/B300)</f>
        <v>7.0194637076156346E-3</v>
      </c>
      <c r="R300" s="21">
        <f>_xlfn.NORM.S.INV(0.975)*SQRT(Q300*(1-Q300)/B300+(_xlfn.NORM.S.INV(0.975)^2/(4*B300^2)))/(1+_xlfn.NORM.S.INV(0.975)^2/B300)</f>
        <v>5.431988447290229E-4</v>
      </c>
      <c r="S300" s="19">
        <f t="shared" si="46"/>
        <v>6.4762648628866115</v>
      </c>
      <c r="T300" s="19">
        <f t="shared" si="47"/>
        <v>7.5626625523446576</v>
      </c>
    </row>
    <row r="301" spans="1:20" x14ac:dyDescent="0.25">
      <c r="A301" s="12" t="s">
        <v>47</v>
      </c>
      <c r="B301" s="13">
        <v>784475</v>
      </c>
      <c r="C301" s="12">
        <v>2.2000000000000002</v>
      </c>
      <c r="D301" s="12">
        <v>2.1</v>
      </c>
      <c r="E301" s="12">
        <v>2.2999999999999998</v>
      </c>
      <c r="F301" s="12">
        <v>2002</v>
      </c>
      <c r="G301" s="12" t="s">
        <v>9</v>
      </c>
      <c r="H301" s="16" t="str">
        <f>VLOOKUP(A301,'Data Key'!$A$1:$B$51,2,FALSE)</f>
        <v>Illinois</v>
      </c>
      <c r="I301" s="17">
        <f t="shared" si="40"/>
        <v>1726</v>
      </c>
      <c r="J301" s="21">
        <f t="shared" si="41"/>
        <v>5.2900891950088467E-5</v>
      </c>
      <c r="K301" s="19">
        <f t="shared" si="42"/>
        <v>2.1472966924216252</v>
      </c>
      <c r="L301" s="19">
        <f t="shared" si="43"/>
        <v>2.2530984763218016</v>
      </c>
      <c r="M301" s="21">
        <f t="shared" si="48"/>
        <v>1645</v>
      </c>
      <c r="N301" s="21">
        <f t="shared" si="49"/>
        <v>1808</v>
      </c>
      <c r="O301" s="19">
        <f t="shared" si="44"/>
        <v>2.0969438159278497</v>
      </c>
      <c r="P301" s="19">
        <f t="shared" si="45"/>
        <v>2.3047260906976001</v>
      </c>
      <c r="Q301" s="21">
        <f>((I301/B301)+_xlfn.NORM.S.INV(0.975)^2/(2*B301))/(1+_xlfn.NORM.S.INV(0.975)^2/B301)</f>
        <v>2.2026352249311112E-3</v>
      </c>
      <c r="R301" s="21">
        <f>_xlfn.NORM.S.INV(0.975)*SQRT(Q301*(1-Q301)/B301+(_xlfn.NORM.S.INV(0.975)^2/(4*B301^2)))/(1+_xlfn.NORM.S.INV(0.975)^2/B301)</f>
        <v>1.0376951786585347E-4</v>
      </c>
      <c r="S301" s="19">
        <f t="shared" si="46"/>
        <v>2.0988657070652574</v>
      </c>
      <c r="T301" s="19">
        <f t="shared" si="47"/>
        <v>2.3064047427969649</v>
      </c>
    </row>
    <row r="302" spans="1:20" x14ac:dyDescent="0.25">
      <c r="A302" s="12" t="s">
        <v>35</v>
      </c>
      <c r="B302" s="13">
        <v>388141</v>
      </c>
      <c r="C302" s="12">
        <v>3.7</v>
      </c>
      <c r="D302" s="12">
        <v>3.5</v>
      </c>
      <c r="E302" s="12">
        <v>3.9</v>
      </c>
      <c r="F302" s="12">
        <v>2002</v>
      </c>
      <c r="G302" s="12" t="s">
        <v>9</v>
      </c>
      <c r="H302" s="16" t="str">
        <f>VLOOKUP(A302,'Data Key'!$A$1:$B$51,2,FALSE)</f>
        <v>Indiana</v>
      </c>
      <c r="I302" s="17">
        <f t="shared" si="40"/>
        <v>1436</v>
      </c>
      <c r="J302" s="21">
        <f t="shared" si="41"/>
        <v>9.7450222045097678E-5</v>
      </c>
      <c r="K302" s="19">
        <f t="shared" si="42"/>
        <v>3.6022362321042962</v>
      </c>
      <c r="L302" s="19">
        <f t="shared" si="43"/>
        <v>3.797136676194492</v>
      </c>
      <c r="M302" s="21">
        <f t="shared" si="48"/>
        <v>1362</v>
      </c>
      <c r="N302" s="21">
        <f t="shared" si="49"/>
        <v>1511</v>
      </c>
      <c r="O302" s="19">
        <f t="shared" si="44"/>
        <v>3.509034088127768</v>
      </c>
      <c r="P302" s="19">
        <f t="shared" si="45"/>
        <v>3.8929152034956367</v>
      </c>
      <c r="Q302" s="21">
        <f>((I302/B302)+_xlfn.NORM.S.INV(0.975)^2/(2*B302))/(1+_xlfn.NORM.S.INV(0.975)^2/B302)</f>
        <v>3.7045983247027126E-3</v>
      </c>
      <c r="R302" s="21">
        <f>_xlfn.NORM.S.INV(0.975)*SQRT(Q302*(1-Q302)/B302+(_xlfn.NORM.S.INV(0.975)^2/(4*B302^2)))/(1+_xlfn.NORM.S.INV(0.975)^2/B302)</f>
        <v>1.9118736148884526E-4</v>
      </c>
      <c r="S302" s="19">
        <f t="shared" si="46"/>
        <v>3.5134109632138673</v>
      </c>
      <c r="T302" s="19">
        <f t="shared" si="47"/>
        <v>3.8957856861915579</v>
      </c>
    </row>
    <row r="303" spans="1:20" x14ac:dyDescent="0.25">
      <c r="A303" s="12" t="s">
        <v>46</v>
      </c>
      <c r="B303" s="13">
        <v>129963</v>
      </c>
      <c r="C303" s="12">
        <v>3.3</v>
      </c>
      <c r="D303" s="12">
        <v>3</v>
      </c>
      <c r="E303" s="12">
        <v>3.6</v>
      </c>
      <c r="F303" s="12">
        <v>2002</v>
      </c>
      <c r="G303" s="12" t="s">
        <v>9</v>
      </c>
      <c r="H303" s="16" t="str">
        <f>VLOOKUP(A303,'Data Key'!$A$1:$B$51,2,FALSE)</f>
        <v>Iowa</v>
      </c>
      <c r="I303" s="17">
        <f t="shared" si="40"/>
        <v>429</v>
      </c>
      <c r="J303" s="21">
        <f t="shared" si="41"/>
        <v>1.5910760655126621E-4</v>
      </c>
      <c r="K303" s="19">
        <f t="shared" si="42"/>
        <v>3.1418318916135961</v>
      </c>
      <c r="L303" s="19">
        <f t="shared" si="43"/>
        <v>3.4600471047161285</v>
      </c>
      <c r="M303" s="21">
        <f t="shared" si="48"/>
        <v>389</v>
      </c>
      <c r="N303" s="21">
        <f t="shared" si="49"/>
        <v>470</v>
      </c>
      <c r="O303" s="19">
        <f t="shared" si="44"/>
        <v>2.993159591576064</v>
      </c>
      <c r="P303" s="19">
        <f t="shared" si="45"/>
        <v>3.6164139024183806</v>
      </c>
      <c r="Q303" s="21">
        <f>((I303/B303)+_xlfn.NORM.S.INV(0.975)^2/(2*B303))/(1+_xlfn.NORM.S.INV(0.975)^2/B303)</f>
        <v>3.3156205426972856E-3</v>
      </c>
      <c r="R303" s="21">
        <f>_xlfn.NORM.S.INV(0.975)*SQRT(Q303*(1-Q303)/B303+(_xlfn.NORM.S.INV(0.975)^2/(4*B303^2)))/(1+_xlfn.NORM.S.INV(0.975)^2/B303)</f>
        <v>3.1287556805973136E-4</v>
      </c>
      <c r="S303" s="19">
        <f t="shared" si="46"/>
        <v>3.0027449746375541</v>
      </c>
      <c r="T303" s="19">
        <f t="shared" si="47"/>
        <v>3.6284961107570171</v>
      </c>
    </row>
    <row r="304" spans="1:20" x14ac:dyDescent="0.25">
      <c r="A304" s="12" t="s">
        <v>48</v>
      </c>
      <c r="B304" s="13">
        <v>119002</v>
      </c>
      <c r="C304" s="12">
        <v>4.9000000000000004</v>
      </c>
      <c r="D304" s="12">
        <v>4.5</v>
      </c>
      <c r="E304" s="12">
        <v>5.3</v>
      </c>
      <c r="F304" s="12">
        <v>2002</v>
      </c>
      <c r="G304" s="12" t="s">
        <v>9</v>
      </c>
      <c r="H304" s="16" t="str">
        <f>VLOOKUP(A304,'Data Key'!$A$1:$B$51,2,FALSE)</f>
        <v>Kansas</v>
      </c>
      <c r="I304" s="17">
        <f t="shared" si="40"/>
        <v>583</v>
      </c>
      <c r="J304" s="21">
        <f t="shared" si="41"/>
        <v>2.0240143228438217E-4</v>
      </c>
      <c r="K304" s="19">
        <f t="shared" si="42"/>
        <v>4.6966758941471065</v>
      </c>
      <c r="L304" s="19">
        <f t="shared" si="43"/>
        <v>5.1014787587158708</v>
      </c>
      <c r="M304" s="21">
        <f t="shared" si="48"/>
        <v>536</v>
      </c>
      <c r="N304" s="21">
        <f t="shared" si="49"/>
        <v>631</v>
      </c>
      <c r="O304" s="19">
        <f t="shared" si="44"/>
        <v>4.5041259810759486</v>
      </c>
      <c r="P304" s="19">
        <f t="shared" si="45"/>
        <v>5.3024318919009765</v>
      </c>
      <c r="Q304" s="21">
        <f>((I304/B304)+_xlfn.NORM.S.INV(0.975)^2/(2*B304))/(1+_xlfn.NORM.S.INV(0.975)^2/B304)</f>
        <v>4.9150589772750421E-3</v>
      </c>
      <c r="R304" s="21">
        <f>_xlfn.NORM.S.INV(0.975)*SQRT(Q304*(1-Q304)/B304+(_xlfn.NORM.S.INV(0.975)^2/(4*B304^2)))/(1+_xlfn.NORM.S.INV(0.975)^2/B304)</f>
        <v>3.9765769481305788E-4</v>
      </c>
      <c r="S304" s="19">
        <f t="shared" si="46"/>
        <v>4.517401282461984</v>
      </c>
      <c r="T304" s="19">
        <f t="shared" si="47"/>
        <v>5.3127166720880998</v>
      </c>
    </row>
    <row r="305" spans="1:20" x14ac:dyDescent="0.25">
      <c r="A305" s="12" t="s">
        <v>49</v>
      </c>
      <c r="B305" s="13">
        <v>292737</v>
      </c>
      <c r="C305" s="12">
        <v>3.1</v>
      </c>
      <c r="D305" s="12">
        <v>2.9</v>
      </c>
      <c r="E305" s="12">
        <v>3.3</v>
      </c>
      <c r="F305" s="12">
        <v>2002</v>
      </c>
      <c r="G305" s="12" t="s">
        <v>9</v>
      </c>
      <c r="H305" s="16" t="str">
        <f>VLOOKUP(A305,'Data Key'!$A$1:$B$51,2,FALSE)</f>
        <v>Kentucky</v>
      </c>
      <c r="I305" s="17">
        <f t="shared" si="40"/>
        <v>907</v>
      </c>
      <c r="J305" s="21">
        <f t="shared" si="41"/>
        <v>1.027193315075634E-4</v>
      </c>
      <c r="K305" s="19">
        <f t="shared" si="42"/>
        <v>2.9956249160593651</v>
      </c>
      <c r="L305" s="19">
        <f t="shared" si="43"/>
        <v>3.2010635790744919</v>
      </c>
      <c r="M305" s="21">
        <f t="shared" si="48"/>
        <v>849</v>
      </c>
      <c r="N305" s="21">
        <f t="shared" si="49"/>
        <v>967</v>
      </c>
      <c r="O305" s="19">
        <f t="shared" si="44"/>
        <v>2.9002141854292418</v>
      </c>
      <c r="P305" s="19">
        <f t="shared" si="45"/>
        <v>3.3033063808128116</v>
      </c>
      <c r="Q305" s="21">
        <f>((I305/B305)+_xlfn.NORM.S.INV(0.975)^2/(2*B305))/(1+_xlfn.NORM.S.INV(0.975)^2/B305)</f>
        <v>3.1048647837483355E-3</v>
      </c>
      <c r="R305" s="21">
        <f>_xlfn.NORM.S.INV(0.975)*SQRT(Q305*(1-Q305)/B305+(_xlfn.NORM.S.INV(0.975)^2/(4*B305^2)))/(1+_xlfn.NORM.S.INV(0.975)^2/B305)</f>
        <v>2.0164139830841442E-4</v>
      </c>
      <c r="S305" s="19">
        <f t="shared" si="46"/>
        <v>2.9032233854399214</v>
      </c>
      <c r="T305" s="19">
        <f t="shared" si="47"/>
        <v>3.3065061820567498</v>
      </c>
    </row>
    <row r="306" spans="1:20" x14ac:dyDescent="0.25">
      <c r="A306" s="12" t="s">
        <v>50</v>
      </c>
      <c r="B306" s="13">
        <v>462469</v>
      </c>
      <c r="C306" s="12">
        <v>1.7</v>
      </c>
      <c r="D306" s="12">
        <v>1.6</v>
      </c>
      <c r="E306" s="12">
        <v>1.8</v>
      </c>
      <c r="F306" s="12">
        <v>2002</v>
      </c>
      <c r="G306" s="12" t="s">
        <v>9</v>
      </c>
      <c r="H306" s="16" t="str">
        <f>VLOOKUP(A306,'Data Key'!$A$1:$B$51,2,FALSE)</f>
        <v>Louisiana</v>
      </c>
      <c r="I306" s="17">
        <f t="shared" si="40"/>
        <v>786</v>
      </c>
      <c r="J306" s="21">
        <f t="shared" si="41"/>
        <v>6.057023724587175E-5</v>
      </c>
      <c r="K306" s="19">
        <f t="shared" si="42"/>
        <v>1.6390031395642495</v>
      </c>
      <c r="L306" s="19">
        <f t="shared" si="43"/>
        <v>1.7601436140559932</v>
      </c>
      <c r="M306" s="21">
        <f t="shared" si="48"/>
        <v>732</v>
      </c>
      <c r="N306" s="21">
        <f t="shared" si="49"/>
        <v>842</v>
      </c>
      <c r="O306" s="19">
        <f t="shared" si="44"/>
        <v>1.5828087936704947</v>
      </c>
      <c r="P306" s="19">
        <f t="shared" si="45"/>
        <v>1.8206625741401046</v>
      </c>
      <c r="Q306" s="21">
        <f>((I306/B306)+_xlfn.NORM.S.INV(0.975)^2/(2*B306))/(1+_xlfn.NORM.S.INV(0.975)^2/B306)</f>
        <v>1.7037124319018088E-3</v>
      </c>
      <c r="R306" s="21">
        <f>_xlfn.NORM.S.INV(0.975)*SQRT(Q306*(1-Q306)/B306+(_xlfn.NORM.S.INV(0.975)^2/(4*B306^2)))/(1+_xlfn.NORM.S.INV(0.975)^2/B306)</f>
        <v>1.1893125691468666E-4</v>
      </c>
      <c r="S306" s="19">
        <f t="shared" si="46"/>
        <v>1.5847811749871221</v>
      </c>
      <c r="T306" s="19">
        <f t="shared" si="47"/>
        <v>1.8226436888164954</v>
      </c>
    </row>
    <row r="307" spans="1:20" x14ac:dyDescent="0.25">
      <c r="A307" s="12" t="s">
        <v>36</v>
      </c>
      <c r="B307" s="13">
        <v>87386</v>
      </c>
      <c r="C307" s="12">
        <v>12.1</v>
      </c>
      <c r="D307" s="12">
        <v>11.4</v>
      </c>
      <c r="E307" s="12">
        <v>12.8</v>
      </c>
      <c r="F307" s="12">
        <v>2002</v>
      </c>
      <c r="G307" s="12" t="s">
        <v>9</v>
      </c>
      <c r="H307" s="16" t="str">
        <f>VLOOKUP(A307,'Data Key'!$A$1:$B$51,2,FALSE)</f>
        <v>Maine</v>
      </c>
      <c r="I307" s="17">
        <f t="shared" si="40"/>
        <v>1057</v>
      </c>
      <c r="J307" s="21">
        <f t="shared" si="41"/>
        <v>3.6978820807155181E-4</v>
      </c>
      <c r="K307" s="19">
        <f t="shared" si="42"/>
        <v>11.725970837999901</v>
      </c>
      <c r="L307" s="19">
        <f t="shared" si="43"/>
        <v>12.465547254143006</v>
      </c>
      <c r="M307" s="21">
        <f t="shared" si="48"/>
        <v>994</v>
      </c>
      <c r="N307" s="21">
        <f t="shared" si="49"/>
        <v>1121</v>
      </c>
      <c r="O307" s="19">
        <f t="shared" si="44"/>
        <v>11.374819765179778</v>
      </c>
      <c r="P307" s="19">
        <f t="shared" si="45"/>
        <v>12.828141807612203</v>
      </c>
      <c r="Q307" s="21">
        <f>((I307/B307)+_xlfn.NORM.S.INV(0.975)^2/(2*B307))/(1+_xlfn.NORM.S.INV(0.975)^2/B307)</f>
        <v>1.211720620764972E-2</v>
      </c>
      <c r="R307" s="21">
        <f>_xlfn.NORM.S.INV(0.975)*SQRT(Q307*(1-Q307)/B307+(_xlfn.NORM.S.INV(0.975)^2/(4*B307^2)))/(1+_xlfn.NORM.S.INV(0.975)^2/B307)</f>
        <v>7.2570697883096052E-4</v>
      </c>
      <c r="S307" s="19">
        <f t="shared" si="46"/>
        <v>11.391499228818761</v>
      </c>
      <c r="T307" s="19">
        <f t="shared" si="47"/>
        <v>12.842913186480681</v>
      </c>
    </row>
    <row r="308" spans="1:20" x14ac:dyDescent="0.25">
      <c r="A308" s="12" t="s">
        <v>15</v>
      </c>
      <c r="B308" s="13">
        <v>319183</v>
      </c>
      <c r="C308" s="12">
        <v>3.7</v>
      </c>
      <c r="D308" s="12">
        <v>3.5</v>
      </c>
      <c r="E308" s="12">
        <v>3.9</v>
      </c>
      <c r="F308" s="12">
        <v>2002</v>
      </c>
      <c r="G308" s="12" t="s">
        <v>9</v>
      </c>
      <c r="H308" s="16" t="str">
        <f>VLOOKUP(A308,'Data Key'!$A$1:$B$51,2,FALSE)</f>
        <v>Maryland</v>
      </c>
      <c r="I308" s="17">
        <f t="shared" si="40"/>
        <v>1181</v>
      </c>
      <c r="J308" s="21">
        <f t="shared" si="41"/>
        <v>1.0746826708644483E-4</v>
      </c>
      <c r="K308" s="19">
        <f t="shared" si="42"/>
        <v>3.5926034785892336</v>
      </c>
      <c r="L308" s="19">
        <f t="shared" si="43"/>
        <v>3.8075400127621233</v>
      </c>
      <c r="M308" s="21">
        <f t="shared" si="48"/>
        <v>1114</v>
      </c>
      <c r="N308" s="21">
        <f t="shared" si="49"/>
        <v>1249</v>
      </c>
      <c r="O308" s="19">
        <f t="shared" si="44"/>
        <v>3.4901608168354832</v>
      </c>
      <c r="P308" s="19">
        <f t="shared" si="45"/>
        <v>3.9131156734537869</v>
      </c>
      <c r="Q308" s="21">
        <f>((I308/B308)+_xlfn.NORM.S.INV(0.975)^2/(2*B308))/(1+_xlfn.NORM.S.INV(0.975)^2/B308)</f>
        <v>3.7060447855678897E-3</v>
      </c>
      <c r="R308" s="21">
        <f>_xlfn.NORM.S.INV(0.975)*SQRT(Q308*(1-Q308)/B308+(_xlfn.NORM.S.INV(0.975)^2/(4*B308^2)))/(1+_xlfn.NORM.S.INV(0.975)^2/B308)</f>
        <v>2.108865811002013E-4</v>
      </c>
      <c r="S308" s="19">
        <f t="shared" si="46"/>
        <v>3.4951582044676885</v>
      </c>
      <c r="T308" s="19">
        <f t="shared" si="47"/>
        <v>3.9169313666680909</v>
      </c>
    </row>
    <row r="309" spans="1:20" x14ac:dyDescent="0.25">
      <c r="A309" s="12" t="s">
        <v>30</v>
      </c>
      <c r="B309" s="13">
        <v>352027</v>
      </c>
      <c r="C309" s="12">
        <v>1.3</v>
      </c>
      <c r="D309" s="12">
        <v>1.2</v>
      </c>
      <c r="E309" s="12">
        <v>1.5</v>
      </c>
      <c r="F309" s="12">
        <v>2002</v>
      </c>
      <c r="G309" s="12" t="s">
        <v>9</v>
      </c>
      <c r="H309" s="16" t="str">
        <f>VLOOKUP(A309,'Data Key'!$A$1:$B$51,2,FALSE)</f>
        <v>Massachusetts</v>
      </c>
      <c r="I309" s="17">
        <f t="shared" si="40"/>
        <v>458</v>
      </c>
      <c r="J309" s="21">
        <f t="shared" si="41"/>
        <v>6.0753886289111443E-5</v>
      </c>
      <c r="K309" s="19">
        <f t="shared" si="42"/>
        <v>1.2402826819286672</v>
      </c>
      <c r="L309" s="19">
        <f t="shared" si="43"/>
        <v>1.3617904545068904</v>
      </c>
      <c r="M309" s="21">
        <f t="shared" si="48"/>
        <v>416</v>
      </c>
      <c r="N309" s="21">
        <f t="shared" si="49"/>
        <v>500</v>
      </c>
      <c r="O309" s="19">
        <f t="shared" si="44"/>
        <v>1.1817275379445327</v>
      </c>
      <c r="P309" s="19">
        <f t="shared" si="45"/>
        <v>1.4203455984910249</v>
      </c>
      <c r="Q309" s="21">
        <f>((I309/B309)+_xlfn.NORM.S.INV(0.975)^2/(2*B309))/(1+_xlfn.NORM.S.INV(0.975)^2/B309)</f>
        <v>1.3064785105317172E-3</v>
      </c>
      <c r="R309" s="21">
        <f>_xlfn.NORM.S.INV(0.975)*SQRT(Q309*(1-Q309)/B309+(_xlfn.NORM.S.INV(0.975)^2/(4*B309^2)))/(1+_xlfn.NORM.S.INV(0.975)^2/B309)</f>
        <v>1.1944725328384784E-4</v>
      </c>
      <c r="S309" s="19">
        <f t="shared" si="46"/>
        <v>1.1870312572478694</v>
      </c>
      <c r="T309" s="19">
        <f t="shared" si="47"/>
        <v>1.4259257638155651</v>
      </c>
    </row>
    <row r="310" spans="1:20" x14ac:dyDescent="0.25">
      <c r="A310" s="12" t="s">
        <v>51</v>
      </c>
      <c r="B310" s="13">
        <v>637087</v>
      </c>
      <c r="C310" s="12">
        <v>6.6</v>
      </c>
      <c r="D310" s="12">
        <v>6.4</v>
      </c>
      <c r="E310" s="12">
        <v>6.8</v>
      </c>
      <c r="F310" s="12">
        <v>2002</v>
      </c>
      <c r="G310" s="12" t="s">
        <v>9</v>
      </c>
      <c r="H310" s="16" t="str">
        <f>VLOOKUP(A310,'Data Key'!$A$1:$B$51,2,FALSE)</f>
        <v>Michigan</v>
      </c>
      <c r="I310" s="17">
        <f t="shared" si="40"/>
        <v>4205</v>
      </c>
      <c r="J310" s="21">
        <f t="shared" si="41"/>
        <v>1.0144864650521623E-4</v>
      </c>
      <c r="K310" s="19">
        <f t="shared" si="42"/>
        <v>6.4989057791854661</v>
      </c>
      <c r="L310" s="19">
        <f t="shared" si="43"/>
        <v>6.701803072195899</v>
      </c>
      <c r="M310" s="21">
        <f t="shared" si="48"/>
        <v>4079</v>
      </c>
      <c r="N310" s="21">
        <f t="shared" si="49"/>
        <v>4332</v>
      </c>
      <c r="O310" s="19">
        <f t="shared" si="44"/>
        <v>6.4025792395701062</v>
      </c>
      <c r="P310" s="19">
        <f t="shared" si="45"/>
        <v>6.7996992561455496</v>
      </c>
      <c r="Q310" s="21">
        <f>((I310/B310)+_xlfn.NORM.S.INV(0.975)^2/(2*B310))/(1+_xlfn.NORM.S.INV(0.975)^2/B310)</f>
        <v>6.6033294714726593E-3</v>
      </c>
      <c r="R310" s="21">
        <f>_xlfn.NORM.S.INV(0.975)*SQRT(Q310*(1-Q310)/B310+(_xlfn.NORM.S.INV(0.975)^2/(4*B310^2)))/(1+_xlfn.NORM.S.INV(0.975)^2/B310)</f>
        <v>1.9890185299941573E-4</v>
      </c>
      <c r="S310" s="19">
        <f t="shared" si="46"/>
        <v>6.4044276184732443</v>
      </c>
      <c r="T310" s="19">
        <f t="shared" si="47"/>
        <v>6.8022313244720749</v>
      </c>
    </row>
    <row r="311" spans="1:20" x14ac:dyDescent="0.25">
      <c r="A311" s="12" t="s">
        <v>28</v>
      </c>
      <c r="B311" s="13">
        <v>235826</v>
      </c>
      <c r="C311" s="12">
        <v>7.4</v>
      </c>
      <c r="D311" s="12">
        <v>7.1</v>
      </c>
      <c r="E311" s="12">
        <v>7.8</v>
      </c>
      <c r="F311" s="12">
        <v>2002</v>
      </c>
      <c r="G311" s="12" t="s">
        <v>9</v>
      </c>
      <c r="H311" s="16" t="str">
        <f>VLOOKUP(A311,'Data Key'!$A$1:$B$51,2,FALSE)</f>
        <v>Minnesota</v>
      </c>
      <c r="I311" s="17">
        <f t="shared" si="40"/>
        <v>1745</v>
      </c>
      <c r="J311" s="21">
        <f t="shared" si="41"/>
        <v>1.7647909607338742E-4</v>
      </c>
      <c r="K311" s="19">
        <f t="shared" si="42"/>
        <v>7.2230442813319877</v>
      </c>
      <c r="L311" s="19">
        <f t="shared" si="43"/>
        <v>7.5760024734787628</v>
      </c>
      <c r="M311" s="21">
        <f t="shared" si="48"/>
        <v>1664</v>
      </c>
      <c r="N311" s="21">
        <f t="shared" si="49"/>
        <v>1827</v>
      </c>
      <c r="O311" s="19">
        <f t="shared" si="44"/>
        <v>7.0560497994283917</v>
      </c>
      <c r="P311" s="19">
        <f t="shared" si="45"/>
        <v>7.7472373699252843</v>
      </c>
      <c r="Q311" s="21">
        <f>((I311/B311)+_xlfn.NORM.S.INV(0.975)^2/(2*B311))/(1+_xlfn.NORM.S.INV(0.975)^2/B311)</f>
        <v>7.4075474019914692E-3</v>
      </c>
      <c r="R311" s="21">
        <f>_xlfn.NORM.S.INV(0.975)*SQRT(Q311*(1-Q311)/B311+(_xlfn.NORM.S.INV(0.975)^2/(4*B311^2)))/(1+_xlfn.NORM.S.INV(0.975)^2/B311)</f>
        <v>3.4616895250414185E-4</v>
      </c>
      <c r="S311" s="19">
        <f t="shared" si="46"/>
        <v>7.0613784494873277</v>
      </c>
      <c r="T311" s="19">
        <f t="shared" si="47"/>
        <v>7.7537163544956105</v>
      </c>
    </row>
    <row r="312" spans="1:20" x14ac:dyDescent="0.25">
      <c r="A312" s="12" t="s">
        <v>61</v>
      </c>
      <c r="B312" s="13">
        <v>285144</v>
      </c>
      <c r="C312" s="12">
        <v>1.8</v>
      </c>
      <c r="D312" s="12">
        <v>1.6</v>
      </c>
      <c r="E312" s="12">
        <v>1.9</v>
      </c>
      <c r="F312" s="12">
        <v>2002</v>
      </c>
      <c r="G312" s="12" t="s">
        <v>9</v>
      </c>
      <c r="H312" s="16" t="str">
        <f>VLOOKUP(A312,'Data Key'!$A$1:$B$51,2,FALSE)</f>
        <v>Mississippi</v>
      </c>
      <c r="I312" s="17">
        <f t="shared" si="40"/>
        <v>513</v>
      </c>
      <c r="J312" s="21">
        <f t="shared" si="41"/>
        <v>7.936032276730526E-5</v>
      </c>
      <c r="K312" s="19">
        <f t="shared" si="42"/>
        <v>1.7197306628399669</v>
      </c>
      <c r="L312" s="19">
        <f t="shared" si="43"/>
        <v>1.8784513083745773</v>
      </c>
      <c r="M312" s="21">
        <f t="shared" si="48"/>
        <v>469</v>
      </c>
      <c r="N312" s="21">
        <f t="shared" si="49"/>
        <v>558</v>
      </c>
      <c r="O312" s="19">
        <f t="shared" si="44"/>
        <v>1.6447829868417361</v>
      </c>
      <c r="P312" s="19">
        <f t="shared" si="45"/>
        <v>1.956905984344752</v>
      </c>
      <c r="Q312" s="21">
        <f>((I312/B312)+_xlfn.NORM.S.INV(0.975)^2/(2*B312))/(1+_xlfn.NORM.S.INV(0.975)^2/B312)</f>
        <v>1.8058026558293578E-3</v>
      </c>
      <c r="R312" s="21">
        <f>_xlfn.NORM.S.INV(0.975)*SQRT(Q312*(1-Q312)/B312+(_xlfn.NORM.S.INV(0.975)^2/(4*B312^2)))/(1+_xlfn.NORM.S.INV(0.975)^2/B312)</f>
        <v>1.5597612998464303E-4</v>
      </c>
      <c r="S312" s="19">
        <f t="shared" si="46"/>
        <v>1.6498265258447149</v>
      </c>
      <c r="T312" s="19">
        <f t="shared" si="47"/>
        <v>1.961778785814001</v>
      </c>
    </row>
    <row r="313" spans="1:20" x14ac:dyDescent="0.25">
      <c r="A313" s="12" t="s">
        <v>22</v>
      </c>
      <c r="B313" s="13">
        <v>436980</v>
      </c>
      <c r="C313" s="12">
        <v>3.4</v>
      </c>
      <c r="D313" s="12">
        <v>3.2</v>
      </c>
      <c r="E313" s="12">
        <v>3.6</v>
      </c>
      <c r="F313" s="12">
        <v>2002</v>
      </c>
      <c r="G313" s="12" t="s">
        <v>9</v>
      </c>
      <c r="H313" s="16" t="str">
        <f>VLOOKUP(A313,'Data Key'!$A$1:$B$51,2,FALSE)</f>
        <v>Missouri</v>
      </c>
      <c r="I313" s="17">
        <f t="shared" si="40"/>
        <v>1486</v>
      </c>
      <c r="J313" s="21">
        <f t="shared" si="41"/>
        <v>8.806597591663737E-5</v>
      </c>
      <c r="K313" s="19">
        <f t="shared" si="42"/>
        <v>3.3125473244632424</v>
      </c>
      <c r="L313" s="19">
        <f t="shared" si="43"/>
        <v>3.4886792762965175</v>
      </c>
      <c r="M313" s="21">
        <f t="shared" si="48"/>
        <v>1411</v>
      </c>
      <c r="N313" s="21">
        <f t="shared" si="49"/>
        <v>1562</v>
      </c>
      <c r="O313" s="19">
        <f t="shared" si="44"/>
        <v>3.2289807313835874</v>
      </c>
      <c r="P313" s="19">
        <f t="shared" si="45"/>
        <v>3.5745343036294566</v>
      </c>
      <c r="Q313" s="21">
        <f>((I313/B313)+_xlfn.NORM.S.INV(0.975)^2/(2*B313))/(1+_xlfn.NORM.S.INV(0.975)^2/B313)</f>
        <v>3.4049788304370558E-3</v>
      </c>
      <c r="R313" s="21">
        <f>_xlfn.NORM.S.INV(0.975)*SQRT(Q313*(1-Q313)/B313+(_xlfn.NORM.S.INV(0.975)^2/(4*B313^2)))/(1+_xlfn.NORM.S.INV(0.975)^2/B313)</f>
        <v>1.7277092082395367E-4</v>
      </c>
      <c r="S313" s="19">
        <f t="shared" si="46"/>
        <v>3.2322079096131024</v>
      </c>
      <c r="T313" s="19">
        <f t="shared" si="47"/>
        <v>3.5777497512610092</v>
      </c>
    </row>
    <row r="314" spans="1:20" x14ac:dyDescent="0.25">
      <c r="A314" s="12" t="s">
        <v>52</v>
      </c>
      <c r="B314" s="13">
        <v>38320</v>
      </c>
      <c r="C314" s="12">
        <v>7.3</v>
      </c>
      <c r="D314" s="12">
        <v>6.5</v>
      </c>
      <c r="E314" s="12">
        <v>8.1999999999999993</v>
      </c>
      <c r="F314" s="12">
        <v>2002</v>
      </c>
      <c r="G314" s="12" t="s">
        <v>9</v>
      </c>
      <c r="H314" s="16" t="str">
        <f>VLOOKUP(A314,'Data Key'!$A$1:$B$51,2,FALSE)</f>
        <v>Montana</v>
      </c>
      <c r="I314" s="17">
        <f t="shared" si="40"/>
        <v>280</v>
      </c>
      <c r="J314" s="21">
        <f t="shared" si="41"/>
        <v>4.3507188475717403E-4</v>
      </c>
      <c r="K314" s="19">
        <f t="shared" si="42"/>
        <v>6.871817468061197</v>
      </c>
      <c r="L314" s="19">
        <f t="shared" si="43"/>
        <v>7.7419612375755458</v>
      </c>
      <c r="M314" s="21">
        <f t="shared" si="48"/>
        <v>248</v>
      </c>
      <c r="N314" s="21">
        <f t="shared" si="49"/>
        <v>313</v>
      </c>
      <c r="O314" s="19">
        <f t="shared" si="44"/>
        <v>6.4718162839248432</v>
      </c>
      <c r="P314" s="19">
        <f t="shared" si="45"/>
        <v>8.1680584551148225</v>
      </c>
      <c r="Q314" s="21">
        <f>((I314/B314)+_xlfn.NORM.S.INV(0.975)^2/(2*B314))/(1+_xlfn.NORM.S.INV(0.975)^2/B314)</f>
        <v>7.3562753283298431E-3</v>
      </c>
      <c r="R314" s="21">
        <f>_xlfn.NORM.S.INV(0.975)*SQRT(Q314*(1-Q314)/B314+(_xlfn.NORM.S.INV(0.975)^2/(4*B314^2)))/(1+_xlfn.NORM.S.INV(0.975)^2/B314)</f>
        <v>8.5696185046277989E-4</v>
      </c>
      <c r="S314" s="19">
        <f t="shared" si="46"/>
        <v>6.4993134778670631</v>
      </c>
      <c r="T314" s="19">
        <f t="shared" si="47"/>
        <v>8.2132371787926228</v>
      </c>
    </row>
    <row r="315" spans="1:20" x14ac:dyDescent="0.25">
      <c r="A315" s="12" t="s">
        <v>53</v>
      </c>
      <c r="B315" s="13">
        <v>112447</v>
      </c>
      <c r="C315" s="12">
        <v>1.2</v>
      </c>
      <c r="D315" s="12">
        <v>1</v>
      </c>
      <c r="E315" s="12">
        <v>1.4</v>
      </c>
      <c r="F315" s="12">
        <v>2002</v>
      </c>
      <c r="G315" s="12" t="s">
        <v>9</v>
      </c>
      <c r="H315" s="16" t="str">
        <f>VLOOKUP(A315,'Data Key'!$A$1:$B$51,2,FALSE)</f>
        <v>Nebraska</v>
      </c>
      <c r="I315" s="17">
        <f t="shared" si="40"/>
        <v>135</v>
      </c>
      <c r="J315" s="21">
        <f t="shared" si="41"/>
        <v>1.0326619018845026E-4</v>
      </c>
      <c r="K315" s="19">
        <f t="shared" si="42"/>
        <v>1.0972994096052302</v>
      </c>
      <c r="L315" s="19">
        <f t="shared" si="43"/>
        <v>1.303831789982131</v>
      </c>
      <c r="M315" s="21">
        <f t="shared" si="48"/>
        <v>113</v>
      </c>
      <c r="N315" s="21">
        <f t="shared" si="49"/>
        <v>158</v>
      </c>
      <c r="O315" s="19">
        <f t="shared" si="44"/>
        <v>1.0049178724198955</v>
      </c>
      <c r="P315" s="19">
        <f t="shared" si="45"/>
        <v>1.4051064056844558</v>
      </c>
      <c r="Q315" s="21">
        <f>((I315/B315)+_xlfn.NORM.S.INV(0.975)^2/(2*B315))/(1+_xlfn.NORM.S.INV(0.975)^2/B315)</f>
        <v>1.2176052009400676E-3</v>
      </c>
      <c r="R315" s="21">
        <f>_xlfn.NORM.S.INV(0.975)*SQRT(Q315*(1-Q315)/B315+(_xlfn.NORM.S.INV(0.975)^2/(4*B315^2)))/(1+_xlfn.NORM.S.INV(0.975)^2/B315)</f>
        <v>2.0453501108143763E-4</v>
      </c>
      <c r="S315" s="19">
        <f t="shared" si="46"/>
        <v>1.0130701898586298</v>
      </c>
      <c r="T315" s="19">
        <f t="shared" si="47"/>
        <v>1.4221402120215052</v>
      </c>
    </row>
    <row r="316" spans="1:20" x14ac:dyDescent="0.25">
      <c r="A316" s="12" t="s">
        <v>31</v>
      </c>
      <c r="B316" s="13">
        <v>78225</v>
      </c>
      <c r="C316" s="12">
        <v>3.8</v>
      </c>
      <c r="D316" s="12">
        <v>3.4</v>
      </c>
      <c r="E316" s="12">
        <v>4.3</v>
      </c>
      <c r="F316" s="12">
        <v>2002</v>
      </c>
      <c r="G316" s="12" t="s">
        <v>9</v>
      </c>
      <c r="H316" s="16" t="str">
        <f>VLOOKUP(A316,'Data Key'!$A$1:$B$51,2,FALSE)</f>
        <v>Nevada</v>
      </c>
      <c r="I316" s="17">
        <f t="shared" si="40"/>
        <v>297</v>
      </c>
      <c r="J316" s="21">
        <f t="shared" si="41"/>
        <v>2.1989058369322004E-4</v>
      </c>
      <c r="K316" s="19">
        <f t="shared" si="42"/>
        <v>3.5768495888858789</v>
      </c>
      <c r="L316" s="19">
        <f t="shared" si="43"/>
        <v>4.0166307562723196</v>
      </c>
      <c r="M316" s="21">
        <f t="shared" si="48"/>
        <v>264</v>
      </c>
      <c r="N316" s="21">
        <f t="shared" si="49"/>
        <v>331</v>
      </c>
      <c r="O316" s="19">
        <f t="shared" si="44"/>
        <v>3.3748801534036432</v>
      </c>
      <c r="P316" s="19">
        <f t="shared" si="45"/>
        <v>4.2313838286992649</v>
      </c>
      <c r="Q316" s="21">
        <f>((I316/B316)+_xlfn.NORM.S.INV(0.975)^2/(2*B316))/(1+_xlfn.NORM.S.INV(0.975)^2/B316)</f>
        <v>3.8211064338425308E-3</v>
      </c>
      <c r="R316" s="21">
        <f>_xlfn.NORM.S.INV(0.975)*SQRT(Q316*(1-Q316)/B316+(_xlfn.NORM.S.INV(0.975)^2/(4*B316^2)))/(1+_xlfn.NORM.S.INV(0.975)^2/B316)</f>
        <v>4.3302846161289343E-4</v>
      </c>
      <c r="S316" s="19">
        <f t="shared" si="46"/>
        <v>3.3880779722296372</v>
      </c>
      <c r="T316" s="19">
        <f t="shared" si="47"/>
        <v>4.2541348954554241</v>
      </c>
    </row>
    <row r="317" spans="1:20" x14ac:dyDescent="0.25">
      <c r="A317" s="12" t="s">
        <v>37</v>
      </c>
      <c r="B317" s="13">
        <v>50451</v>
      </c>
      <c r="C317" s="12">
        <v>5</v>
      </c>
      <c r="D317" s="12">
        <v>4.4000000000000004</v>
      </c>
      <c r="E317" s="12">
        <v>5.6</v>
      </c>
      <c r="F317" s="12">
        <v>2002</v>
      </c>
      <c r="G317" s="12" t="s">
        <v>9</v>
      </c>
      <c r="H317" s="16" t="str">
        <f>VLOOKUP(A317,'Data Key'!$A$1:$B$51,2,FALSE)</f>
        <v>New Hampshire</v>
      </c>
      <c r="I317" s="17">
        <f t="shared" si="40"/>
        <v>252</v>
      </c>
      <c r="J317" s="21">
        <f t="shared" si="41"/>
        <v>3.1386517776114324E-4</v>
      </c>
      <c r="K317" s="19">
        <f t="shared" si="42"/>
        <v>4.6810804130100996</v>
      </c>
      <c r="L317" s="19">
        <f t="shared" si="43"/>
        <v>5.3088107685323864</v>
      </c>
      <c r="M317" s="21">
        <f t="shared" si="48"/>
        <v>222</v>
      </c>
      <c r="N317" s="21">
        <f t="shared" si="49"/>
        <v>284</v>
      </c>
      <c r="O317" s="19">
        <f t="shared" si="44"/>
        <v>4.4003092109175244</v>
      </c>
      <c r="P317" s="19">
        <f t="shared" si="45"/>
        <v>5.629224395948544</v>
      </c>
      <c r="Q317" s="21">
        <f>((I317/B317)+_xlfn.NORM.S.INV(0.975)^2/(2*B317))/(1+_xlfn.NORM.S.INV(0.975)^2/B317)</f>
        <v>5.0326335802201938E-3</v>
      </c>
      <c r="R317" s="21">
        <f>_xlfn.NORM.S.INV(0.975)*SQRT(Q317*(1-Q317)/B317+(_xlfn.NORM.S.INV(0.975)^2/(4*B317^2)))/(1+_xlfn.NORM.S.INV(0.975)^2/B317)</f>
        <v>6.1859462553174335E-4</v>
      </c>
      <c r="S317" s="19">
        <f t="shared" si="46"/>
        <v>4.4140389546884498</v>
      </c>
      <c r="T317" s="19">
        <f t="shared" si="47"/>
        <v>5.6512282057519378</v>
      </c>
    </row>
    <row r="318" spans="1:20" x14ac:dyDescent="0.25">
      <c r="A318" s="12" t="s">
        <v>16</v>
      </c>
      <c r="B318" s="13">
        <v>367563</v>
      </c>
      <c r="C318" s="12">
        <v>2.5</v>
      </c>
      <c r="D318" s="12">
        <v>2.4</v>
      </c>
      <c r="E318" s="12">
        <v>2.7</v>
      </c>
      <c r="F318" s="12">
        <v>2002</v>
      </c>
      <c r="G318" s="12" t="s">
        <v>9</v>
      </c>
      <c r="H318" s="16" t="str">
        <f>VLOOKUP(A318,'Data Key'!$A$1:$B$51,2,FALSE)</f>
        <v>New Jersey</v>
      </c>
      <c r="I318" s="17">
        <f t="shared" si="40"/>
        <v>919</v>
      </c>
      <c r="J318" s="21">
        <f t="shared" si="41"/>
        <v>8.2372522489852114E-5</v>
      </c>
      <c r="K318" s="19">
        <f t="shared" si="42"/>
        <v>2.4178791350491275</v>
      </c>
      <c r="L318" s="19">
        <f t="shared" si="43"/>
        <v>2.5826241800288314</v>
      </c>
      <c r="M318" s="21">
        <f t="shared" si="48"/>
        <v>860</v>
      </c>
      <c r="N318" s="21">
        <f t="shared" si="49"/>
        <v>979</v>
      </c>
      <c r="O318" s="19">
        <f t="shared" si="44"/>
        <v>2.3397349570005685</v>
      </c>
      <c r="P318" s="19">
        <f t="shared" si="45"/>
        <v>2.6634889801204147</v>
      </c>
      <c r="Q318" s="21">
        <f>((I318/B318)+_xlfn.NORM.S.INV(0.975)^2/(2*B318))/(1+_xlfn.NORM.S.INV(0.975)^2/B318)</f>
        <v>2.5054510514477945E-3</v>
      </c>
      <c r="R318" s="21">
        <f>_xlfn.NORM.S.INV(0.975)*SQRT(Q318*(1-Q318)/B318+(_xlfn.NORM.S.INV(0.975)^2/(4*B318^2)))/(1+_xlfn.NORM.S.INV(0.975)^2/B318)</f>
        <v>1.6169730648336818E-4</v>
      </c>
      <c r="S318" s="19">
        <f t="shared" si="46"/>
        <v>2.3437537449644261</v>
      </c>
      <c r="T318" s="19">
        <f t="shared" si="47"/>
        <v>2.667148357931163</v>
      </c>
    </row>
    <row r="319" spans="1:20" x14ac:dyDescent="0.25">
      <c r="A319" s="12" t="s">
        <v>62</v>
      </c>
      <c r="B319" s="13">
        <v>212060</v>
      </c>
      <c r="C319" s="12">
        <v>1.6</v>
      </c>
      <c r="D319" s="12">
        <v>1.5</v>
      </c>
      <c r="E319" s="12">
        <v>1.8</v>
      </c>
      <c r="F319" s="12">
        <v>2002</v>
      </c>
      <c r="G319" s="12" t="s">
        <v>9</v>
      </c>
      <c r="H319" s="16" t="str">
        <f>VLOOKUP(A319,'Data Key'!$A$1:$B$51,2,FALSE)</f>
        <v>New Mexico</v>
      </c>
      <c r="I319" s="17">
        <f t="shared" si="40"/>
        <v>339</v>
      </c>
      <c r="J319" s="21">
        <f t="shared" si="41"/>
        <v>8.6754833731706601E-5</v>
      </c>
      <c r="K319" s="19">
        <f t="shared" si="42"/>
        <v>1.5118493348998128</v>
      </c>
      <c r="L319" s="19">
        <f t="shared" si="43"/>
        <v>1.6853590023632259</v>
      </c>
      <c r="M319" s="21">
        <f t="shared" si="48"/>
        <v>304</v>
      </c>
      <c r="N319" s="21">
        <f t="shared" si="49"/>
        <v>376</v>
      </c>
      <c r="O319" s="19">
        <f t="shared" si="44"/>
        <v>1.4335565406017166</v>
      </c>
      <c r="P319" s="19">
        <f t="shared" si="45"/>
        <v>1.7730830896915968</v>
      </c>
      <c r="Q319" s="21">
        <f>((I319/B319)+_xlfn.NORM.S.INV(0.975)^2/(2*B319))/(1+_xlfn.NORM.S.INV(0.975)^2/B319)</f>
        <v>1.6076325273799601E-3</v>
      </c>
      <c r="R319" s="21">
        <f>_xlfn.NORM.S.INV(0.975)*SQRT(Q319*(1-Q319)/B319+(_xlfn.NORM.S.INV(0.975)^2/(4*B319^2)))/(1+_xlfn.NORM.S.INV(0.975)^2/B319)</f>
        <v>1.7075235226363328E-4</v>
      </c>
      <c r="S319" s="19">
        <f t="shared" si="46"/>
        <v>1.4368801751163267</v>
      </c>
      <c r="T319" s="19">
        <f t="shared" si="47"/>
        <v>1.7783848796435935</v>
      </c>
    </row>
    <row r="320" spans="1:20" x14ac:dyDescent="0.25">
      <c r="A320" s="12" t="s">
        <v>38</v>
      </c>
      <c r="B320" s="13">
        <v>1213599</v>
      </c>
      <c r="C320" s="12">
        <v>2.5</v>
      </c>
      <c r="D320" s="12">
        <v>2.4</v>
      </c>
      <c r="E320" s="12">
        <v>2.6</v>
      </c>
      <c r="F320" s="12">
        <v>2002</v>
      </c>
      <c r="G320" s="12" t="s">
        <v>9</v>
      </c>
      <c r="H320" s="16" t="str">
        <f>VLOOKUP(A320,'Data Key'!$A$1:$B$51,2,FALSE)</f>
        <v>New York</v>
      </c>
      <c r="I320" s="17">
        <f t="shared" si="40"/>
        <v>3034</v>
      </c>
      <c r="J320" s="21">
        <f t="shared" si="41"/>
        <v>4.5330345588294934E-5</v>
      </c>
      <c r="K320" s="19">
        <f t="shared" si="42"/>
        <v>2.4546717144002184</v>
      </c>
      <c r="L320" s="19">
        <f t="shared" si="43"/>
        <v>2.5453324055768087</v>
      </c>
      <c r="M320" s="21">
        <f t="shared" si="48"/>
        <v>2927</v>
      </c>
      <c r="N320" s="21">
        <f t="shared" si="49"/>
        <v>3142</v>
      </c>
      <c r="O320" s="19">
        <f t="shared" si="44"/>
        <v>2.4118345516105402</v>
      </c>
      <c r="P320" s="19">
        <f t="shared" si="45"/>
        <v>2.5889935637718886</v>
      </c>
      <c r="Q320" s="21">
        <f>((I320/B320)+_xlfn.NORM.S.INV(0.975)^2/(2*B320))/(1+_xlfn.NORM.S.INV(0.975)^2/B320)</f>
        <v>2.5015768138454543E-3</v>
      </c>
      <c r="R320" s="21">
        <f>_xlfn.NORM.S.INV(0.975)*SQRT(Q320*(1-Q320)/B320+(_xlfn.NORM.S.INV(0.975)^2/(4*B320^2)))/(1+_xlfn.NORM.S.INV(0.975)^2/B320)</f>
        <v>8.8887561957972944E-5</v>
      </c>
      <c r="S320" s="19">
        <f t="shared" si="46"/>
        <v>2.4126892518874814</v>
      </c>
      <c r="T320" s="19">
        <f t="shared" si="47"/>
        <v>2.5904643758034274</v>
      </c>
    </row>
    <row r="321" spans="1:20" x14ac:dyDescent="0.25">
      <c r="A321" s="12" t="s">
        <v>23</v>
      </c>
      <c r="B321" s="13">
        <v>506880</v>
      </c>
      <c r="C321" s="12">
        <v>3.7</v>
      </c>
      <c r="D321" s="12">
        <v>3.5</v>
      </c>
      <c r="E321" s="12">
        <v>3.9</v>
      </c>
      <c r="F321" s="12">
        <v>2002</v>
      </c>
      <c r="G321" s="12" t="s">
        <v>9</v>
      </c>
      <c r="H321" s="16" t="str">
        <f>VLOOKUP(A321,'Data Key'!$A$1:$B$51,2,FALSE)</f>
        <v>North Carolina</v>
      </c>
      <c r="I321" s="17">
        <f t="shared" si="40"/>
        <v>1875</v>
      </c>
      <c r="J321" s="21">
        <f t="shared" si="41"/>
        <v>8.5268915948886017E-5</v>
      </c>
      <c r="K321" s="19">
        <f t="shared" si="42"/>
        <v>3.6138314628389927</v>
      </c>
      <c r="L321" s="19">
        <f t="shared" si="43"/>
        <v>3.7843692947367651</v>
      </c>
      <c r="M321" s="21">
        <f t="shared" si="48"/>
        <v>1791</v>
      </c>
      <c r="N321" s="21">
        <f t="shared" si="49"/>
        <v>1961</v>
      </c>
      <c r="O321" s="19">
        <f t="shared" si="44"/>
        <v>3.5333806818181817</v>
      </c>
      <c r="P321" s="19">
        <f t="shared" si="45"/>
        <v>3.8687657828282829</v>
      </c>
      <c r="Q321" s="21">
        <f>((I321/B321)+_xlfn.NORM.S.INV(0.975)^2/(2*B321))/(1+_xlfn.NORM.S.INV(0.975)^2/B321)</f>
        <v>3.7028616339564819E-3</v>
      </c>
      <c r="R321" s="21">
        <f>_xlfn.NORM.S.INV(0.975)*SQRT(Q321*(1-Q321)/B321+(_xlfn.NORM.S.INV(0.975)^2/(4*B321^2)))/(1+_xlfn.NORM.S.INV(0.975)^2/B321)</f>
        <v>1.6725029723983295E-4</v>
      </c>
      <c r="S321" s="19">
        <f t="shared" si="46"/>
        <v>3.5356113367166491</v>
      </c>
      <c r="T321" s="19">
        <f t="shared" si="47"/>
        <v>3.8701119311963148</v>
      </c>
    </row>
    <row r="322" spans="1:20" x14ac:dyDescent="0.25">
      <c r="A322" s="12" t="s">
        <v>59</v>
      </c>
      <c r="B322" s="13">
        <v>23278</v>
      </c>
      <c r="C322" s="12">
        <v>3.5</v>
      </c>
      <c r="D322" s="12">
        <v>2.8</v>
      </c>
      <c r="E322" s="12">
        <v>4.3</v>
      </c>
      <c r="F322" s="12">
        <v>2002</v>
      </c>
      <c r="G322" s="12" t="s">
        <v>9</v>
      </c>
      <c r="H322" s="16" t="str">
        <f>VLOOKUP(A322,'Data Key'!$A$1:$B$51,2,FALSE)</f>
        <v>North Dakota</v>
      </c>
      <c r="I322" s="17">
        <f t="shared" si="40"/>
        <v>81</v>
      </c>
      <c r="J322" s="21">
        <f t="shared" si="41"/>
        <v>3.8595789126295724E-4</v>
      </c>
      <c r="K322" s="19">
        <f t="shared" si="42"/>
        <v>3.0937224936498362</v>
      </c>
      <c r="L322" s="19">
        <f t="shared" si="43"/>
        <v>3.8656382761757504</v>
      </c>
      <c r="M322" s="21">
        <f t="shared" si="48"/>
        <v>64</v>
      </c>
      <c r="N322" s="21">
        <f t="shared" si="49"/>
        <v>100</v>
      </c>
      <c r="O322" s="19">
        <f t="shared" si="44"/>
        <v>2.7493770942520834</v>
      </c>
      <c r="P322" s="19">
        <f t="shared" si="45"/>
        <v>4.2959017097688807</v>
      </c>
      <c r="Q322" s="21">
        <f>((I322/B322)+_xlfn.NORM.S.INV(0.975)^2/(2*B322))/(1+_xlfn.NORM.S.INV(0.975)^2/B322)</f>
        <v>3.561605277529765E-3</v>
      </c>
      <c r="R322" s="21">
        <f>_xlfn.NORM.S.INV(0.975)*SQRT(Q322*(1-Q322)/B322+(_xlfn.NORM.S.INV(0.975)^2/(4*B322^2)))/(1+_xlfn.NORM.S.INV(0.975)^2/B322)</f>
        <v>7.695936923695965E-4</v>
      </c>
      <c r="S322" s="19">
        <f t="shared" si="46"/>
        <v>2.7920115851601688</v>
      </c>
      <c r="T322" s="19">
        <f t="shared" si="47"/>
        <v>4.3311989698993623</v>
      </c>
    </row>
    <row r="323" spans="1:20" x14ac:dyDescent="0.25">
      <c r="A323" s="12" t="s">
        <v>54</v>
      </c>
      <c r="B323" s="13">
        <v>714335</v>
      </c>
      <c r="C323" s="12">
        <v>2.7</v>
      </c>
      <c r="D323" s="12">
        <v>2.6</v>
      </c>
      <c r="E323" s="12">
        <v>2.8</v>
      </c>
      <c r="F323" s="12">
        <v>2002</v>
      </c>
      <c r="G323" s="12" t="s">
        <v>9</v>
      </c>
      <c r="H323" s="16" t="str">
        <f>VLOOKUP(A323,'Data Key'!$A$1:$B$51,2,FALSE)</f>
        <v>Ohio</v>
      </c>
      <c r="I323" s="17">
        <f t="shared" ref="I323:I386" si="50">ROUND(B323*C323/1000,0)</f>
        <v>1929</v>
      </c>
      <c r="J323" s="21">
        <f t="shared" ref="J323:J386" si="51">SQRT(I323/B323*(1-I323/B323)/B323)</f>
        <v>6.1401220467203959E-5</v>
      </c>
      <c r="K323" s="19">
        <f t="shared" ref="K323:K386" si="52">1000*(I323/B323-J323)</f>
        <v>2.6390124509894655</v>
      </c>
      <c r="L323" s="19">
        <f t="shared" ref="L323:L386" si="53">1000*(I323/B323+J323)</f>
        <v>2.7618148919238732</v>
      </c>
      <c r="M323" s="21">
        <f t="shared" si="48"/>
        <v>1843</v>
      </c>
      <c r="N323" s="21">
        <f t="shared" si="49"/>
        <v>2015</v>
      </c>
      <c r="O323" s="19">
        <f t="shared" ref="O323:O386" si="54">1000*M323/B323</f>
        <v>2.5800219784834848</v>
      </c>
      <c r="P323" s="19">
        <f t="shared" ref="P323:P386" si="55">1000*N323/B323</f>
        <v>2.8208053644298543</v>
      </c>
      <c r="Q323" s="21">
        <f>((I323/B323)+_xlfn.NORM.S.INV(0.975)^2/(2*B323))/(1+_xlfn.NORM.S.INV(0.975)^2/B323)</f>
        <v>2.7030879707829222E-3</v>
      </c>
      <c r="R323" s="21">
        <f>_xlfn.NORM.S.INV(0.975)*SQRT(Q323*(1-Q323)/B323+(_xlfn.NORM.S.INV(0.975)^2/(4*B323^2)))/(1+_xlfn.NORM.S.INV(0.975)^2/B323)</f>
        <v>1.204329666916641E-4</v>
      </c>
      <c r="S323" s="19">
        <f t="shared" ref="S323:S386" si="56">1000*(Q323-R323)</f>
        <v>2.5826550040912584</v>
      </c>
      <c r="T323" s="19">
        <f t="shared" ref="T323:T386" si="57">1000*(Q323+R323)</f>
        <v>2.8235209374745862</v>
      </c>
    </row>
    <row r="324" spans="1:20" x14ac:dyDescent="0.25">
      <c r="A324" s="12" t="s">
        <v>39</v>
      </c>
      <c r="B324" s="13">
        <v>325747</v>
      </c>
      <c r="C324" s="12">
        <v>1.4</v>
      </c>
      <c r="D324" s="12">
        <v>1.2</v>
      </c>
      <c r="E324" s="12">
        <v>1.5</v>
      </c>
      <c r="F324" s="12">
        <v>2002</v>
      </c>
      <c r="G324" s="12" t="s">
        <v>9</v>
      </c>
      <c r="H324" s="16" t="str">
        <f>VLOOKUP(A324,'Data Key'!$A$1:$B$51,2,FALSE)</f>
        <v>Oklahoma</v>
      </c>
      <c r="I324" s="17">
        <f t="shared" si="50"/>
        <v>456</v>
      </c>
      <c r="J324" s="21">
        <f t="shared" si="51"/>
        <v>6.5508523060301882E-5</v>
      </c>
      <c r="K324" s="19">
        <f t="shared" si="52"/>
        <v>1.3343508770262684</v>
      </c>
      <c r="L324" s="19">
        <f t="shared" si="53"/>
        <v>1.4653679231468721</v>
      </c>
      <c r="M324" s="21">
        <f t="shared" ref="M324:M387" si="58">_xlfn.BINOM.INV(B324, C324/1000, 0.025)</f>
        <v>415</v>
      </c>
      <c r="N324" s="21">
        <f t="shared" ref="N324:N387" si="59">_xlfn.BINOM.INV(B324, C324/1000, 0.975)</f>
        <v>498</v>
      </c>
      <c r="O324" s="19">
        <f t="shared" si="54"/>
        <v>1.2739948487629971</v>
      </c>
      <c r="P324" s="19">
        <f t="shared" si="55"/>
        <v>1.5287938185155965</v>
      </c>
      <c r="Q324" s="21">
        <f>((I324/B324)+_xlfn.NORM.S.INV(0.975)^2/(2*B324))/(1+_xlfn.NORM.S.INV(0.975)^2/B324)</f>
        <v>1.4057392065654401E-3</v>
      </c>
      <c r="R324" s="21">
        <f>_xlfn.NORM.S.INV(0.975)*SQRT(Q324*(1-Q324)/B324+(_xlfn.NORM.S.INV(0.975)^2/(4*B324^2)))/(1+_xlfn.NORM.S.INV(0.975)^2/B324)</f>
        <v>1.2879685089486485E-4</v>
      </c>
      <c r="S324" s="19">
        <f t="shared" si="56"/>
        <v>1.2769423556705752</v>
      </c>
      <c r="T324" s="19">
        <f t="shared" si="57"/>
        <v>1.5345360574603049</v>
      </c>
    </row>
    <row r="325" spans="1:20" x14ac:dyDescent="0.25">
      <c r="A325" s="12" t="s">
        <v>32</v>
      </c>
      <c r="B325" s="13">
        <v>175645</v>
      </c>
      <c r="C325" s="12">
        <v>5.6</v>
      </c>
      <c r="D325" s="12">
        <v>5.2</v>
      </c>
      <c r="E325" s="12">
        <v>5.9</v>
      </c>
      <c r="F325" s="12">
        <v>2002</v>
      </c>
      <c r="G325" s="12" t="s">
        <v>9</v>
      </c>
      <c r="H325" s="16" t="str">
        <f>VLOOKUP(A325,'Data Key'!$A$1:$B$51,2,FALSE)</f>
        <v>Oregon</v>
      </c>
      <c r="I325" s="17">
        <f t="shared" si="50"/>
        <v>984</v>
      </c>
      <c r="J325" s="21">
        <f t="shared" si="51"/>
        <v>1.780909428640018E-4</v>
      </c>
      <c r="K325" s="19">
        <f t="shared" si="52"/>
        <v>5.4241180582461919</v>
      </c>
      <c r="L325" s="19">
        <f t="shared" si="53"/>
        <v>5.780299943974196</v>
      </c>
      <c r="M325" s="21">
        <f t="shared" si="58"/>
        <v>923</v>
      </c>
      <c r="N325" s="21">
        <f t="shared" si="59"/>
        <v>1045</v>
      </c>
      <c r="O325" s="19">
        <f t="shared" si="54"/>
        <v>5.2549175894560047</v>
      </c>
      <c r="P325" s="19">
        <f t="shared" si="55"/>
        <v>5.9495004127643831</v>
      </c>
      <c r="Q325" s="21">
        <f>((I325/B325)+_xlfn.NORM.S.INV(0.975)^2/(2*B325))/(1+_xlfn.NORM.S.INV(0.975)^2/B325)</f>
        <v>5.6130215333158769E-3</v>
      </c>
      <c r="R325" s="21">
        <f>_xlfn.NORM.S.INV(0.975)*SQRT(Q325*(1-Q325)/B325+(_xlfn.NORM.S.INV(0.975)^2/(4*B325^2)))/(1+_xlfn.NORM.S.INV(0.975)^2/B325)</f>
        <v>3.4955005808125813E-4</v>
      </c>
      <c r="S325" s="19">
        <f t="shared" si="56"/>
        <v>5.2634714752346188</v>
      </c>
      <c r="T325" s="19">
        <f t="shared" si="57"/>
        <v>5.9625715913971353</v>
      </c>
    </row>
    <row r="326" spans="1:20" x14ac:dyDescent="0.25">
      <c r="A326" s="12" t="s">
        <v>24</v>
      </c>
      <c r="B326" s="13">
        <v>613611</v>
      </c>
      <c r="C326" s="12">
        <v>4.9000000000000004</v>
      </c>
      <c r="D326" s="12">
        <v>4.8</v>
      </c>
      <c r="E326" s="12">
        <v>5.0999999999999996</v>
      </c>
      <c r="F326" s="12">
        <v>2002</v>
      </c>
      <c r="G326" s="12" t="s">
        <v>9</v>
      </c>
      <c r="H326" s="16" t="str">
        <f>VLOOKUP(A326,'Data Key'!$A$1:$B$51,2,FALSE)</f>
        <v>Pennsylvania</v>
      </c>
      <c r="I326" s="17">
        <f t="shared" si="50"/>
        <v>3007</v>
      </c>
      <c r="J326" s="21">
        <f t="shared" si="51"/>
        <v>8.9147020340556312E-5</v>
      </c>
      <c r="K326" s="19">
        <f t="shared" si="52"/>
        <v>4.811351829908217</v>
      </c>
      <c r="L326" s="19">
        <f t="shared" si="53"/>
        <v>4.989645870589329</v>
      </c>
      <c r="M326" s="21">
        <f t="shared" si="58"/>
        <v>2900</v>
      </c>
      <c r="N326" s="21">
        <f t="shared" si="59"/>
        <v>3114</v>
      </c>
      <c r="O326" s="19">
        <f t="shared" si="54"/>
        <v>4.7261212722718469</v>
      </c>
      <c r="P326" s="19">
        <f t="shared" si="55"/>
        <v>5.0748764282257</v>
      </c>
      <c r="Q326" s="21">
        <f>((I326/B326)+_xlfn.NORM.S.INV(0.975)^2/(2*B326))/(1+_xlfn.NORM.S.INV(0.975)^2/B326)</f>
        <v>4.9035983586330403E-3</v>
      </c>
      <c r="R326" s="21">
        <f>_xlfn.NORM.S.INV(0.975)*SQRT(Q326*(1-Q326)/B326+(_xlfn.NORM.S.INV(0.975)^2/(4*B326^2)))/(1+_xlfn.NORM.S.INV(0.975)^2/B326)</f>
        <v>1.7480685749193136E-4</v>
      </c>
      <c r="S326" s="19">
        <f t="shared" si="56"/>
        <v>4.7287915011411092</v>
      </c>
      <c r="T326" s="19">
        <f t="shared" si="57"/>
        <v>5.0784052161249713</v>
      </c>
    </row>
    <row r="327" spans="1:20" x14ac:dyDescent="0.25">
      <c r="A327" s="12" t="s">
        <v>40</v>
      </c>
      <c r="B327" s="13">
        <v>73167</v>
      </c>
      <c r="C327" s="12">
        <v>5.7</v>
      </c>
      <c r="D327" s="12">
        <v>5.2</v>
      </c>
      <c r="E327" s="12">
        <v>6.3</v>
      </c>
      <c r="F327" s="12">
        <v>2002</v>
      </c>
      <c r="G327" s="12" t="s">
        <v>9</v>
      </c>
      <c r="H327" s="16" t="str">
        <f>VLOOKUP(A327,'Data Key'!$A$1:$B$51,2,FALSE)</f>
        <v>Rhode Island</v>
      </c>
      <c r="I327" s="17">
        <f t="shared" si="50"/>
        <v>417</v>
      </c>
      <c r="J327" s="21">
        <f t="shared" si="51"/>
        <v>2.7829900505350837E-4</v>
      </c>
      <c r="K327" s="19">
        <f t="shared" si="52"/>
        <v>5.4209916587703475</v>
      </c>
      <c r="L327" s="19">
        <f t="shared" si="53"/>
        <v>5.9775896688773633</v>
      </c>
      <c r="M327" s="21">
        <f t="shared" si="58"/>
        <v>378</v>
      </c>
      <c r="N327" s="21">
        <f t="shared" si="59"/>
        <v>457</v>
      </c>
      <c r="O327" s="19">
        <f t="shared" si="54"/>
        <v>5.1662634794374513</v>
      </c>
      <c r="P327" s="19">
        <f t="shared" si="55"/>
        <v>6.2459852119124744</v>
      </c>
      <c r="Q327" s="21">
        <f>((I327/B327)+_xlfn.NORM.S.INV(0.975)^2/(2*B327))/(1+_xlfn.NORM.S.INV(0.975)^2/B327)</f>
        <v>5.7252413811054587E-3</v>
      </c>
      <c r="R327" s="21">
        <f>_xlfn.NORM.S.INV(0.975)*SQRT(Q327*(1-Q327)/B327+(_xlfn.NORM.S.INV(0.975)^2/(4*B327^2)))/(1+_xlfn.NORM.S.INV(0.975)^2/B327)</f>
        <v>5.472904808731387E-4</v>
      </c>
      <c r="S327" s="19">
        <f t="shared" si="56"/>
        <v>5.1779509002323199</v>
      </c>
      <c r="T327" s="19">
        <f t="shared" si="57"/>
        <v>6.2725318619785977</v>
      </c>
    </row>
    <row r="328" spans="1:20" x14ac:dyDescent="0.25">
      <c r="A328" s="12" t="s">
        <v>17</v>
      </c>
      <c r="B328" s="13">
        <v>376871</v>
      </c>
      <c r="C328" s="12">
        <v>3.4</v>
      </c>
      <c r="D328" s="12">
        <v>3.2</v>
      </c>
      <c r="E328" s="12">
        <v>3.6</v>
      </c>
      <c r="F328" s="12">
        <v>2002</v>
      </c>
      <c r="G328" s="12" t="s">
        <v>9</v>
      </c>
      <c r="H328" s="16" t="str">
        <f>VLOOKUP(A328,'Data Key'!$A$1:$B$51,2,FALSE)</f>
        <v>South Carolina</v>
      </c>
      <c r="I328" s="17">
        <f t="shared" si="50"/>
        <v>1281</v>
      </c>
      <c r="J328" s="21">
        <f t="shared" si="51"/>
        <v>9.4807456444582017E-5</v>
      </c>
      <c r="K328" s="19">
        <f t="shared" si="52"/>
        <v>3.3042335947373878</v>
      </c>
      <c r="L328" s="19">
        <f t="shared" si="53"/>
        <v>3.4938485076265513</v>
      </c>
      <c r="M328" s="21">
        <f t="shared" si="58"/>
        <v>1212</v>
      </c>
      <c r="N328" s="21">
        <f t="shared" si="59"/>
        <v>1352</v>
      </c>
      <c r="O328" s="19">
        <f t="shared" si="54"/>
        <v>3.2159545308606923</v>
      </c>
      <c r="P328" s="19">
        <f t="shared" si="55"/>
        <v>3.5874344271647329</v>
      </c>
      <c r="Q328" s="21">
        <f>((I328/B328)+_xlfn.NORM.S.INV(0.975)^2/(2*B328))/(1+_xlfn.NORM.S.INV(0.975)^2/B328)</f>
        <v>3.404102869919285E-3</v>
      </c>
      <c r="R328" s="21">
        <f>_xlfn.NORM.S.INV(0.975)*SQRT(Q328*(1-Q328)/B328+(_xlfn.NORM.S.INV(0.975)^2/(4*B328^2)))/(1+_xlfn.NORM.S.INV(0.975)^2/B328)</f>
        <v>1.8602496719175346E-4</v>
      </c>
      <c r="S328" s="19">
        <f t="shared" si="56"/>
        <v>3.2180779027275315</v>
      </c>
      <c r="T328" s="19">
        <f t="shared" si="57"/>
        <v>3.5901278371110386</v>
      </c>
    </row>
    <row r="329" spans="1:20" x14ac:dyDescent="0.25">
      <c r="A329" s="12" t="s">
        <v>55</v>
      </c>
      <c r="B329" s="13">
        <v>50966</v>
      </c>
      <c r="C329" s="12">
        <v>2.6</v>
      </c>
      <c r="D329" s="12">
        <v>2.1</v>
      </c>
      <c r="E329" s="12">
        <v>3</v>
      </c>
      <c r="F329" s="12">
        <v>2002</v>
      </c>
      <c r="G329" s="12" t="s">
        <v>9</v>
      </c>
      <c r="H329" s="16" t="str">
        <f>VLOOKUP(A329,'Data Key'!$A$1:$B$51,2,FALSE)</f>
        <v>South Dakota</v>
      </c>
      <c r="I329" s="17">
        <f t="shared" si="50"/>
        <v>133</v>
      </c>
      <c r="J329" s="21">
        <f t="shared" si="51"/>
        <v>2.2598409088458286E-4</v>
      </c>
      <c r="K329" s="19">
        <f t="shared" si="52"/>
        <v>2.3835987682764266</v>
      </c>
      <c r="L329" s="19">
        <f t="shared" si="53"/>
        <v>2.835566950045592</v>
      </c>
      <c r="M329" s="21">
        <f t="shared" si="58"/>
        <v>110</v>
      </c>
      <c r="N329" s="21">
        <f t="shared" si="59"/>
        <v>156</v>
      </c>
      <c r="O329" s="19">
        <f t="shared" si="54"/>
        <v>2.1583016128399324</v>
      </c>
      <c r="P329" s="19">
        <f t="shared" si="55"/>
        <v>3.0608641054820862</v>
      </c>
      <c r="Q329" s="21">
        <f>((I329/B329)+_xlfn.NORM.S.INV(0.975)^2/(2*B329))/(1+_xlfn.NORM.S.INV(0.975)^2/B329)</f>
        <v>2.6470698269554466E-3</v>
      </c>
      <c r="R329" s="21">
        <f>_xlfn.NORM.S.INV(0.975)*SQRT(Q329*(1-Q329)/B329+(_xlfn.NORM.S.INV(0.975)^2/(4*B329^2)))/(1+_xlfn.NORM.S.INV(0.975)^2/B329)</f>
        <v>4.4763762481688277E-4</v>
      </c>
      <c r="S329" s="19">
        <f t="shared" si="56"/>
        <v>2.1994322021385639</v>
      </c>
      <c r="T329" s="19">
        <f t="shared" si="57"/>
        <v>3.094707451772329</v>
      </c>
    </row>
    <row r="330" spans="1:20" x14ac:dyDescent="0.25">
      <c r="A330" s="12" t="s">
        <v>29</v>
      </c>
      <c r="B330" s="13">
        <v>517306</v>
      </c>
      <c r="C330" s="12">
        <v>0.8</v>
      </c>
      <c r="D330" s="12">
        <v>0.7</v>
      </c>
      <c r="E330" s="12">
        <v>0.9</v>
      </c>
      <c r="F330" s="12">
        <v>2002</v>
      </c>
      <c r="G330" s="12" t="s">
        <v>9</v>
      </c>
      <c r="H330" s="16" t="str">
        <f>VLOOKUP(A330,'Data Key'!$A$1:$B$51,2,FALSE)</f>
        <v>Tennessee</v>
      </c>
      <c r="I330" s="17">
        <f t="shared" si="50"/>
        <v>414</v>
      </c>
      <c r="J330" s="21">
        <f t="shared" si="51"/>
        <v>3.9316857858895561E-5</v>
      </c>
      <c r="K330" s="19">
        <f t="shared" si="52"/>
        <v>0.76098315799245742</v>
      </c>
      <c r="L330" s="19">
        <f t="shared" si="53"/>
        <v>0.83961687371024851</v>
      </c>
      <c r="M330" s="21">
        <f t="shared" si="58"/>
        <v>374</v>
      </c>
      <c r="N330" s="21">
        <f t="shared" si="59"/>
        <v>454</v>
      </c>
      <c r="O330" s="19">
        <f t="shared" si="54"/>
        <v>0.72297634282223677</v>
      </c>
      <c r="P330" s="19">
        <f t="shared" si="55"/>
        <v>0.87762368888046915</v>
      </c>
      <c r="Q330" s="21">
        <f>((I330/B330)+_xlfn.NORM.S.INV(0.975)^2/(2*B330))/(1+_xlfn.NORM.S.INV(0.975)^2/B330)</f>
        <v>8.040069917043236E-4</v>
      </c>
      <c r="R330" s="21">
        <f>_xlfn.NORM.S.INV(0.975)*SQRT(Q330*(1-Q330)/B330+(_xlfn.NORM.S.INV(0.975)^2/(4*B330^2)))/(1+_xlfn.NORM.S.INV(0.975)^2/B330)</f>
        <v>7.7326363375242139E-5</v>
      </c>
      <c r="S330" s="19">
        <f t="shared" si="56"/>
        <v>0.72668062832908142</v>
      </c>
      <c r="T330" s="19">
        <f t="shared" si="57"/>
        <v>0.88133335507956578</v>
      </c>
    </row>
    <row r="331" spans="1:20" x14ac:dyDescent="0.25">
      <c r="A331" s="12" t="s">
        <v>63</v>
      </c>
      <c r="B331" s="13">
        <v>1298947</v>
      </c>
      <c r="C331" s="12">
        <v>1.5</v>
      </c>
      <c r="D331" s="12">
        <v>1.5</v>
      </c>
      <c r="E331" s="12">
        <v>1.6</v>
      </c>
      <c r="F331" s="12">
        <v>2002</v>
      </c>
      <c r="G331" s="12" t="s">
        <v>9</v>
      </c>
      <c r="H331" s="16" t="str">
        <f>VLOOKUP(A331,'Data Key'!$A$1:$B$51,2,FALSE)</f>
        <v>Texas</v>
      </c>
      <c r="I331" s="17">
        <f t="shared" si="50"/>
        <v>1948</v>
      </c>
      <c r="J331" s="21">
        <f t="shared" si="51"/>
        <v>3.3952921553692355E-5</v>
      </c>
      <c r="K331" s="19">
        <f t="shared" si="52"/>
        <v>1.4657233546916049</v>
      </c>
      <c r="L331" s="19">
        <f t="shared" si="53"/>
        <v>1.5336291977989895</v>
      </c>
      <c r="M331" s="21">
        <f t="shared" si="58"/>
        <v>1862</v>
      </c>
      <c r="N331" s="21">
        <f t="shared" si="59"/>
        <v>2035</v>
      </c>
      <c r="O331" s="19">
        <f t="shared" si="54"/>
        <v>1.4334688020373425</v>
      </c>
      <c r="P331" s="19">
        <f t="shared" si="55"/>
        <v>1.566653604804507</v>
      </c>
      <c r="Q331" s="21">
        <f>((I331/B331)+_xlfn.NORM.S.INV(0.975)^2/(2*B331))/(1+_xlfn.NORM.S.INV(0.975)^2/B331)</f>
        <v>1.5011505186912522E-3</v>
      </c>
      <c r="R331" s="21">
        <f>_xlfn.NORM.S.INV(0.975)*SQRT(Q331*(1-Q331)/B331+(_xlfn.NORM.S.INV(0.975)^2/(4*B331^2)))/(1+_xlfn.NORM.S.INV(0.975)^2/B331)</f>
        <v>6.6595376516750417E-5</v>
      </c>
      <c r="S331" s="19">
        <f t="shared" si="56"/>
        <v>1.434555142174502</v>
      </c>
      <c r="T331" s="19">
        <f t="shared" si="57"/>
        <v>1.5677458952080026</v>
      </c>
    </row>
    <row r="332" spans="1:20" x14ac:dyDescent="0.25">
      <c r="A332" s="12" t="s">
        <v>25</v>
      </c>
      <c r="B332" s="13">
        <v>80714</v>
      </c>
      <c r="C332" s="12">
        <v>3.2</v>
      </c>
      <c r="D332" s="12">
        <v>2.8</v>
      </c>
      <c r="E332" s="12">
        <v>3.6</v>
      </c>
      <c r="F332" s="12">
        <v>2002</v>
      </c>
      <c r="G332" s="12" t="s">
        <v>9</v>
      </c>
      <c r="H332" s="16" t="str">
        <f>VLOOKUP(A332,'Data Key'!$A$1:$B$51,2,FALSE)</f>
        <v>Utah</v>
      </c>
      <c r="I332" s="17">
        <f t="shared" si="50"/>
        <v>258</v>
      </c>
      <c r="J332" s="21">
        <f t="shared" si="51"/>
        <v>1.9868531344620612E-4</v>
      </c>
      <c r="K332" s="19">
        <f t="shared" si="52"/>
        <v>2.9977861784882784</v>
      </c>
      <c r="L332" s="19">
        <f t="shared" si="53"/>
        <v>3.3951568053806906</v>
      </c>
      <c r="M332" s="21">
        <f t="shared" si="58"/>
        <v>227</v>
      </c>
      <c r="N332" s="21">
        <f t="shared" si="59"/>
        <v>290</v>
      </c>
      <c r="O332" s="19">
        <f t="shared" si="54"/>
        <v>2.8123993359268527</v>
      </c>
      <c r="P332" s="19">
        <f t="shared" si="55"/>
        <v>3.5929330723294597</v>
      </c>
      <c r="Q332" s="21">
        <f>((I332/B332)+_xlfn.NORM.S.INV(0.975)^2/(2*B332))/(1+_xlfn.NORM.S.INV(0.975)^2/B332)</f>
        <v>3.2201149673080536E-3</v>
      </c>
      <c r="R332" s="21">
        <f>_xlfn.NORM.S.INV(0.975)*SQRT(Q332*(1-Q332)/B332+(_xlfn.NORM.S.INV(0.975)^2/(4*B332^2)))/(1+_xlfn.NORM.S.INV(0.975)^2/B332)</f>
        <v>3.915540980703709E-4</v>
      </c>
      <c r="S332" s="19">
        <f t="shared" si="56"/>
        <v>2.8285608692376827</v>
      </c>
      <c r="T332" s="19">
        <f t="shared" si="57"/>
        <v>3.6116690653784245</v>
      </c>
    </row>
    <row r="333" spans="1:20" x14ac:dyDescent="0.25">
      <c r="A333" s="12" t="s">
        <v>57</v>
      </c>
      <c r="B333" s="13">
        <v>52396</v>
      </c>
      <c r="C333" s="12">
        <v>6.9</v>
      </c>
      <c r="D333" s="12">
        <v>6.3</v>
      </c>
      <c r="E333" s="12">
        <v>7.7</v>
      </c>
      <c r="F333" s="12">
        <v>2002</v>
      </c>
      <c r="G333" s="12" t="s">
        <v>9</v>
      </c>
      <c r="H333" s="16" t="str">
        <f>VLOOKUP(A333,'Data Key'!$A$1:$B$51,2,FALSE)</f>
        <v>Vermont</v>
      </c>
      <c r="I333" s="17">
        <f t="shared" si="50"/>
        <v>362</v>
      </c>
      <c r="J333" s="21">
        <f t="shared" si="51"/>
        <v>3.6186842598521075E-4</v>
      </c>
      <c r="K333" s="19">
        <f t="shared" si="52"/>
        <v>6.5470559193846647</v>
      </c>
      <c r="L333" s="19">
        <f t="shared" si="53"/>
        <v>7.2707927713550866</v>
      </c>
      <c r="M333" s="21">
        <f t="shared" si="58"/>
        <v>325</v>
      </c>
      <c r="N333" s="21">
        <f t="shared" si="59"/>
        <v>399</v>
      </c>
      <c r="O333" s="19">
        <f t="shared" si="54"/>
        <v>6.2027635697381482</v>
      </c>
      <c r="P333" s="19">
        <f t="shared" si="55"/>
        <v>7.6150851210016031</v>
      </c>
      <c r="Q333" s="21">
        <f>((I333/B333)+_xlfn.NORM.S.INV(0.975)^2/(2*B333))/(1+_xlfn.NORM.S.INV(0.975)^2/B333)</f>
        <v>6.9450731009623439E-3</v>
      </c>
      <c r="R333" s="21">
        <f>_xlfn.NORM.S.INV(0.975)*SQRT(Q333*(1-Q333)/B333+(_xlfn.NORM.S.INV(0.975)^2/(4*B333^2)))/(1+_xlfn.NORM.S.INV(0.975)^2/B333)</f>
        <v>7.1198124479105362E-4</v>
      </c>
      <c r="S333" s="19">
        <f t="shared" si="56"/>
        <v>6.2330918561712902</v>
      </c>
      <c r="T333" s="19">
        <f t="shared" si="57"/>
        <v>7.6570543457533971</v>
      </c>
    </row>
    <row r="334" spans="1:20" x14ac:dyDescent="0.25">
      <c r="A334" s="12" t="s">
        <v>56</v>
      </c>
      <c r="B334" s="13">
        <v>281133</v>
      </c>
      <c r="C334" s="12">
        <v>2.6</v>
      </c>
      <c r="D334" s="12">
        <v>2.5</v>
      </c>
      <c r="E334" s="12">
        <v>2.8</v>
      </c>
      <c r="F334" s="12">
        <v>2002</v>
      </c>
      <c r="G334" s="12" t="s">
        <v>9</v>
      </c>
      <c r="H334" s="16" t="str">
        <f>VLOOKUP(A334,'Data Key'!$A$1:$B$51,2,FALSE)</f>
        <v>Virginia</v>
      </c>
      <c r="I334" s="17">
        <f t="shared" si="50"/>
        <v>731</v>
      </c>
      <c r="J334" s="21">
        <f t="shared" si="51"/>
        <v>9.6046490694272387E-5</v>
      </c>
      <c r="K334" s="19">
        <f t="shared" si="52"/>
        <v>2.5041463006180247</v>
      </c>
      <c r="L334" s="19">
        <f t="shared" si="53"/>
        <v>2.6962392820065695</v>
      </c>
      <c r="M334" s="21">
        <f t="shared" si="58"/>
        <v>679</v>
      </c>
      <c r="N334" s="21">
        <f t="shared" si="59"/>
        <v>784</v>
      </c>
      <c r="O334" s="19">
        <f t="shared" si="54"/>
        <v>2.4152269566361828</v>
      </c>
      <c r="P334" s="19">
        <f t="shared" si="55"/>
        <v>2.7887156612706443</v>
      </c>
      <c r="Q334" s="21">
        <f>((I334/B334)+_xlfn.NORM.S.INV(0.975)^2/(2*B334))/(1+_xlfn.NORM.S.INV(0.975)^2/B334)</f>
        <v>2.6069892711578359E-3</v>
      </c>
      <c r="R334" s="21">
        <f>_xlfn.NORM.S.INV(0.975)*SQRT(Q334*(1-Q334)/B334+(_xlfn.NORM.S.INV(0.975)^2/(4*B334^2)))/(1+_xlfn.NORM.S.INV(0.975)^2/B334)</f>
        <v>1.886140842627652E-4</v>
      </c>
      <c r="S334" s="19">
        <f t="shared" si="56"/>
        <v>2.4183751868950707</v>
      </c>
      <c r="T334" s="19">
        <f t="shared" si="57"/>
        <v>2.7956033554206012</v>
      </c>
    </row>
    <row r="335" spans="1:20" x14ac:dyDescent="0.25">
      <c r="A335" s="12" t="s">
        <v>41</v>
      </c>
      <c r="B335" s="13">
        <v>471773</v>
      </c>
      <c r="C335" s="12">
        <v>1.4</v>
      </c>
      <c r="D335" s="12">
        <v>1.3</v>
      </c>
      <c r="E335" s="12">
        <v>1.5</v>
      </c>
      <c r="F335" s="12">
        <v>2002</v>
      </c>
      <c r="G335" s="12" t="s">
        <v>9</v>
      </c>
      <c r="H335" s="16" t="str">
        <f>VLOOKUP(A335,'Data Key'!$A$1:$B$51,2,FALSE)</f>
        <v>Washington</v>
      </c>
      <c r="I335" s="17">
        <f t="shared" si="50"/>
        <v>660</v>
      </c>
      <c r="J335" s="21">
        <f t="shared" si="51"/>
        <v>5.4417036734780363E-5</v>
      </c>
      <c r="K335" s="19">
        <f t="shared" si="52"/>
        <v>1.3445608615340905</v>
      </c>
      <c r="L335" s="19">
        <f t="shared" si="53"/>
        <v>1.453394935003651</v>
      </c>
      <c r="M335" s="21">
        <f t="shared" si="58"/>
        <v>611</v>
      </c>
      <c r="N335" s="21">
        <f t="shared" si="59"/>
        <v>711</v>
      </c>
      <c r="O335" s="19">
        <f t="shared" si="54"/>
        <v>1.2951143876398183</v>
      </c>
      <c r="P335" s="19">
        <f t="shared" si="55"/>
        <v>1.5070807358623746</v>
      </c>
      <c r="Q335" s="21">
        <f>((I335/B335)+_xlfn.NORM.S.INV(0.975)^2/(2*B335))/(1+_xlfn.NORM.S.INV(0.975)^2/B335)</f>
        <v>1.4030377738838693E-3</v>
      </c>
      <c r="R335" s="21">
        <f>_xlfn.NORM.S.INV(0.975)*SQRT(Q335*(1-Q335)/B335+(_xlfn.NORM.S.INV(0.975)^2/(4*B335^2)))/(1+_xlfn.NORM.S.INV(0.975)^2/B335)</f>
        <v>1.0688655644715507E-4</v>
      </c>
      <c r="S335" s="19">
        <f t="shared" si="56"/>
        <v>1.2961512174367142</v>
      </c>
      <c r="T335" s="19">
        <f t="shared" si="57"/>
        <v>1.5099243303310244</v>
      </c>
    </row>
    <row r="336" spans="1:20" x14ac:dyDescent="0.25">
      <c r="A336" s="12" t="s">
        <v>18</v>
      </c>
      <c r="B336" s="13">
        <v>135767</v>
      </c>
      <c r="C336" s="12">
        <v>5.5</v>
      </c>
      <c r="D336" s="12">
        <v>5.0999999999999996</v>
      </c>
      <c r="E336" s="12">
        <v>5.9</v>
      </c>
      <c r="F336" s="12">
        <v>2002</v>
      </c>
      <c r="G336" s="12" t="s">
        <v>9</v>
      </c>
      <c r="H336" s="16" t="str">
        <f>VLOOKUP(A336,'Data Key'!$A$1:$B$51,2,FALSE)</f>
        <v>West Virginia</v>
      </c>
      <c r="I336" s="17">
        <f t="shared" si="50"/>
        <v>747</v>
      </c>
      <c r="J336" s="21">
        <f t="shared" si="51"/>
        <v>2.0075576256419419E-4</v>
      </c>
      <c r="K336" s="19">
        <f t="shared" si="52"/>
        <v>5.3013176426079021</v>
      </c>
      <c r="L336" s="19">
        <f t="shared" si="53"/>
        <v>5.7028291677362901</v>
      </c>
      <c r="M336" s="21">
        <f t="shared" si="58"/>
        <v>694</v>
      </c>
      <c r="N336" s="21">
        <f t="shared" si="59"/>
        <v>801</v>
      </c>
      <c r="O336" s="19">
        <f t="shared" si="54"/>
        <v>5.1116987191290963</v>
      </c>
      <c r="P336" s="19">
        <f t="shared" si="55"/>
        <v>5.8998136513291151</v>
      </c>
      <c r="Q336" s="21">
        <f>((I336/B336)+_xlfn.NORM.S.INV(0.975)^2/(2*B336))/(1+_xlfn.NORM.S.INV(0.975)^2/B336)</f>
        <v>5.51606457884033E-3</v>
      </c>
      <c r="R336" s="21">
        <f>_xlfn.NORM.S.INV(0.975)*SQRT(Q336*(1-Q336)/B336+(_xlfn.NORM.S.INV(0.975)^2/(4*B336^2)))/(1+_xlfn.NORM.S.INV(0.975)^2/B336)</f>
        <v>3.9421402944676457E-4</v>
      </c>
      <c r="S336" s="19">
        <f t="shared" si="56"/>
        <v>5.1218505493935655</v>
      </c>
      <c r="T336" s="19">
        <f t="shared" si="57"/>
        <v>5.9102786082870953</v>
      </c>
    </row>
    <row r="337" spans="1:20" x14ac:dyDescent="0.25">
      <c r="A337" s="12" t="s">
        <v>26</v>
      </c>
      <c r="B337" s="13">
        <v>266853</v>
      </c>
      <c r="C337" s="12">
        <v>6.7</v>
      </c>
      <c r="D337" s="12">
        <v>6.4</v>
      </c>
      <c r="E337" s="12">
        <v>7</v>
      </c>
      <c r="F337" s="12">
        <v>2002</v>
      </c>
      <c r="G337" s="12" t="s">
        <v>9</v>
      </c>
      <c r="H337" s="16" t="str">
        <f>VLOOKUP(A337,'Data Key'!$A$1:$B$51,2,FALSE)</f>
        <v>Wisconsin</v>
      </c>
      <c r="I337" s="17">
        <f t="shared" si="50"/>
        <v>1788</v>
      </c>
      <c r="J337" s="21">
        <f t="shared" si="51"/>
        <v>1.579253382830746E-4</v>
      </c>
      <c r="K337" s="19">
        <f t="shared" si="52"/>
        <v>6.5423928144077328</v>
      </c>
      <c r="L337" s="19">
        <f t="shared" si="53"/>
        <v>6.8582434909738819</v>
      </c>
      <c r="M337" s="21">
        <f t="shared" si="58"/>
        <v>1706</v>
      </c>
      <c r="N337" s="21">
        <f t="shared" si="59"/>
        <v>1871</v>
      </c>
      <c r="O337" s="19">
        <f t="shared" si="54"/>
        <v>6.3930328682832869</v>
      </c>
      <c r="P337" s="19">
        <f t="shared" si="55"/>
        <v>7.011350818615492</v>
      </c>
      <c r="Q337" s="21">
        <f>((I337/B337)+_xlfn.NORM.S.INV(0.975)^2/(2*B337))/(1+_xlfn.NORM.S.INV(0.975)^2/B337)</f>
        <v>6.7074193025197515E-3</v>
      </c>
      <c r="R337" s="21">
        <f>_xlfn.NORM.S.INV(0.975)*SQRT(Q337*(1-Q337)/B337+(_xlfn.NORM.S.INV(0.975)^2/(4*B337^2)))/(1+_xlfn.NORM.S.INV(0.975)^2/B337)</f>
        <v>3.0977001972608959E-4</v>
      </c>
      <c r="S337" s="19">
        <f t="shared" si="56"/>
        <v>6.3976492827936617</v>
      </c>
      <c r="T337" s="19">
        <f t="shared" si="57"/>
        <v>7.0171893222458408</v>
      </c>
    </row>
    <row r="338" spans="1:20" x14ac:dyDescent="0.25">
      <c r="A338" s="12" t="s">
        <v>42</v>
      </c>
      <c r="B338" s="13">
        <v>29803</v>
      </c>
      <c r="C338" s="12">
        <v>2.8</v>
      </c>
      <c r="D338" s="12">
        <v>2.2000000000000002</v>
      </c>
      <c r="E338" s="12">
        <v>3.5</v>
      </c>
      <c r="F338" s="12">
        <v>2002</v>
      </c>
      <c r="G338" s="12" t="s">
        <v>9</v>
      </c>
      <c r="H338" s="16" t="str">
        <f>VLOOKUP(A338,'Data Key'!$A$1:$B$51,2,FALSE)</f>
        <v>Wyoming</v>
      </c>
      <c r="I338" s="17">
        <f t="shared" si="50"/>
        <v>83</v>
      </c>
      <c r="J338" s="21">
        <f t="shared" si="51"/>
        <v>3.052625125871736E-4</v>
      </c>
      <c r="K338" s="19">
        <f t="shared" si="52"/>
        <v>2.479692022191204</v>
      </c>
      <c r="L338" s="19">
        <f t="shared" si="53"/>
        <v>3.0902170473655519</v>
      </c>
      <c r="M338" s="21">
        <f t="shared" si="58"/>
        <v>66</v>
      </c>
      <c r="N338" s="21">
        <f t="shared" si="59"/>
        <v>102</v>
      </c>
      <c r="O338" s="19">
        <f t="shared" si="54"/>
        <v>2.2145421601852164</v>
      </c>
      <c r="P338" s="19">
        <f t="shared" si="55"/>
        <v>3.4224742475589705</v>
      </c>
      <c r="Q338" s="21">
        <f>((I338/B338)+_xlfn.NORM.S.INV(0.975)^2/(2*B338))/(1+_xlfn.NORM.S.INV(0.975)^2/B338)</f>
        <v>2.8490348273790883E-3</v>
      </c>
      <c r="R338" s="21">
        <f>_xlfn.NORM.S.INV(0.975)*SQRT(Q338*(1-Q338)/B338+(_xlfn.NORM.S.INV(0.975)^2/(4*B338^2)))/(1+_xlfn.NORM.S.INV(0.975)^2/B338)</f>
        <v>6.0847205729186557E-4</v>
      </c>
      <c r="S338" s="19">
        <f t="shared" si="56"/>
        <v>2.240562770087223</v>
      </c>
      <c r="T338" s="19">
        <f t="shared" si="57"/>
        <v>3.4575068846709538</v>
      </c>
    </row>
    <row r="339" spans="1:20" x14ac:dyDescent="0.25">
      <c r="A339" s="12" t="s">
        <v>19</v>
      </c>
      <c r="B339" s="13">
        <v>317920</v>
      </c>
      <c r="C339" s="12">
        <v>2</v>
      </c>
      <c r="D339" s="12">
        <v>1.9</v>
      </c>
      <c r="E339" s="12">
        <v>2.2000000000000002</v>
      </c>
      <c r="F339" s="12">
        <v>2003</v>
      </c>
      <c r="G339" s="12" t="s">
        <v>9</v>
      </c>
      <c r="H339" s="16" t="str">
        <f>VLOOKUP(A339,'Data Key'!$A$1:$B$51,2,FALSE)</f>
        <v>Alabama</v>
      </c>
      <c r="I339" s="17">
        <f t="shared" si="50"/>
        <v>636</v>
      </c>
      <c r="J339" s="21">
        <f t="shared" si="51"/>
        <v>7.9245729777617383E-5</v>
      </c>
      <c r="K339" s="19">
        <f t="shared" si="52"/>
        <v>1.9212575414855935</v>
      </c>
      <c r="L339" s="19">
        <f t="shared" si="53"/>
        <v>2.0797490010408284</v>
      </c>
      <c r="M339" s="21">
        <f t="shared" si="58"/>
        <v>587</v>
      </c>
      <c r="N339" s="21">
        <f t="shared" si="59"/>
        <v>686</v>
      </c>
      <c r="O339" s="19">
        <f t="shared" si="54"/>
        <v>1.8463764469048818</v>
      </c>
      <c r="P339" s="19">
        <f t="shared" si="55"/>
        <v>2.157775541016608</v>
      </c>
      <c r="Q339" s="21">
        <f>((I339/B339)+_xlfn.NORM.S.INV(0.975)^2/(2*B339))/(1+_xlfn.NORM.S.INV(0.975)^2/B339)</f>
        <v>2.006520575755481E-3</v>
      </c>
      <c r="R339" s="21">
        <f>_xlfn.NORM.S.INV(0.975)*SQRT(Q339*(1-Q339)/B339+(_xlfn.NORM.S.INV(0.975)^2/(4*B339^2)))/(1+_xlfn.NORM.S.INV(0.975)^2/B339)</f>
        <v>1.5566712346676631E-4</v>
      </c>
      <c r="S339" s="19">
        <f t="shared" si="56"/>
        <v>1.8508534522887148</v>
      </c>
      <c r="T339" s="19">
        <f t="shared" si="57"/>
        <v>2.1621876992222471</v>
      </c>
    </row>
    <row r="340" spans="1:20" x14ac:dyDescent="0.25">
      <c r="A340" s="12" t="s">
        <v>43</v>
      </c>
      <c r="B340" s="13">
        <v>59663</v>
      </c>
      <c r="C340" s="12">
        <v>4.2</v>
      </c>
      <c r="D340" s="12">
        <v>3.7</v>
      </c>
      <c r="E340" s="12">
        <v>4.7</v>
      </c>
      <c r="F340" s="12">
        <v>2003</v>
      </c>
      <c r="G340" s="12" t="s">
        <v>9</v>
      </c>
      <c r="H340" s="16" t="str">
        <f>VLOOKUP(A340,'Data Key'!$A$1:$B$51,2,FALSE)</f>
        <v>Alaska</v>
      </c>
      <c r="I340" s="17">
        <f t="shared" si="50"/>
        <v>251</v>
      </c>
      <c r="J340" s="21">
        <f t="shared" si="51"/>
        <v>2.6498196510853282E-4</v>
      </c>
      <c r="K340" s="19">
        <f t="shared" si="52"/>
        <v>3.9419804739240329</v>
      </c>
      <c r="L340" s="19">
        <f t="shared" si="53"/>
        <v>4.4719444041410989</v>
      </c>
      <c r="M340" s="21">
        <f t="shared" si="58"/>
        <v>220</v>
      </c>
      <c r="N340" s="21">
        <f t="shared" si="59"/>
        <v>282</v>
      </c>
      <c r="O340" s="19">
        <f t="shared" si="54"/>
        <v>3.6873774366022491</v>
      </c>
      <c r="P340" s="19">
        <f t="shared" si="55"/>
        <v>4.7265474414628832</v>
      </c>
      <c r="Q340" s="21">
        <f>((I340/B340)+_xlfn.NORM.S.INV(0.975)^2/(2*B340))/(1+_xlfn.NORM.S.INV(0.975)^2/B340)</f>
        <v>4.2388824886080371E-3</v>
      </c>
      <c r="R340" s="21">
        <f>_xlfn.NORM.S.INV(0.975)*SQRT(Q340*(1-Q340)/B340+(_xlfn.NORM.S.INV(0.975)^2/(4*B340^2)))/(1+_xlfn.NORM.S.INV(0.975)^2/B340)</f>
        <v>5.2227275881130139E-4</v>
      </c>
      <c r="S340" s="19">
        <f t="shared" si="56"/>
        <v>3.7166097297967355</v>
      </c>
      <c r="T340" s="19">
        <f t="shared" si="57"/>
        <v>4.7611552474193379</v>
      </c>
    </row>
    <row r="341" spans="1:20" x14ac:dyDescent="0.25">
      <c r="A341" s="12" t="s">
        <v>13</v>
      </c>
      <c r="B341" s="13">
        <v>432277</v>
      </c>
      <c r="C341" s="12">
        <v>4</v>
      </c>
      <c r="D341" s="12">
        <v>3.9</v>
      </c>
      <c r="E341" s="12">
        <v>4.2</v>
      </c>
      <c r="F341" s="12">
        <v>2003</v>
      </c>
      <c r="G341" s="12" t="s">
        <v>9</v>
      </c>
      <c r="H341" s="16" t="str">
        <f>VLOOKUP(A341,'Data Key'!$A$1:$B$51,2,FALSE)</f>
        <v>Arizona</v>
      </c>
      <c r="I341" s="17">
        <f t="shared" si="50"/>
        <v>1729</v>
      </c>
      <c r="J341" s="21">
        <f t="shared" si="51"/>
        <v>9.5998642436561737E-5</v>
      </c>
      <c r="K341" s="19">
        <f t="shared" si="52"/>
        <v>3.9037515177616444</v>
      </c>
      <c r="L341" s="19">
        <f t="shared" si="53"/>
        <v>4.095748802634767</v>
      </c>
      <c r="M341" s="21">
        <f t="shared" si="58"/>
        <v>1648</v>
      </c>
      <c r="N341" s="21">
        <f t="shared" si="59"/>
        <v>1811</v>
      </c>
      <c r="O341" s="19">
        <f t="shared" si="54"/>
        <v>3.8123703088528882</v>
      </c>
      <c r="P341" s="19">
        <f t="shared" si="55"/>
        <v>4.1894433430416145</v>
      </c>
      <c r="Q341" s="21">
        <f>((I341/B341)+_xlfn.NORM.S.INV(0.975)^2/(2*B341))/(1+_xlfn.NORM.S.INV(0.975)^2/B341)</f>
        <v>4.0041578608226045E-3</v>
      </c>
      <c r="R341" s="21">
        <f>_xlfn.NORM.S.INV(0.975)*SQRT(Q341*(1-Q341)/B341+(_xlfn.NORM.S.INV(0.975)^2/(4*B341^2)))/(1+_xlfn.NORM.S.INV(0.975)^2/B341)</f>
        <v>1.8830786380816256E-4</v>
      </c>
      <c r="S341" s="19">
        <f t="shared" si="56"/>
        <v>3.8158499970144422</v>
      </c>
      <c r="T341" s="19">
        <f t="shared" si="57"/>
        <v>4.1924657246307673</v>
      </c>
    </row>
    <row r="342" spans="1:20" x14ac:dyDescent="0.25">
      <c r="A342" s="12" t="s">
        <v>20</v>
      </c>
      <c r="B342" s="13">
        <v>271969</v>
      </c>
      <c r="C342" s="12">
        <v>4.7</v>
      </c>
      <c r="D342" s="12">
        <v>4.4000000000000004</v>
      </c>
      <c r="E342" s="12">
        <v>4.9000000000000004</v>
      </c>
      <c r="F342" s="12">
        <v>2003</v>
      </c>
      <c r="G342" s="12" t="s">
        <v>9</v>
      </c>
      <c r="H342" s="16" t="str">
        <f>VLOOKUP(A342,'Data Key'!$A$1:$B$51,2,FALSE)</f>
        <v>Arkansas</v>
      </c>
      <c r="I342" s="17">
        <f t="shared" si="50"/>
        <v>1278</v>
      </c>
      <c r="J342" s="21">
        <f t="shared" si="51"/>
        <v>1.3113639137345343E-4</v>
      </c>
      <c r="K342" s="19">
        <f t="shared" si="52"/>
        <v>4.5679285755896935</v>
      </c>
      <c r="L342" s="19">
        <f t="shared" si="53"/>
        <v>4.8302013583366001</v>
      </c>
      <c r="M342" s="21">
        <f t="shared" si="58"/>
        <v>1209</v>
      </c>
      <c r="N342" s="21">
        <f t="shared" si="59"/>
        <v>1349</v>
      </c>
      <c r="O342" s="19">
        <f t="shared" si="54"/>
        <v>4.445359581422883</v>
      </c>
      <c r="P342" s="19">
        <f t="shared" si="55"/>
        <v>4.9601241317944327</v>
      </c>
      <c r="Q342" s="21">
        <f>((I342/B342)+_xlfn.NORM.S.INV(0.975)^2/(2*B342))/(1+_xlfn.NORM.S.INV(0.975)^2/B342)</f>
        <v>4.7060608057225431E-3</v>
      </c>
      <c r="R342" s="21">
        <f>_xlfn.NORM.S.INV(0.975)*SQRT(Q342*(1-Q342)/B342+(_xlfn.NORM.S.INV(0.975)^2/(4*B342^2)))/(1+_xlfn.NORM.S.INV(0.975)^2/B342)</f>
        <v>2.5730625562630149E-4</v>
      </c>
      <c r="S342" s="19">
        <f t="shared" si="56"/>
        <v>4.4487545500962424</v>
      </c>
      <c r="T342" s="19">
        <f t="shared" si="57"/>
        <v>4.9633670613488441</v>
      </c>
    </row>
    <row r="343" spans="1:20" x14ac:dyDescent="0.25">
      <c r="A343" s="12" t="s">
        <v>44</v>
      </c>
      <c r="B343" s="13">
        <v>2831003</v>
      </c>
      <c r="C343" s="12">
        <v>1.6</v>
      </c>
      <c r="D343" s="12">
        <v>1.6</v>
      </c>
      <c r="E343" s="12">
        <v>1.7</v>
      </c>
      <c r="F343" s="12">
        <v>2003</v>
      </c>
      <c r="G343" s="12" t="s">
        <v>9</v>
      </c>
      <c r="H343" s="16" t="str">
        <f>VLOOKUP(A343,'Data Key'!$A$1:$B$51,2,FALSE)</f>
        <v>California</v>
      </c>
      <c r="I343" s="17">
        <f t="shared" si="50"/>
        <v>4530</v>
      </c>
      <c r="J343" s="21">
        <f t="shared" si="51"/>
        <v>2.3755327778034426E-5</v>
      </c>
      <c r="K343" s="19">
        <f t="shared" si="52"/>
        <v>1.5763842693894714</v>
      </c>
      <c r="L343" s="19">
        <f t="shared" si="53"/>
        <v>1.6238949249455401</v>
      </c>
      <c r="M343" s="21">
        <f t="shared" si="58"/>
        <v>4398</v>
      </c>
      <c r="N343" s="21">
        <f t="shared" si="59"/>
        <v>4662</v>
      </c>
      <c r="O343" s="19">
        <f t="shared" si="54"/>
        <v>1.553513012879181</v>
      </c>
      <c r="P343" s="19">
        <f t="shared" si="55"/>
        <v>1.6467661814558303</v>
      </c>
      <c r="Q343" s="21">
        <f>((I343/B343)+_xlfn.NORM.S.INV(0.975)^2/(2*B343))/(1+_xlfn.NORM.S.INV(0.975)^2/B343)</f>
        <v>1.6008158874935971E-3</v>
      </c>
      <c r="R343" s="21">
        <f>_xlfn.NORM.S.INV(0.975)*SQRT(Q343*(1-Q343)/B343+(_xlfn.NORM.S.INV(0.975)^2/(4*B343^2)))/(1+_xlfn.NORM.S.INV(0.975)^2/B343)</f>
        <v>4.6574287900160599E-5</v>
      </c>
      <c r="S343" s="19">
        <f t="shared" si="56"/>
        <v>1.5542415995934367</v>
      </c>
      <c r="T343" s="19">
        <f t="shared" si="57"/>
        <v>1.6473901753937576</v>
      </c>
    </row>
    <row r="344" spans="1:20" x14ac:dyDescent="0.25">
      <c r="A344" s="12" t="s">
        <v>21</v>
      </c>
      <c r="B344" s="13">
        <v>174653</v>
      </c>
      <c r="C344" s="12">
        <v>2.2999999999999998</v>
      </c>
      <c r="D344" s="12">
        <v>2.1</v>
      </c>
      <c r="E344" s="12">
        <v>2.6</v>
      </c>
      <c r="F344" s="12">
        <v>2003</v>
      </c>
      <c r="G344" s="12" t="s">
        <v>9</v>
      </c>
      <c r="H344" s="16" t="str">
        <f>VLOOKUP(A344,'Data Key'!$A$1:$B$51,2,FALSE)</f>
        <v>Colorado</v>
      </c>
      <c r="I344" s="17">
        <f t="shared" si="50"/>
        <v>402</v>
      </c>
      <c r="J344" s="21">
        <f t="shared" si="51"/>
        <v>1.1466650915646541E-4</v>
      </c>
      <c r="K344" s="19">
        <f t="shared" si="52"/>
        <v>2.1870403037811879</v>
      </c>
      <c r="L344" s="19">
        <f t="shared" si="53"/>
        <v>2.416373322094119</v>
      </c>
      <c r="M344" s="21">
        <f t="shared" si="58"/>
        <v>363</v>
      </c>
      <c r="N344" s="21">
        <f t="shared" si="59"/>
        <v>441</v>
      </c>
      <c r="O344" s="19">
        <f t="shared" si="54"/>
        <v>2.0784068982496722</v>
      </c>
      <c r="P344" s="19">
        <f t="shared" si="55"/>
        <v>2.5250067276256347</v>
      </c>
      <c r="Q344" s="21">
        <f>((I344/B344)+_xlfn.NORM.S.INV(0.975)^2/(2*B344))/(1+_xlfn.NORM.S.INV(0.975)^2/B344)</f>
        <v>2.3126533494857719E-3</v>
      </c>
      <c r="R344" s="21">
        <f>_xlfn.NORM.S.INV(0.975)*SQRT(Q344*(1-Q344)/B344+(_xlfn.NORM.S.INV(0.975)^2/(4*B344^2)))/(1+_xlfn.NORM.S.INV(0.975)^2/B344)</f>
        <v>2.2553809056373911E-4</v>
      </c>
      <c r="S344" s="19">
        <f t="shared" si="56"/>
        <v>2.0871152589220325</v>
      </c>
      <c r="T344" s="19">
        <f t="shared" si="57"/>
        <v>2.5381914400495109</v>
      </c>
    </row>
    <row r="345" spans="1:20" x14ac:dyDescent="0.25">
      <c r="A345" s="12" t="s">
        <v>33</v>
      </c>
      <c r="B345" s="13">
        <v>189680</v>
      </c>
      <c r="C345" s="12">
        <v>0.5</v>
      </c>
      <c r="D345" s="12">
        <v>0.4</v>
      </c>
      <c r="E345" s="12">
        <v>0.6</v>
      </c>
      <c r="F345" s="12">
        <v>2003</v>
      </c>
      <c r="G345" s="12" t="s">
        <v>9</v>
      </c>
      <c r="H345" s="16" t="str">
        <f>VLOOKUP(A345,'Data Key'!$A$1:$B$51,2,FALSE)</f>
        <v>Connecticut</v>
      </c>
      <c r="I345" s="17">
        <f t="shared" si="50"/>
        <v>95</v>
      </c>
      <c r="J345" s="21">
        <f t="shared" si="51"/>
        <v>5.1372591889990418E-5</v>
      </c>
      <c r="K345" s="19">
        <f t="shared" si="52"/>
        <v>0.44947093404843225</v>
      </c>
      <c r="L345" s="19">
        <f t="shared" si="53"/>
        <v>0.55221611782841307</v>
      </c>
      <c r="M345" s="21">
        <f t="shared" si="58"/>
        <v>76</v>
      </c>
      <c r="N345" s="21">
        <f t="shared" si="59"/>
        <v>114</v>
      </c>
      <c r="O345" s="19">
        <f t="shared" si="54"/>
        <v>0.40067482075073807</v>
      </c>
      <c r="P345" s="19">
        <f t="shared" si="55"/>
        <v>0.60101223112610713</v>
      </c>
      <c r="Q345" s="21">
        <f>((I345/B345)+_xlfn.NORM.S.INV(0.975)^2/(2*B345))/(1+_xlfn.NORM.S.INV(0.975)^2/B345)</f>
        <v>5.1095933456929714E-4</v>
      </c>
      <c r="R345" s="21">
        <f>_xlfn.NORM.S.INV(0.975)*SQRT(Q345*(1-Q345)/B345+(_xlfn.NORM.S.INV(0.975)^2/(4*B345^2)))/(1+_xlfn.NORM.S.INV(0.975)^2/B345)</f>
        <v>1.0220047521300629E-4</v>
      </c>
      <c r="S345" s="19">
        <f t="shared" si="56"/>
        <v>0.4087588593562908</v>
      </c>
      <c r="T345" s="19">
        <f t="shared" si="57"/>
        <v>0.61315980978230344</v>
      </c>
    </row>
    <row r="346" spans="1:20" x14ac:dyDescent="0.25">
      <c r="A346" s="12" t="s">
        <v>45</v>
      </c>
      <c r="B346" s="13">
        <v>51552</v>
      </c>
      <c r="C346" s="12">
        <v>3.8</v>
      </c>
      <c r="D346" s="12">
        <v>3.3</v>
      </c>
      <c r="E346" s="12">
        <v>4.3</v>
      </c>
      <c r="F346" s="12">
        <v>2003</v>
      </c>
      <c r="G346" s="12" t="s">
        <v>9</v>
      </c>
      <c r="H346" s="16" t="str">
        <f>VLOOKUP(A346,'Data Key'!$A$1:$B$51,2,FALSE)</f>
        <v>Delaware</v>
      </c>
      <c r="I346" s="17">
        <f t="shared" si="50"/>
        <v>196</v>
      </c>
      <c r="J346" s="21">
        <f t="shared" si="51"/>
        <v>2.7105370792529125E-4</v>
      </c>
      <c r="K346" s="19">
        <f t="shared" si="52"/>
        <v>3.530932635960494</v>
      </c>
      <c r="L346" s="19">
        <f t="shared" si="53"/>
        <v>4.0730400518110761</v>
      </c>
      <c r="M346" s="21">
        <f t="shared" si="58"/>
        <v>169</v>
      </c>
      <c r="N346" s="21">
        <f t="shared" si="59"/>
        <v>224</v>
      </c>
      <c r="O346" s="19">
        <f t="shared" si="54"/>
        <v>3.2782433271260087</v>
      </c>
      <c r="P346" s="19">
        <f t="shared" si="55"/>
        <v>4.3451272501551834</v>
      </c>
      <c r="Q346" s="21">
        <f>((I346/B346)+_xlfn.NORM.S.INV(0.975)^2/(2*B346))/(1+_xlfn.NORM.S.INV(0.975)^2/B346)</f>
        <v>3.8389583761993815E-3</v>
      </c>
      <c r="R346" s="21">
        <f>_xlfn.NORM.S.INV(0.975)*SQRT(Q346*(1-Q346)/B346+(_xlfn.NORM.S.INV(0.975)^2/(4*B346^2)))/(1+_xlfn.NORM.S.INV(0.975)^2/B346)</f>
        <v>5.3508118139677712E-4</v>
      </c>
      <c r="S346" s="19">
        <f t="shared" si="56"/>
        <v>3.3038771948026042</v>
      </c>
      <c r="T346" s="19">
        <f t="shared" si="57"/>
        <v>4.3740395575961584</v>
      </c>
    </row>
    <row r="347" spans="1:20" x14ac:dyDescent="0.25">
      <c r="A347" s="12" t="s">
        <v>60</v>
      </c>
      <c r="B347" s="13">
        <v>61285</v>
      </c>
      <c r="C347" s="12">
        <v>0.7</v>
      </c>
      <c r="D347" s="12">
        <v>0.5</v>
      </c>
      <c r="E347" s="12">
        <v>1</v>
      </c>
      <c r="F347" s="12">
        <v>2003</v>
      </c>
      <c r="G347" s="12" t="s">
        <v>9</v>
      </c>
      <c r="H347" s="16" t="e">
        <f>VLOOKUP(A347,'Data Key'!$A$1:$B$51,2,FALSE)</f>
        <v>#N/A</v>
      </c>
      <c r="I347" s="17">
        <f t="shared" si="50"/>
        <v>43</v>
      </c>
      <c r="J347" s="21">
        <f t="shared" si="51"/>
        <v>1.0696153447737643E-4</v>
      </c>
      <c r="K347" s="19">
        <f t="shared" si="52"/>
        <v>0.59467834477529546</v>
      </c>
      <c r="L347" s="19">
        <f t="shared" si="53"/>
        <v>0.80860141373004846</v>
      </c>
      <c r="M347" s="21">
        <f t="shared" si="58"/>
        <v>31</v>
      </c>
      <c r="N347" s="21">
        <f t="shared" si="59"/>
        <v>56</v>
      </c>
      <c r="O347" s="19">
        <f t="shared" si="54"/>
        <v>0.50583340132169374</v>
      </c>
      <c r="P347" s="19">
        <f t="shared" si="55"/>
        <v>0.91376356367789835</v>
      </c>
      <c r="Q347" s="21">
        <f>((I347/B347)+_xlfn.NORM.S.INV(0.975)^2/(2*B347))/(1+_xlfn.NORM.S.INV(0.975)^2/B347)</f>
        <v>7.3293487592727329E-4</v>
      </c>
      <c r="R347" s="21">
        <f>_xlfn.NORM.S.INV(0.975)*SQRT(Q347*(1-Q347)/B347+(_xlfn.NORM.S.INV(0.975)^2/(4*B347^2)))/(1+_xlfn.NORM.S.INV(0.975)^2/B347)</f>
        <v>2.1652814582746218E-4</v>
      </c>
      <c r="S347" s="19">
        <f t="shared" si="56"/>
        <v>0.51640673009981108</v>
      </c>
      <c r="T347" s="19">
        <f t="shared" si="57"/>
        <v>0.94946302175473551</v>
      </c>
    </row>
    <row r="348" spans="1:20" x14ac:dyDescent="0.25">
      <c r="A348" s="12" t="s">
        <v>27</v>
      </c>
      <c r="B348" s="13">
        <v>1046227</v>
      </c>
      <c r="C348" s="12">
        <v>2</v>
      </c>
      <c r="D348" s="12">
        <v>1.9</v>
      </c>
      <c r="E348" s="12">
        <v>2.1</v>
      </c>
      <c r="F348" s="12">
        <v>2003</v>
      </c>
      <c r="G348" s="12" t="s">
        <v>9</v>
      </c>
      <c r="H348" s="16" t="str">
        <f>VLOOKUP(A348,'Data Key'!$A$1:$B$51,2,FALSE)</f>
        <v>Florida</v>
      </c>
      <c r="I348" s="17">
        <f t="shared" si="50"/>
        <v>2092</v>
      </c>
      <c r="J348" s="21">
        <f t="shared" si="51"/>
        <v>4.3673729658403861E-5</v>
      </c>
      <c r="K348" s="19">
        <f t="shared" si="52"/>
        <v>1.9558923300972706</v>
      </c>
      <c r="L348" s="19">
        <f t="shared" si="53"/>
        <v>2.0432397894140779</v>
      </c>
      <c r="M348" s="21">
        <f t="shared" si="58"/>
        <v>2003</v>
      </c>
      <c r="N348" s="21">
        <f t="shared" si="59"/>
        <v>2182</v>
      </c>
      <c r="O348" s="19">
        <f t="shared" si="54"/>
        <v>1.914498478819606</v>
      </c>
      <c r="P348" s="19">
        <f t="shared" si="55"/>
        <v>2.0855894562078783</v>
      </c>
      <c r="Q348" s="21">
        <f>((I348/B348)+_xlfn.NORM.S.INV(0.975)^2/(2*B348))/(1+_xlfn.NORM.S.INV(0.975)^2/B348)</f>
        <v>2.0013945741559967E-3</v>
      </c>
      <c r="R348" s="21">
        <f>_xlfn.NORM.S.INV(0.975)*SQRT(Q348*(1-Q348)/B348+(_xlfn.NORM.S.INV(0.975)^2/(4*B348^2)))/(1+_xlfn.NORM.S.INV(0.975)^2/B348)</f>
        <v>8.5657349390227006E-5</v>
      </c>
      <c r="S348" s="19">
        <f t="shared" si="56"/>
        <v>1.9157372247657696</v>
      </c>
      <c r="T348" s="19">
        <f t="shared" si="57"/>
        <v>2.0870519235462237</v>
      </c>
    </row>
    <row r="349" spans="1:20" x14ac:dyDescent="0.25">
      <c r="A349" s="12" t="s">
        <v>14</v>
      </c>
      <c r="B349" s="13">
        <v>656791</v>
      </c>
      <c r="C349" s="12">
        <v>3.3</v>
      </c>
      <c r="D349" s="12">
        <v>3.2</v>
      </c>
      <c r="E349" s="12">
        <v>3.5</v>
      </c>
      <c r="F349" s="12">
        <v>2003</v>
      </c>
      <c r="G349" s="12" t="s">
        <v>9</v>
      </c>
      <c r="H349" s="16" t="str">
        <f>VLOOKUP(A349,'Data Key'!$A$1:$B$51,2,FALSE)</f>
        <v>Georgia</v>
      </c>
      <c r="I349" s="17">
        <f t="shared" si="50"/>
        <v>2167</v>
      </c>
      <c r="J349" s="21">
        <f t="shared" si="51"/>
        <v>7.075947921522259E-5</v>
      </c>
      <c r="K349" s="19">
        <f t="shared" si="52"/>
        <v>3.2286158167312808</v>
      </c>
      <c r="L349" s="19">
        <f t="shared" si="53"/>
        <v>3.3701347751617265</v>
      </c>
      <c r="M349" s="21">
        <f t="shared" si="58"/>
        <v>2077</v>
      </c>
      <c r="N349" s="21">
        <f t="shared" si="59"/>
        <v>2259</v>
      </c>
      <c r="O349" s="19">
        <f t="shared" si="54"/>
        <v>3.1623454036367735</v>
      </c>
      <c r="P349" s="19">
        <f t="shared" si="55"/>
        <v>3.4394502969742278</v>
      </c>
      <c r="Q349" s="21">
        <f>((I349/B349)+_xlfn.NORM.S.INV(0.975)^2/(2*B349))/(1+_xlfn.NORM.S.INV(0.975)^2/B349)</f>
        <v>3.3022803964064514E-3</v>
      </c>
      <c r="R349" s="21">
        <f>_xlfn.NORM.S.INV(0.975)*SQRT(Q349*(1-Q349)/B349+(_xlfn.NORM.S.INV(0.975)^2/(4*B349^2)))/(1+_xlfn.NORM.S.INV(0.975)^2/B349)</f>
        <v>1.3877687606282901E-4</v>
      </c>
      <c r="S349" s="19">
        <f t="shared" si="56"/>
        <v>3.1635035203436224</v>
      </c>
      <c r="T349" s="19">
        <f t="shared" si="57"/>
        <v>3.4410572724692807</v>
      </c>
    </row>
    <row r="350" spans="1:20" x14ac:dyDescent="0.25">
      <c r="A350" s="12" t="s">
        <v>58</v>
      </c>
      <c r="B350" s="13">
        <v>71906</v>
      </c>
      <c r="C350" s="12">
        <v>0.7</v>
      </c>
      <c r="D350" s="12">
        <v>0.5</v>
      </c>
      <c r="E350" s="12">
        <v>0.9</v>
      </c>
      <c r="F350" s="12">
        <v>2003</v>
      </c>
      <c r="G350" s="12" t="s">
        <v>9</v>
      </c>
      <c r="H350" s="16" t="str">
        <f>VLOOKUP(A350,'Data Key'!$A$1:$B$51,2,FALSE)</f>
        <v>Hawaii</v>
      </c>
      <c r="I350" s="17">
        <f t="shared" si="50"/>
        <v>50</v>
      </c>
      <c r="J350" s="21">
        <f t="shared" si="51"/>
        <v>9.8303464840694972E-5</v>
      </c>
      <c r="K350" s="19">
        <f t="shared" si="52"/>
        <v>0.59704880061698584</v>
      </c>
      <c r="L350" s="19">
        <f t="shared" si="53"/>
        <v>0.79365573029837588</v>
      </c>
      <c r="M350" s="21">
        <f t="shared" si="58"/>
        <v>37</v>
      </c>
      <c r="N350" s="21">
        <f t="shared" si="59"/>
        <v>65</v>
      </c>
      <c r="O350" s="19">
        <f t="shared" si="54"/>
        <v>0.51456067643868386</v>
      </c>
      <c r="P350" s="19">
        <f t="shared" si="55"/>
        <v>0.90395794509498517</v>
      </c>
      <c r="Q350" s="21">
        <f>((I350/B350)+_xlfn.NORM.S.INV(0.975)^2/(2*B350))/(1+_xlfn.NORM.S.INV(0.975)^2/B350)</f>
        <v>7.2202536338617244E-4</v>
      </c>
      <c r="R350" s="21">
        <f>_xlfn.NORM.S.INV(0.975)*SQRT(Q350*(1-Q350)/B350+(_xlfn.NORM.S.INV(0.975)^2/(4*B350^2)))/(1+_xlfn.NORM.S.INV(0.975)^2/B350)</f>
        <v>1.9812742409993785E-4</v>
      </c>
      <c r="S350" s="19">
        <f t="shared" si="56"/>
        <v>0.52389793928623452</v>
      </c>
      <c r="T350" s="19">
        <f t="shared" si="57"/>
        <v>0.92015278748611029</v>
      </c>
    </row>
    <row r="351" spans="1:20" x14ac:dyDescent="0.25">
      <c r="A351" s="12" t="s">
        <v>34</v>
      </c>
      <c r="B351" s="13">
        <v>97498</v>
      </c>
      <c r="C351" s="12">
        <v>8.1</v>
      </c>
      <c r="D351" s="12">
        <v>7.6</v>
      </c>
      <c r="E351" s="12">
        <v>8.6999999999999993</v>
      </c>
      <c r="F351" s="12">
        <v>2003</v>
      </c>
      <c r="G351" s="12" t="s">
        <v>9</v>
      </c>
      <c r="H351" s="16" t="str">
        <f>VLOOKUP(A351,'Data Key'!$A$1:$B$51,2,FALSE)</f>
        <v>Idaho</v>
      </c>
      <c r="I351" s="17">
        <f t="shared" si="50"/>
        <v>790</v>
      </c>
      <c r="J351" s="21">
        <f t="shared" si="51"/>
        <v>2.8711189528504678E-4</v>
      </c>
      <c r="K351" s="19">
        <f t="shared" si="52"/>
        <v>7.815618417131617</v>
      </c>
      <c r="L351" s="19">
        <f t="shared" si="53"/>
        <v>8.3898422077017116</v>
      </c>
      <c r="M351" s="21">
        <f t="shared" si="58"/>
        <v>735</v>
      </c>
      <c r="N351" s="21">
        <f t="shared" si="59"/>
        <v>845</v>
      </c>
      <c r="O351" s="19">
        <f t="shared" si="54"/>
        <v>7.5386161767420869</v>
      </c>
      <c r="P351" s="19">
        <f t="shared" si="55"/>
        <v>8.6668444480912434</v>
      </c>
      <c r="Q351" s="21">
        <f>((I351/B351)+_xlfn.NORM.S.INV(0.975)^2/(2*B351))/(1+_xlfn.NORM.S.INV(0.975)^2/B351)</f>
        <v>8.1221104910599029E-3</v>
      </c>
      <c r="R351" s="21">
        <f>_xlfn.NORM.S.INV(0.975)*SQRT(Q351*(1-Q351)/B351+(_xlfn.NORM.S.INV(0.975)^2/(4*B351^2)))/(1+_xlfn.NORM.S.INV(0.975)^2/B351)</f>
        <v>5.6371814934320723E-4</v>
      </c>
      <c r="S351" s="19">
        <f t="shared" si="56"/>
        <v>7.5583923417166954</v>
      </c>
      <c r="T351" s="19">
        <f t="shared" si="57"/>
        <v>8.6858286404031109</v>
      </c>
    </row>
    <row r="352" spans="1:20" x14ac:dyDescent="0.25">
      <c r="A352" s="12" t="s">
        <v>47</v>
      </c>
      <c r="B352" s="13">
        <v>813830</v>
      </c>
      <c r="C352" s="12">
        <v>2.4</v>
      </c>
      <c r="D352" s="12">
        <v>2.2999999999999998</v>
      </c>
      <c r="E352" s="12">
        <v>2.5</v>
      </c>
      <c r="F352" s="12">
        <v>2003</v>
      </c>
      <c r="G352" s="12" t="s">
        <v>9</v>
      </c>
      <c r="H352" s="16" t="str">
        <f>VLOOKUP(A352,'Data Key'!$A$1:$B$51,2,FALSE)</f>
        <v>Illinois</v>
      </c>
      <c r="I352" s="17">
        <f t="shared" si="50"/>
        <v>1953</v>
      </c>
      <c r="J352" s="21">
        <f t="shared" si="51"/>
        <v>5.4237004827438324E-5</v>
      </c>
      <c r="K352" s="19">
        <f t="shared" si="52"/>
        <v>2.3455270736656133</v>
      </c>
      <c r="L352" s="19">
        <f t="shared" si="53"/>
        <v>2.4540010833204899</v>
      </c>
      <c r="M352" s="21">
        <f t="shared" si="58"/>
        <v>1867</v>
      </c>
      <c r="N352" s="21">
        <f t="shared" si="59"/>
        <v>2040</v>
      </c>
      <c r="O352" s="19">
        <f t="shared" si="54"/>
        <v>2.294090903505646</v>
      </c>
      <c r="P352" s="19">
        <f t="shared" si="55"/>
        <v>2.5066660113291475</v>
      </c>
      <c r="Q352" s="21">
        <f>((I352/B352)+_xlfn.NORM.S.INV(0.975)^2/(2*B352))/(1+_xlfn.NORM.S.INV(0.975)^2/B352)</f>
        <v>2.4021128513236748E-3</v>
      </c>
      <c r="R352" s="21">
        <f>_xlfn.NORM.S.INV(0.975)*SQRT(Q352*(1-Q352)/B352+(_xlfn.NORM.S.INV(0.975)^2/(4*B352^2)))/(1+_xlfn.NORM.S.INV(0.975)^2/B352)</f>
        <v>1.0638014132124508E-4</v>
      </c>
      <c r="S352" s="19">
        <f t="shared" si="56"/>
        <v>2.2957327100024298</v>
      </c>
      <c r="T352" s="19">
        <f t="shared" si="57"/>
        <v>2.50849299264492</v>
      </c>
    </row>
    <row r="353" spans="1:20" x14ac:dyDescent="0.25">
      <c r="A353" s="12" t="s">
        <v>35</v>
      </c>
      <c r="B353" s="13">
        <v>398970</v>
      </c>
      <c r="C353" s="12">
        <v>4.5</v>
      </c>
      <c r="D353" s="12">
        <v>4.3</v>
      </c>
      <c r="E353" s="12">
        <v>4.7</v>
      </c>
      <c r="F353" s="12">
        <v>2003</v>
      </c>
      <c r="G353" s="12" t="s">
        <v>9</v>
      </c>
      <c r="H353" s="16" t="str">
        <f>VLOOKUP(A353,'Data Key'!$A$1:$B$51,2,FALSE)</f>
        <v>Indiana</v>
      </c>
      <c r="I353" s="17">
        <f t="shared" si="50"/>
        <v>1795</v>
      </c>
      <c r="J353" s="21">
        <f t="shared" si="51"/>
        <v>1.0595289251604636E-4</v>
      </c>
      <c r="K353" s="19">
        <f t="shared" si="52"/>
        <v>4.3931322517303881</v>
      </c>
      <c r="L353" s="19">
        <f t="shared" si="53"/>
        <v>4.6050380367624815</v>
      </c>
      <c r="M353" s="21">
        <f t="shared" si="58"/>
        <v>1713</v>
      </c>
      <c r="N353" s="21">
        <f t="shared" si="59"/>
        <v>1879</v>
      </c>
      <c r="O353" s="19">
        <f t="shared" si="54"/>
        <v>4.2935559064591322</v>
      </c>
      <c r="P353" s="19">
        <f t="shared" si="55"/>
        <v>4.7096272902724516</v>
      </c>
      <c r="Q353" s="21">
        <f>((I353/B353)+_xlfn.NORM.S.INV(0.975)^2/(2*B353))/(1+_xlfn.NORM.S.INV(0.975)^2/B353)</f>
        <v>4.5038559992806263E-3</v>
      </c>
      <c r="R353" s="21">
        <f>_xlfn.NORM.S.INV(0.975)*SQRT(Q353*(1-Q353)/B353+(_xlfn.NORM.S.INV(0.975)^2/(4*B353^2)))/(1+_xlfn.NORM.S.INV(0.975)^2/B353)</f>
        <v>2.078271957776258E-4</v>
      </c>
      <c r="S353" s="19">
        <f t="shared" si="56"/>
        <v>4.2960288035030008</v>
      </c>
      <c r="T353" s="19">
        <f t="shared" si="57"/>
        <v>4.7116831950582521</v>
      </c>
    </row>
    <row r="354" spans="1:20" x14ac:dyDescent="0.25">
      <c r="A354" s="12" t="s">
        <v>46</v>
      </c>
      <c r="B354" s="13">
        <v>139481</v>
      </c>
      <c r="C354" s="12">
        <v>2.6</v>
      </c>
      <c r="D354" s="12">
        <v>2.2999999999999998</v>
      </c>
      <c r="E354" s="12">
        <v>2.9</v>
      </c>
      <c r="F354" s="12">
        <v>2003</v>
      </c>
      <c r="G354" s="12" t="s">
        <v>9</v>
      </c>
      <c r="H354" s="16" t="str">
        <f>VLOOKUP(A354,'Data Key'!$A$1:$B$51,2,FALSE)</f>
        <v>Iowa</v>
      </c>
      <c r="I354" s="17">
        <f t="shared" si="50"/>
        <v>363</v>
      </c>
      <c r="J354" s="21">
        <f t="shared" si="51"/>
        <v>1.3641822572177858E-4</v>
      </c>
      <c r="K354" s="19">
        <f t="shared" si="52"/>
        <v>2.4660867749593178</v>
      </c>
      <c r="L354" s="19">
        <f t="shared" si="53"/>
        <v>2.7389232264028749</v>
      </c>
      <c r="M354" s="21">
        <f t="shared" si="58"/>
        <v>326</v>
      </c>
      <c r="N354" s="21">
        <f t="shared" si="59"/>
        <v>400</v>
      </c>
      <c r="O354" s="19">
        <f t="shared" si="54"/>
        <v>2.3372358959284778</v>
      </c>
      <c r="P354" s="19">
        <f t="shared" si="55"/>
        <v>2.8677741054337149</v>
      </c>
      <c r="Q354" s="21">
        <f>((I354/B354)+_xlfn.NORM.S.INV(0.975)^2/(2*B354))/(1+_xlfn.NORM.S.INV(0.975)^2/B354)</f>
        <v>2.6162034927507197E-3</v>
      </c>
      <c r="R354" s="21">
        <f>_xlfn.NORM.S.INV(0.975)*SQRT(Q354*(1-Q354)/B354+(_xlfn.NORM.S.INV(0.975)^2/(4*B354^2)))/(1+_xlfn.NORM.S.INV(0.975)^2/B354)</f>
        <v>2.6842177693671334E-4</v>
      </c>
      <c r="S354" s="19">
        <f t="shared" si="56"/>
        <v>2.3477817158140062</v>
      </c>
      <c r="T354" s="19">
        <f t="shared" si="57"/>
        <v>2.884625269687433</v>
      </c>
    </row>
    <row r="355" spans="1:20" x14ac:dyDescent="0.25">
      <c r="A355" s="12" t="s">
        <v>48</v>
      </c>
      <c r="B355" s="13">
        <v>127906</v>
      </c>
      <c r="C355" s="12">
        <v>5.0999999999999996</v>
      </c>
      <c r="D355" s="12">
        <v>4.7</v>
      </c>
      <c r="E355" s="12">
        <v>5.5</v>
      </c>
      <c r="F355" s="12">
        <v>2003</v>
      </c>
      <c r="G355" s="12" t="s">
        <v>9</v>
      </c>
      <c r="H355" s="16" t="str">
        <f>VLOOKUP(A355,'Data Key'!$A$1:$B$51,2,FALSE)</f>
        <v>Kansas</v>
      </c>
      <c r="I355" s="17">
        <f t="shared" si="50"/>
        <v>652</v>
      </c>
      <c r="J355" s="21">
        <f t="shared" si="51"/>
        <v>1.9912378684948249E-4</v>
      </c>
      <c r="K355" s="19">
        <f t="shared" si="52"/>
        <v>4.8983696849188476</v>
      </c>
      <c r="L355" s="19">
        <f t="shared" si="53"/>
        <v>5.296617258617812</v>
      </c>
      <c r="M355" s="21">
        <f t="shared" si="58"/>
        <v>603</v>
      </c>
      <c r="N355" s="21">
        <f t="shared" si="59"/>
        <v>703</v>
      </c>
      <c r="O355" s="19">
        <f t="shared" si="54"/>
        <v>4.7143996372335932</v>
      </c>
      <c r="P355" s="19">
        <f t="shared" si="55"/>
        <v>5.4962237893453008</v>
      </c>
      <c r="Q355" s="21">
        <f>((I355/B355)+_xlfn.NORM.S.INV(0.975)^2/(2*B355))/(1+_xlfn.NORM.S.INV(0.975)^2/B355)</f>
        <v>5.1123566564725232E-3</v>
      </c>
      <c r="R355" s="21">
        <f>_xlfn.NORM.S.INV(0.975)*SQRT(Q355*(1-Q355)/B355+(_xlfn.NORM.S.INV(0.975)^2/(4*B355^2)))/(1+_xlfn.NORM.S.INV(0.975)^2/B355)</f>
        <v>3.91117726369748E-4</v>
      </c>
      <c r="S355" s="19">
        <f t="shared" si="56"/>
        <v>4.7212389301027748</v>
      </c>
      <c r="T355" s="19">
        <f t="shared" si="57"/>
        <v>5.5034743828422714</v>
      </c>
    </row>
    <row r="356" spans="1:20" x14ac:dyDescent="0.25">
      <c r="A356" s="12" t="s">
        <v>49</v>
      </c>
      <c r="B356" s="13">
        <v>305029</v>
      </c>
      <c r="C356" s="12">
        <v>3.3</v>
      </c>
      <c r="D356" s="12">
        <v>3.1</v>
      </c>
      <c r="E356" s="12">
        <v>3.5</v>
      </c>
      <c r="F356" s="12">
        <v>2003</v>
      </c>
      <c r="G356" s="12" t="s">
        <v>9</v>
      </c>
      <c r="H356" s="16" t="str">
        <f>VLOOKUP(A356,'Data Key'!$A$1:$B$51,2,FALSE)</f>
        <v>Kentucky</v>
      </c>
      <c r="I356" s="17">
        <f t="shared" si="50"/>
        <v>1007</v>
      </c>
      <c r="J356" s="21">
        <f t="shared" si="51"/>
        <v>1.038617281874179E-4</v>
      </c>
      <c r="K356" s="19">
        <f t="shared" si="52"/>
        <v>3.1974637195568953</v>
      </c>
      <c r="L356" s="19">
        <f t="shared" si="53"/>
        <v>3.4051871759317307</v>
      </c>
      <c r="M356" s="21">
        <f t="shared" si="58"/>
        <v>945</v>
      </c>
      <c r="N356" s="21">
        <f t="shared" si="59"/>
        <v>1069</v>
      </c>
      <c r="O356" s="19">
        <f t="shared" si="54"/>
        <v>3.0980660855197373</v>
      </c>
      <c r="P356" s="19">
        <f t="shared" si="55"/>
        <v>3.5045848099688883</v>
      </c>
      <c r="Q356" s="21">
        <f>((I356/B356)+_xlfn.NORM.S.INV(0.975)^2/(2*B356))/(1+_xlfn.NORM.S.INV(0.975)^2/B356)</f>
        <v>3.3075806676591936E-3</v>
      </c>
      <c r="R356" s="21">
        <f>_xlfn.NORM.S.INV(0.975)*SQRT(Q356*(1-Q356)/B356+(_xlfn.NORM.S.INV(0.975)^2/(4*B356^2)))/(1+_xlfn.NORM.S.INV(0.975)^2/B356)</f>
        <v>2.0385207778703422E-4</v>
      </c>
      <c r="S356" s="19">
        <f t="shared" si="56"/>
        <v>3.1037285898721594</v>
      </c>
      <c r="T356" s="19">
        <f t="shared" si="57"/>
        <v>3.511432745446228</v>
      </c>
    </row>
    <row r="357" spans="1:20" x14ac:dyDescent="0.25">
      <c r="A357" s="12" t="s">
        <v>50</v>
      </c>
      <c r="B357" s="13">
        <v>498414</v>
      </c>
      <c r="C357" s="12">
        <v>2</v>
      </c>
      <c r="D357" s="12">
        <v>1.9</v>
      </c>
      <c r="E357" s="12">
        <v>2.1</v>
      </c>
      <c r="F357" s="12">
        <v>2003</v>
      </c>
      <c r="G357" s="12" t="s">
        <v>9</v>
      </c>
      <c r="H357" s="16" t="str">
        <f>VLOOKUP(A357,'Data Key'!$A$1:$B$51,2,FALSE)</f>
        <v>Louisiana</v>
      </c>
      <c r="I357" s="17">
        <f t="shared" si="50"/>
        <v>997</v>
      </c>
      <c r="J357" s="21">
        <f t="shared" si="51"/>
        <v>6.3288170564498406E-5</v>
      </c>
      <c r="K357" s="19">
        <f t="shared" si="52"/>
        <v>1.9370569240757003</v>
      </c>
      <c r="L357" s="19">
        <f t="shared" si="53"/>
        <v>2.0636332652046971</v>
      </c>
      <c r="M357" s="21">
        <f t="shared" si="58"/>
        <v>935</v>
      </c>
      <c r="N357" s="21">
        <f t="shared" si="59"/>
        <v>1059</v>
      </c>
      <c r="O357" s="19">
        <f t="shared" si="54"/>
        <v>1.8759505150336868</v>
      </c>
      <c r="P357" s="19">
        <f t="shared" si="55"/>
        <v>2.1247396742467104</v>
      </c>
      <c r="Q357" s="21">
        <f>((I357/B357)+_xlfn.NORM.S.INV(0.975)^2/(2*B357))/(1+_xlfn.NORM.S.INV(0.975)^2/B357)</f>
        <v>2.0041833303691601E-3</v>
      </c>
      <c r="R357" s="21">
        <f>_xlfn.NORM.S.INV(0.975)*SQRT(Q357*(1-Q357)/B357+(_xlfn.NORM.S.INV(0.975)^2/(4*B357^2)))/(1+_xlfn.NORM.S.INV(0.975)^2/B357)</f>
        <v>1.2422007772024517E-4</v>
      </c>
      <c r="S357" s="19">
        <f t="shared" si="56"/>
        <v>1.879963252648915</v>
      </c>
      <c r="T357" s="19">
        <f t="shared" si="57"/>
        <v>2.1284034080894054</v>
      </c>
    </row>
    <row r="358" spans="1:20" x14ac:dyDescent="0.25">
      <c r="A358" s="12" t="s">
        <v>36</v>
      </c>
      <c r="B358" s="13">
        <v>85462</v>
      </c>
      <c r="C358" s="12">
        <v>15.4</v>
      </c>
      <c r="D358" s="12">
        <v>14.6</v>
      </c>
      <c r="E358" s="12">
        <v>16.2</v>
      </c>
      <c r="F358" s="12">
        <v>2003</v>
      </c>
      <c r="G358" s="12" t="s">
        <v>9</v>
      </c>
      <c r="H358" s="16" t="str">
        <f>VLOOKUP(A358,'Data Key'!$A$1:$B$51,2,FALSE)</f>
        <v>Maine</v>
      </c>
      <c r="I358" s="17">
        <f t="shared" si="50"/>
        <v>1316</v>
      </c>
      <c r="J358" s="21">
        <f t="shared" si="51"/>
        <v>4.2119684028760923E-4</v>
      </c>
      <c r="K358" s="19">
        <f t="shared" si="52"/>
        <v>14.977459872637432</v>
      </c>
      <c r="L358" s="19">
        <f t="shared" si="53"/>
        <v>15.819853553212651</v>
      </c>
      <c r="M358" s="21">
        <f t="shared" si="58"/>
        <v>1246</v>
      </c>
      <c r="N358" s="21">
        <f t="shared" si="59"/>
        <v>1387</v>
      </c>
      <c r="O358" s="19">
        <f t="shared" si="54"/>
        <v>14.579579228194987</v>
      </c>
      <c r="P358" s="19">
        <f t="shared" si="55"/>
        <v>16.229435304579813</v>
      </c>
      <c r="Q358" s="21">
        <f>((I358/B358)+_xlfn.NORM.S.INV(0.975)^2/(2*B358))/(1+_xlfn.NORM.S.INV(0.975)^2/B358)</f>
        <v>1.5420438234909909E-2</v>
      </c>
      <c r="R358" s="21">
        <f>_xlfn.NORM.S.INV(0.975)*SQRT(Q358*(1-Q358)/B358+(_xlfn.NORM.S.INV(0.975)^2/(4*B358^2)))/(1+_xlfn.NORM.S.INV(0.975)^2/B358)</f>
        <v>8.2637366955532247E-4</v>
      </c>
      <c r="S358" s="19">
        <f t="shared" si="56"/>
        <v>14.594064565354586</v>
      </c>
      <c r="T358" s="19">
        <f t="shared" si="57"/>
        <v>16.246811904465233</v>
      </c>
    </row>
    <row r="359" spans="1:20" x14ac:dyDescent="0.25">
      <c r="A359" s="12" t="s">
        <v>15</v>
      </c>
      <c r="B359" s="13">
        <v>331647</v>
      </c>
      <c r="C359" s="12">
        <v>4.8</v>
      </c>
      <c r="D359" s="12">
        <v>4.5999999999999996</v>
      </c>
      <c r="E359" s="12">
        <v>5</v>
      </c>
      <c r="F359" s="12">
        <v>2003</v>
      </c>
      <c r="G359" s="12" t="s">
        <v>9</v>
      </c>
      <c r="H359" s="16" t="str">
        <f>VLOOKUP(A359,'Data Key'!$A$1:$B$51,2,FALSE)</f>
        <v>Maryland</v>
      </c>
      <c r="I359" s="17">
        <f t="shared" si="50"/>
        <v>1592</v>
      </c>
      <c r="J359" s="21">
        <f t="shared" si="51"/>
        <v>1.2001915924699137E-4</v>
      </c>
      <c r="K359" s="19">
        <f t="shared" si="52"/>
        <v>4.680265480746737</v>
      </c>
      <c r="L359" s="19">
        <f t="shared" si="53"/>
        <v>4.9203037992407195</v>
      </c>
      <c r="M359" s="21">
        <f t="shared" si="58"/>
        <v>1514</v>
      </c>
      <c r="N359" s="21">
        <f t="shared" si="59"/>
        <v>1670</v>
      </c>
      <c r="O359" s="19">
        <f t="shared" si="54"/>
        <v>4.5650948146674022</v>
      </c>
      <c r="P359" s="19">
        <f t="shared" si="55"/>
        <v>5.0354744653200543</v>
      </c>
      <c r="Q359" s="21">
        <f>((I359/B359)+_xlfn.NORM.S.INV(0.975)^2/(2*B359))/(1+_xlfn.NORM.S.INV(0.975)^2/B359)</f>
        <v>4.8060204593458142E-3</v>
      </c>
      <c r="R359" s="21">
        <f>_xlfn.NORM.S.INV(0.975)*SQRT(Q359*(1-Q359)/B359+(_xlfn.NORM.S.INV(0.975)^2/(4*B359^2)))/(1+_xlfn.NORM.S.INV(0.975)^2/B359)</f>
        <v>2.3544156194931599E-4</v>
      </c>
      <c r="S359" s="19">
        <f t="shared" si="56"/>
        <v>4.5705788973964978</v>
      </c>
      <c r="T359" s="19">
        <f t="shared" si="57"/>
        <v>5.0414620212951302</v>
      </c>
    </row>
    <row r="360" spans="1:20" x14ac:dyDescent="0.25">
      <c r="A360" s="12" t="s">
        <v>30</v>
      </c>
      <c r="B360" s="13">
        <v>339011</v>
      </c>
      <c r="C360" s="12">
        <v>1.5</v>
      </c>
      <c r="D360" s="12">
        <v>1.4</v>
      </c>
      <c r="E360" s="12">
        <v>1.7</v>
      </c>
      <c r="F360" s="12">
        <v>2003</v>
      </c>
      <c r="G360" s="12" t="s">
        <v>9</v>
      </c>
      <c r="H360" s="16" t="str">
        <f>VLOOKUP(A360,'Data Key'!$A$1:$B$51,2,FALSE)</f>
        <v>Massachusetts</v>
      </c>
      <c r="I360" s="17">
        <f t="shared" si="50"/>
        <v>509</v>
      </c>
      <c r="J360" s="21">
        <f t="shared" si="51"/>
        <v>6.6499568225239839E-5</v>
      </c>
      <c r="K360" s="19">
        <f t="shared" si="52"/>
        <v>1.4349266391839592</v>
      </c>
      <c r="L360" s="19">
        <f t="shared" si="53"/>
        <v>1.5679257756344389</v>
      </c>
      <c r="M360" s="21">
        <f t="shared" si="58"/>
        <v>465</v>
      </c>
      <c r="N360" s="21">
        <f t="shared" si="59"/>
        <v>553</v>
      </c>
      <c r="O360" s="19">
        <f t="shared" si="54"/>
        <v>1.3716369085368911</v>
      </c>
      <c r="P360" s="19">
        <f t="shared" si="55"/>
        <v>1.631215506281507</v>
      </c>
      <c r="Q360" s="21">
        <f>((I360/B360)+_xlfn.NORM.S.INV(0.975)^2/(2*B360))/(1+_xlfn.NORM.S.INV(0.975)^2/B360)</f>
        <v>1.5070748148128122E-3</v>
      </c>
      <c r="R360" s="21">
        <f>_xlfn.NORM.S.INV(0.975)*SQRT(Q360*(1-Q360)/B360+(_xlfn.NORM.S.INV(0.975)^2/(4*B360^2)))/(1+_xlfn.NORM.S.INV(0.975)^2/B360)</f>
        <v>1.3070270613701115E-4</v>
      </c>
      <c r="S360" s="19">
        <f t="shared" si="56"/>
        <v>1.376372108675801</v>
      </c>
      <c r="T360" s="19">
        <f t="shared" si="57"/>
        <v>1.6377775209498233</v>
      </c>
    </row>
    <row r="361" spans="1:20" x14ac:dyDescent="0.25">
      <c r="A361" s="12" t="s">
        <v>51</v>
      </c>
      <c r="B361" s="13">
        <v>676109</v>
      </c>
      <c r="C361" s="12">
        <v>6.3</v>
      </c>
      <c r="D361" s="12">
        <v>6.1</v>
      </c>
      <c r="E361" s="12">
        <v>6.5</v>
      </c>
      <c r="F361" s="12">
        <v>2003</v>
      </c>
      <c r="G361" s="12" t="s">
        <v>9</v>
      </c>
      <c r="H361" s="16" t="str">
        <f>VLOOKUP(A361,'Data Key'!$A$1:$B$51,2,FALSE)</f>
        <v>Michigan</v>
      </c>
      <c r="I361" s="17">
        <f t="shared" si="50"/>
        <v>4259</v>
      </c>
      <c r="J361" s="21">
        <f t="shared" si="51"/>
        <v>9.6219900880043858E-5</v>
      </c>
      <c r="K361" s="19">
        <f t="shared" si="52"/>
        <v>6.2030602447769434</v>
      </c>
      <c r="L361" s="19">
        <f t="shared" si="53"/>
        <v>6.3955000465370313</v>
      </c>
      <c r="M361" s="21">
        <f t="shared" si="58"/>
        <v>4132</v>
      </c>
      <c r="N361" s="21">
        <f t="shared" si="59"/>
        <v>4387</v>
      </c>
      <c r="O361" s="19">
        <f t="shared" si="54"/>
        <v>6.1114406109074126</v>
      </c>
      <c r="P361" s="19">
        <f t="shared" si="55"/>
        <v>6.4885987318612823</v>
      </c>
      <c r="Q361" s="21">
        <f>((I361/B361)+_xlfn.NORM.S.INV(0.975)^2/(2*B361))/(1+_xlfn.NORM.S.INV(0.975)^2/B361)</f>
        <v>6.3020851966318738E-3</v>
      </c>
      <c r="R361" s="21">
        <f>_xlfn.NORM.S.INV(0.975)*SQRT(Q361*(1-Q361)/B361+(_xlfn.NORM.S.INV(0.975)^2/(4*B361^2)))/(1+_xlfn.NORM.S.INV(0.975)^2/B361)</f>
        <v>1.8864957750430378E-4</v>
      </c>
      <c r="S361" s="19">
        <f t="shared" si="56"/>
        <v>6.1134356191275696</v>
      </c>
      <c r="T361" s="19">
        <f t="shared" si="57"/>
        <v>6.4907347741361781</v>
      </c>
    </row>
    <row r="362" spans="1:20" x14ac:dyDescent="0.25">
      <c r="A362" s="12" t="s">
        <v>28</v>
      </c>
      <c r="B362" s="13">
        <v>250920</v>
      </c>
      <c r="C362" s="12">
        <v>8.6</v>
      </c>
      <c r="D362" s="12">
        <v>8.3000000000000007</v>
      </c>
      <c r="E362" s="12">
        <v>9</v>
      </c>
      <c r="F362" s="12">
        <v>2003</v>
      </c>
      <c r="G362" s="12" t="s">
        <v>9</v>
      </c>
      <c r="H362" s="16" t="str">
        <f>VLOOKUP(A362,'Data Key'!$A$1:$B$51,2,FALSE)</f>
        <v>Minnesota</v>
      </c>
      <c r="I362" s="17">
        <f t="shared" si="50"/>
        <v>2158</v>
      </c>
      <c r="J362" s="21">
        <f t="shared" si="51"/>
        <v>1.8433797900380703E-4</v>
      </c>
      <c r="K362" s="19">
        <f t="shared" si="52"/>
        <v>8.4160127303856402</v>
      </c>
      <c r="L362" s="19">
        <f t="shared" si="53"/>
        <v>8.7846886883932527</v>
      </c>
      <c r="M362" s="21">
        <f t="shared" si="58"/>
        <v>2068</v>
      </c>
      <c r="N362" s="21">
        <f t="shared" si="59"/>
        <v>2249</v>
      </c>
      <c r="O362" s="19">
        <f t="shared" si="54"/>
        <v>8.2416706520006375</v>
      </c>
      <c r="P362" s="19">
        <f t="shared" si="55"/>
        <v>8.9630161007492433</v>
      </c>
      <c r="Q362" s="21">
        <f>((I362/B362)+_xlfn.NORM.S.INV(0.975)^2/(2*B362))/(1+_xlfn.NORM.S.INV(0.975)^2/B362)</f>
        <v>8.6078736753470806E-3</v>
      </c>
      <c r="R362" s="21">
        <f>_xlfn.NORM.S.INV(0.975)*SQRT(Q362*(1-Q362)/B362+(_xlfn.NORM.S.INV(0.975)^2/(4*B362^2)))/(1+_xlfn.NORM.S.INV(0.975)^2/B362)</f>
        <v>3.6152792290079349E-4</v>
      </c>
      <c r="S362" s="19">
        <f t="shared" si="56"/>
        <v>8.2463457524462882</v>
      </c>
      <c r="T362" s="19">
        <f t="shared" si="57"/>
        <v>8.9694015982478739</v>
      </c>
    </row>
    <row r="363" spans="1:20" x14ac:dyDescent="0.25">
      <c r="A363" s="12" t="s">
        <v>61</v>
      </c>
      <c r="B363" s="13">
        <v>292406</v>
      </c>
      <c r="C363" s="12">
        <v>1.9</v>
      </c>
      <c r="D363" s="12">
        <v>1.8</v>
      </c>
      <c r="E363" s="12">
        <v>2.1</v>
      </c>
      <c r="F363" s="12">
        <v>2003</v>
      </c>
      <c r="G363" s="12" t="s">
        <v>9</v>
      </c>
      <c r="H363" s="16" t="str">
        <f>VLOOKUP(A363,'Data Key'!$A$1:$B$51,2,FALSE)</f>
        <v>Mississippi</v>
      </c>
      <c r="I363" s="17">
        <f t="shared" si="50"/>
        <v>556</v>
      </c>
      <c r="J363" s="21">
        <f t="shared" si="51"/>
        <v>8.0563407137368247E-5</v>
      </c>
      <c r="K363" s="19">
        <f t="shared" si="52"/>
        <v>1.8209023630588659</v>
      </c>
      <c r="L363" s="19">
        <f t="shared" si="53"/>
        <v>1.9820291773336023</v>
      </c>
      <c r="M363" s="21">
        <f t="shared" si="58"/>
        <v>510</v>
      </c>
      <c r="N363" s="21">
        <f t="shared" si="59"/>
        <v>602</v>
      </c>
      <c r="O363" s="19">
        <f t="shared" si="54"/>
        <v>1.7441502568346752</v>
      </c>
      <c r="P363" s="19">
        <f t="shared" si="55"/>
        <v>2.058781283557793</v>
      </c>
      <c r="Q363" s="21">
        <f>((I363/B363)+_xlfn.NORM.S.INV(0.975)^2/(2*B363))/(1+_xlfn.NORM.S.INV(0.975)^2/B363)</f>
        <v>1.9080094111296102E-3</v>
      </c>
      <c r="R363" s="21">
        <f>_xlfn.NORM.S.INV(0.975)*SQRT(Q363*(1-Q363)/B363+(_xlfn.NORM.S.INV(0.975)^2/(4*B363^2)))/(1+_xlfn.NORM.S.INV(0.975)^2/B363)</f>
        <v>1.5830657965452264E-4</v>
      </c>
      <c r="S363" s="19">
        <f t="shared" si="56"/>
        <v>1.7497028314750875</v>
      </c>
      <c r="T363" s="19">
        <f t="shared" si="57"/>
        <v>2.0663159907841329</v>
      </c>
    </row>
    <row r="364" spans="1:20" x14ac:dyDescent="0.25">
      <c r="A364" s="12" t="s">
        <v>22</v>
      </c>
      <c r="B364" s="13">
        <v>463143</v>
      </c>
      <c r="C364" s="12">
        <v>3.6</v>
      </c>
      <c r="D364" s="12">
        <v>3.4</v>
      </c>
      <c r="E364" s="12">
        <v>3.8</v>
      </c>
      <c r="F364" s="12">
        <v>2003</v>
      </c>
      <c r="G364" s="12" t="s">
        <v>9</v>
      </c>
      <c r="H364" s="16" t="str">
        <f>VLOOKUP(A364,'Data Key'!$A$1:$B$51,2,FALSE)</f>
        <v>Missouri</v>
      </c>
      <c r="I364" s="17">
        <f t="shared" si="50"/>
        <v>1667</v>
      </c>
      <c r="J364" s="21">
        <f t="shared" si="51"/>
        <v>8.7997372136601677E-5</v>
      </c>
      <c r="K364" s="19">
        <f t="shared" si="52"/>
        <v>3.511322924186564</v>
      </c>
      <c r="L364" s="19">
        <f t="shared" si="53"/>
        <v>3.6873176684597673</v>
      </c>
      <c r="M364" s="21">
        <f t="shared" si="58"/>
        <v>1588</v>
      </c>
      <c r="N364" s="21">
        <f t="shared" si="59"/>
        <v>1748</v>
      </c>
      <c r="O364" s="19">
        <f t="shared" si="54"/>
        <v>3.4287466290109103</v>
      </c>
      <c r="P364" s="19">
        <f t="shared" si="55"/>
        <v>3.7742122843268708</v>
      </c>
      <c r="Q364" s="21">
        <f>((I364/B364)+_xlfn.NORM.S.INV(0.975)^2/(2*B364))/(1+_xlfn.NORM.S.INV(0.975)^2/B364)</f>
        <v>3.6034375710165224E-3</v>
      </c>
      <c r="R364" s="21">
        <f>_xlfn.NORM.S.INV(0.975)*SQRT(Q364*(1-Q364)/B364+(_xlfn.NORM.S.INV(0.975)^2/(4*B364^2)))/(1+_xlfn.NORM.S.INV(0.975)^2/B364)</f>
        <v>1.7261833375982537E-4</v>
      </c>
      <c r="S364" s="19">
        <f t="shared" si="56"/>
        <v>3.430819237256697</v>
      </c>
      <c r="T364" s="19">
        <f t="shared" si="57"/>
        <v>3.776055904776348</v>
      </c>
    </row>
    <row r="365" spans="1:20" x14ac:dyDescent="0.25">
      <c r="A365" s="12" t="s">
        <v>52</v>
      </c>
      <c r="B365" s="13">
        <v>40132</v>
      </c>
      <c r="C365" s="12">
        <v>8.6999999999999993</v>
      </c>
      <c r="D365" s="12">
        <v>7.8</v>
      </c>
      <c r="E365" s="12">
        <v>9.6</v>
      </c>
      <c r="F365" s="12">
        <v>2003</v>
      </c>
      <c r="G365" s="12" t="s">
        <v>9</v>
      </c>
      <c r="H365" s="16" t="str">
        <f>VLOOKUP(A365,'Data Key'!$A$1:$B$51,2,FALSE)</f>
        <v>Montana</v>
      </c>
      <c r="I365" s="17">
        <f t="shared" si="50"/>
        <v>349</v>
      </c>
      <c r="J365" s="21">
        <f t="shared" si="51"/>
        <v>4.6347389000254117E-4</v>
      </c>
      <c r="K365" s="19">
        <f t="shared" si="52"/>
        <v>8.2328283127284472</v>
      </c>
      <c r="L365" s="19">
        <f t="shared" si="53"/>
        <v>9.1597760927335283</v>
      </c>
      <c r="M365" s="21">
        <f t="shared" si="58"/>
        <v>313</v>
      </c>
      <c r="N365" s="21">
        <f t="shared" si="59"/>
        <v>386</v>
      </c>
      <c r="O365" s="19">
        <f t="shared" si="54"/>
        <v>7.7992624339679057</v>
      </c>
      <c r="P365" s="19">
        <f t="shared" si="55"/>
        <v>9.6182597428485987</v>
      </c>
      <c r="Q365" s="21">
        <f>((I365/B365)+_xlfn.NORM.S.INV(0.975)^2/(2*B365))/(1+_xlfn.NORM.S.INV(0.975)^2/B365)</f>
        <v>8.7433255827062007E-3</v>
      </c>
      <c r="R365" s="21">
        <f>_xlfn.NORM.S.INV(0.975)*SQRT(Q365*(1-Q365)/B365+(_xlfn.NORM.S.INV(0.975)^2/(4*B365^2)))/(1+_xlfn.NORM.S.INV(0.975)^2/B365)</f>
        <v>9.1199245989589148E-4</v>
      </c>
      <c r="S365" s="19">
        <f t="shared" si="56"/>
        <v>7.8313331228103102</v>
      </c>
      <c r="T365" s="19">
        <f t="shared" si="57"/>
        <v>9.6553180426020919</v>
      </c>
    </row>
    <row r="366" spans="1:20" x14ac:dyDescent="0.25">
      <c r="A366" s="12" t="s">
        <v>53</v>
      </c>
      <c r="B366" s="13">
        <v>105068</v>
      </c>
      <c r="C366" s="12">
        <v>1.5</v>
      </c>
      <c r="D366" s="12">
        <v>1.3</v>
      </c>
      <c r="E366" s="12">
        <v>1.8</v>
      </c>
      <c r="F366" s="12">
        <v>2003</v>
      </c>
      <c r="G366" s="12" t="s">
        <v>9</v>
      </c>
      <c r="H366" s="16" t="str">
        <f>VLOOKUP(A366,'Data Key'!$A$1:$B$51,2,FALSE)</f>
        <v>Nebraska</v>
      </c>
      <c r="I366" s="17">
        <f t="shared" si="50"/>
        <v>158</v>
      </c>
      <c r="J366" s="21">
        <f t="shared" si="51"/>
        <v>1.1954496490838176E-4</v>
      </c>
      <c r="K366" s="19">
        <f t="shared" si="52"/>
        <v>1.3842430580862504</v>
      </c>
      <c r="L366" s="19">
        <f t="shared" si="53"/>
        <v>1.6233329879030138</v>
      </c>
      <c r="M366" s="21">
        <f t="shared" si="58"/>
        <v>134</v>
      </c>
      <c r="N366" s="21">
        <f t="shared" si="59"/>
        <v>183</v>
      </c>
      <c r="O366" s="19">
        <f t="shared" si="54"/>
        <v>1.2753645258308905</v>
      </c>
      <c r="P366" s="19">
        <f t="shared" si="55"/>
        <v>1.7417291658735294</v>
      </c>
      <c r="Q366" s="21">
        <f>((I366/B366)+_xlfn.NORM.S.INV(0.975)^2/(2*B366))/(1+_xlfn.NORM.S.INV(0.975)^2/B366)</f>
        <v>1.5220131977321681E-3</v>
      </c>
      <c r="R366" s="21">
        <f>_xlfn.NORM.S.INV(0.975)*SQRT(Q366*(1-Q366)/B366+(_xlfn.NORM.S.INV(0.975)^2/(4*B366^2)))/(1+_xlfn.NORM.S.INV(0.975)^2/B366)</f>
        <v>2.3641639159848696E-4</v>
      </c>
      <c r="S366" s="19">
        <f t="shared" si="56"/>
        <v>1.2855968061336811</v>
      </c>
      <c r="T366" s="19">
        <f t="shared" si="57"/>
        <v>1.7584295893306552</v>
      </c>
    </row>
    <row r="367" spans="1:20" x14ac:dyDescent="0.25">
      <c r="A367" s="12" t="s">
        <v>31</v>
      </c>
      <c r="B367" s="13">
        <v>88989</v>
      </c>
      <c r="C367" s="12">
        <v>3.7</v>
      </c>
      <c r="D367" s="12">
        <v>3.3</v>
      </c>
      <c r="E367" s="12">
        <v>4.0999999999999996</v>
      </c>
      <c r="F367" s="12">
        <v>2003</v>
      </c>
      <c r="G367" s="12" t="s">
        <v>9</v>
      </c>
      <c r="H367" s="16" t="str">
        <f>VLOOKUP(A367,'Data Key'!$A$1:$B$51,2,FALSE)</f>
        <v>Nevada</v>
      </c>
      <c r="I367" s="17">
        <f t="shared" si="50"/>
        <v>329</v>
      </c>
      <c r="J367" s="21">
        <f t="shared" si="51"/>
        <v>2.034498259879926E-4</v>
      </c>
      <c r="K367" s="19">
        <f t="shared" si="52"/>
        <v>3.4936363307280063</v>
      </c>
      <c r="L367" s="19">
        <f t="shared" si="53"/>
        <v>3.9005359827039912</v>
      </c>
      <c r="M367" s="21">
        <f t="shared" si="58"/>
        <v>294</v>
      </c>
      <c r="N367" s="21">
        <f t="shared" si="59"/>
        <v>365</v>
      </c>
      <c r="O367" s="19">
        <f t="shared" si="54"/>
        <v>3.3037791187674883</v>
      </c>
      <c r="P367" s="19">
        <f t="shared" si="55"/>
        <v>4.1016305386058951</v>
      </c>
      <c r="Q367" s="21">
        <f>((I367/B367)+_xlfn.NORM.S.INV(0.975)^2/(2*B367))/(1+_xlfn.NORM.S.INV(0.975)^2/B367)</f>
        <v>3.7185095338648417E-3</v>
      </c>
      <c r="R367" s="21">
        <f>_xlfn.NORM.S.INV(0.975)*SQRT(Q367*(1-Q367)/B367+(_xlfn.NORM.S.INV(0.975)^2/(4*B367^2)))/(1+_xlfn.NORM.S.INV(0.975)^2/B367)</f>
        <v>4.0046844719647393E-4</v>
      </c>
      <c r="S367" s="19">
        <f t="shared" si="56"/>
        <v>3.3180410866683676</v>
      </c>
      <c r="T367" s="19">
        <f t="shared" si="57"/>
        <v>4.1189779810613159</v>
      </c>
    </row>
    <row r="368" spans="1:20" x14ac:dyDescent="0.25">
      <c r="A368" s="12" t="s">
        <v>37</v>
      </c>
      <c r="B368" s="13">
        <v>54281</v>
      </c>
      <c r="C368" s="12">
        <v>7</v>
      </c>
      <c r="D368" s="12">
        <v>6.3</v>
      </c>
      <c r="E368" s="12">
        <v>7.7</v>
      </c>
      <c r="F368" s="12">
        <v>2003</v>
      </c>
      <c r="G368" s="12" t="s">
        <v>9</v>
      </c>
      <c r="H368" s="16" t="str">
        <f>VLOOKUP(A368,'Data Key'!$A$1:$B$51,2,FALSE)</f>
        <v>New Hampshire</v>
      </c>
      <c r="I368" s="17">
        <f t="shared" si="50"/>
        <v>380</v>
      </c>
      <c r="J368" s="21">
        <f t="shared" si="51"/>
        <v>3.5786436073125135E-4</v>
      </c>
      <c r="K368" s="19">
        <f t="shared" si="52"/>
        <v>6.6427435868010347</v>
      </c>
      <c r="L368" s="19">
        <f t="shared" si="53"/>
        <v>7.3584723082635373</v>
      </c>
      <c r="M368" s="21">
        <f t="shared" si="58"/>
        <v>342</v>
      </c>
      <c r="N368" s="21">
        <f t="shared" si="59"/>
        <v>418</v>
      </c>
      <c r="O368" s="19">
        <f t="shared" si="54"/>
        <v>6.3005471527790569</v>
      </c>
      <c r="P368" s="19">
        <f t="shared" si="55"/>
        <v>7.7006687422855142</v>
      </c>
      <c r="Q368" s="21">
        <f>((I368/B368)+_xlfn.NORM.S.INV(0.975)^2/(2*B368))/(1+_xlfn.NORM.S.INV(0.975)^2/B368)</f>
        <v>7.0354949769921293E-3</v>
      </c>
      <c r="R368" s="21">
        <f>_xlfn.NORM.S.INV(0.975)*SQRT(Q368*(1-Q368)/B368+(_xlfn.NORM.S.INV(0.975)^2/(4*B368^2)))/(1+_xlfn.NORM.S.INV(0.975)^2/B368)</f>
        <v>7.0397440835342064E-4</v>
      </c>
      <c r="S368" s="19">
        <f t="shared" si="56"/>
        <v>6.3315205686387079</v>
      </c>
      <c r="T368" s="19">
        <f t="shared" si="57"/>
        <v>7.7394693853455507</v>
      </c>
    </row>
    <row r="369" spans="1:20" x14ac:dyDescent="0.25">
      <c r="A369" s="12" t="s">
        <v>16</v>
      </c>
      <c r="B369" s="13">
        <v>367528</v>
      </c>
      <c r="C369" s="12">
        <v>2.6</v>
      </c>
      <c r="D369" s="12">
        <v>2.5</v>
      </c>
      <c r="E369" s="12">
        <v>2.8</v>
      </c>
      <c r="F369" s="12">
        <v>2003</v>
      </c>
      <c r="G369" s="12" t="s">
        <v>9</v>
      </c>
      <c r="H369" s="16" t="str">
        <f>VLOOKUP(A369,'Data Key'!$A$1:$B$51,2,FALSE)</f>
        <v>New Jersey</v>
      </c>
      <c r="I369" s="17">
        <f t="shared" si="50"/>
        <v>956</v>
      </c>
      <c r="J369" s="21">
        <f t="shared" si="51"/>
        <v>8.4018116957236953E-5</v>
      </c>
      <c r="K369" s="19">
        <f t="shared" si="52"/>
        <v>2.5171442434615612</v>
      </c>
      <c r="L369" s="19">
        <f t="shared" si="53"/>
        <v>2.6851804773760346</v>
      </c>
      <c r="M369" s="21">
        <f t="shared" si="58"/>
        <v>896</v>
      </c>
      <c r="N369" s="21">
        <f t="shared" si="59"/>
        <v>1017</v>
      </c>
      <c r="O369" s="19">
        <f t="shared" si="54"/>
        <v>2.4379094926100868</v>
      </c>
      <c r="P369" s="19">
        <f t="shared" si="55"/>
        <v>2.7671361093576543</v>
      </c>
      <c r="Q369" s="21">
        <f>((I369/B369)+_xlfn.NORM.S.INV(0.975)^2/(2*B369))/(1+_xlfn.NORM.S.INV(0.975)^2/B369)</f>
        <v>2.6063611947420213E-3</v>
      </c>
      <c r="R369" s="21">
        <f>_xlfn.NORM.S.INV(0.975)*SQRT(Q369*(1-Q369)/B369+(_xlfn.NORM.S.INV(0.975)^2/(4*B369^2)))/(1+_xlfn.NORM.S.INV(0.975)^2/B369)</f>
        <v>1.6491763432209715E-4</v>
      </c>
      <c r="S369" s="19">
        <f t="shared" si="56"/>
        <v>2.4414435604199243</v>
      </c>
      <c r="T369" s="19">
        <f t="shared" si="57"/>
        <v>2.7712788290641184</v>
      </c>
    </row>
    <row r="370" spans="1:20" x14ac:dyDescent="0.25">
      <c r="A370" s="12" t="s">
        <v>62</v>
      </c>
      <c r="B370" s="13">
        <v>221257</v>
      </c>
      <c r="C370" s="12">
        <v>1.6</v>
      </c>
      <c r="D370" s="12">
        <v>1.5</v>
      </c>
      <c r="E370" s="12">
        <v>1.8</v>
      </c>
      <c r="F370" s="12">
        <v>2003</v>
      </c>
      <c r="G370" s="12" t="s">
        <v>9</v>
      </c>
      <c r="H370" s="16" t="str">
        <f>VLOOKUP(A370,'Data Key'!$A$1:$B$51,2,FALSE)</f>
        <v>New Mexico</v>
      </c>
      <c r="I370" s="17">
        <f t="shared" si="50"/>
        <v>354</v>
      </c>
      <c r="J370" s="21">
        <f t="shared" si="51"/>
        <v>8.4968295977295492E-5</v>
      </c>
      <c r="K370" s="19">
        <f t="shared" si="52"/>
        <v>1.5149810841553104</v>
      </c>
      <c r="L370" s="19">
        <f t="shared" si="53"/>
        <v>1.6849176761099016</v>
      </c>
      <c r="M370" s="21">
        <f t="shared" si="58"/>
        <v>318</v>
      </c>
      <c r="N370" s="21">
        <f t="shared" si="59"/>
        <v>391</v>
      </c>
      <c r="O370" s="19">
        <f t="shared" si="54"/>
        <v>1.437242663508951</v>
      </c>
      <c r="P370" s="19">
        <f t="shared" si="55"/>
        <v>1.7671757277735847</v>
      </c>
      <c r="Q370" s="21">
        <f>((I370/B370)+_xlfn.NORM.S.INV(0.975)^2/(2*B370))/(1+_xlfn.NORM.S.INV(0.975)^2/B370)</f>
        <v>1.6086024398338382E-3</v>
      </c>
      <c r="R370" s="21">
        <f>_xlfn.NORM.S.INV(0.975)*SQRT(Q370*(1-Q370)/B370+(_xlfn.NORM.S.INV(0.975)^2/(4*B370^2)))/(1+_xlfn.NORM.S.INV(0.975)^2/B370)</f>
        <v>1.6720640093291123E-4</v>
      </c>
      <c r="S370" s="19">
        <f t="shared" si="56"/>
        <v>1.4413960389009268</v>
      </c>
      <c r="T370" s="19">
        <f t="shared" si="57"/>
        <v>1.7758088407667494</v>
      </c>
    </row>
    <row r="371" spans="1:20" x14ac:dyDescent="0.25">
      <c r="A371" s="12" t="s">
        <v>38</v>
      </c>
      <c r="B371" s="13">
        <v>1351815</v>
      </c>
      <c r="C371" s="12">
        <v>2.6</v>
      </c>
      <c r="D371" s="12">
        <v>2.5</v>
      </c>
      <c r="E371" s="12">
        <v>2.7</v>
      </c>
      <c r="F371" s="12">
        <v>2003</v>
      </c>
      <c r="G371" s="12" t="s">
        <v>9</v>
      </c>
      <c r="H371" s="16" t="str">
        <f>VLOOKUP(A371,'Data Key'!$A$1:$B$51,2,FALSE)</f>
        <v>New York</v>
      </c>
      <c r="I371" s="17">
        <f t="shared" si="50"/>
        <v>3515</v>
      </c>
      <c r="J371" s="21">
        <f t="shared" si="51"/>
        <v>4.3800598034437273E-5</v>
      </c>
      <c r="K371" s="19">
        <f t="shared" si="52"/>
        <v>2.5564072706458187</v>
      </c>
      <c r="L371" s="19">
        <f t="shared" si="53"/>
        <v>2.644008466714693</v>
      </c>
      <c r="M371" s="21">
        <f t="shared" si="58"/>
        <v>3399</v>
      </c>
      <c r="N371" s="21">
        <f t="shared" si="59"/>
        <v>3631</v>
      </c>
      <c r="O371" s="19">
        <f t="shared" si="54"/>
        <v>2.5143973102828419</v>
      </c>
      <c r="P371" s="19">
        <f t="shared" si="55"/>
        <v>2.6860184270776695</v>
      </c>
      <c r="Q371" s="21">
        <f>((I371/B371)+_xlfn.NORM.S.INV(0.975)^2/(2*B371))/(1+_xlfn.NORM.S.INV(0.975)^2/B371)</f>
        <v>2.6016213279103639E-3</v>
      </c>
      <c r="R371" s="21">
        <f>_xlfn.NORM.S.INV(0.975)*SQRT(Q371*(1-Q371)/B371+(_xlfn.NORM.S.INV(0.975)^2/(4*B371^2)))/(1+_xlfn.NORM.S.INV(0.975)^2/B371)</f>
        <v>8.5882373908613153E-5</v>
      </c>
      <c r="S371" s="19">
        <f t="shared" si="56"/>
        <v>2.5157389540017507</v>
      </c>
      <c r="T371" s="19">
        <f t="shared" si="57"/>
        <v>2.6875037018189771</v>
      </c>
    </row>
    <row r="372" spans="1:20" x14ac:dyDescent="0.25">
      <c r="A372" s="12" t="s">
        <v>23</v>
      </c>
      <c r="B372" s="13">
        <v>537981</v>
      </c>
      <c r="C372" s="12">
        <v>3.9</v>
      </c>
      <c r="D372" s="12">
        <v>3.7</v>
      </c>
      <c r="E372" s="12">
        <v>4.0999999999999996</v>
      </c>
      <c r="F372" s="12">
        <v>2003</v>
      </c>
      <c r="G372" s="12" t="s">
        <v>9</v>
      </c>
      <c r="H372" s="16" t="str">
        <f>VLOOKUP(A372,'Data Key'!$A$1:$B$51,2,FALSE)</f>
        <v>North Carolina</v>
      </c>
      <c r="I372" s="17">
        <f t="shared" si="50"/>
        <v>2098</v>
      </c>
      <c r="J372" s="21">
        <f t="shared" si="51"/>
        <v>8.4974247072085369E-5</v>
      </c>
      <c r="K372" s="19">
        <f t="shared" si="52"/>
        <v>3.814791729793269</v>
      </c>
      <c r="L372" s="19">
        <f t="shared" si="53"/>
        <v>3.9847402239374392</v>
      </c>
      <c r="M372" s="21">
        <f t="shared" si="58"/>
        <v>2009</v>
      </c>
      <c r="N372" s="21">
        <f t="shared" si="59"/>
        <v>2188</v>
      </c>
      <c r="O372" s="19">
        <f t="shared" si="54"/>
        <v>3.7343326251298836</v>
      </c>
      <c r="P372" s="19">
        <f t="shared" si="55"/>
        <v>4.0670581303057167</v>
      </c>
      <c r="Q372" s="21">
        <f>((I372/B372)+_xlfn.NORM.S.INV(0.975)^2/(2*B372))/(1+_xlfn.NORM.S.INV(0.975)^2/B372)</f>
        <v>3.9033083603547641E-3</v>
      </c>
      <c r="R372" s="21">
        <f>_xlfn.NORM.S.INV(0.975)*SQRT(Q372*(1-Q372)/B372+(_xlfn.NORM.S.INV(0.975)^2/(4*B372^2)))/(1+_xlfn.NORM.S.INV(0.975)^2/B372)</f>
        <v>1.666588483778366E-4</v>
      </c>
      <c r="S372" s="19">
        <f t="shared" si="56"/>
        <v>3.7366495119769279</v>
      </c>
      <c r="T372" s="19">
        <f t="shared" si="57"/>
        <v>4.0699672087326002</v>
      </c>
    </row>
    <row r="373" spans="1:20" x14ac:dyDescent="0.25">
      <c r="A373" s="12" t="s">
        <v>59</v>
      </c>
      <c r="B373" s="13">
        <v>24670</v>
      </c>
      <c r="C373" s="12">
        <v>6</v>
      </c>
      <c r="D373" s="12">
        <v>5.0999999999999996</v>
      </c>
      <c r="E373" s="12">
        <v>7</v>
      </c>
      <c r="F373" s="12">
        <v>2003</v>
      </c>
      <c r="G373" s="12" t="s">
        <v>9</v>
      </c>
      <c r="H373" s="16" t="str">
        <f>VLOOKUP(A373,'Data Key'!$A$1:$B$51,2,FALSE)</f>
        <v>North Dakota</v>
      </c>
      <c r="I373" s="17">
        <f t="shared" si="50"/>
        <v>148</v>
      </c>
      <c r="J373" s="21">
        <f t="shared" si="51"/>
        <v>4.9164890643947493E-4</v>
      </c>
      <c r="K373" s="19">
        <f t="shared" si="52"/>
        <v>5.5075403923039383</v>
      </c>
      <c r="L373" s="19">
        <f t="shared" si="53"/>
        <v>6.4908382051828877</v>
      </c>
      <c r="M373" s="21">
        <f t="shared" si="58"/>
        <v>125</v>
      </c>
      <c r="N373" s="21">
        <f t="shared" si="59"/>
        <v>172</v>
      </c>
      <c r="O373" s="19">
        <f t="shared" si="54"/>
        <v>5.0668828536684236</v>
      </c>
      <c r="P373" s="19">
        <f t="shared" si="55"/>
        <v>6.9720308066477505</v>
      </c>
      <c r="Q373" s="21">
        <f>((I373/B373)+_xlfn.NORM.S.INV(0.975)^2/(2*B373))/(1+_xlfn.NORM.S.INV(0.975)^2/B373)</f>
        <v>6.0761000535954901E-3</v>
      </c>
      <c r="R373" s="21">
        <f>_xlfn.NORM.S.INV(0.975)*SQRT(Q373*(1-Q373)/B373+(_xlfn.NORM.S.INV(0.975)^2/(4*B373^2)))/(1+_xlfn.NORM.S.INV(0.975)^2/B373)</f>
        <v>9.7270277757802084E-4</v>
      </c>
      <c r="S373" s="19">
        <f t="shared" si="56"/>
        <v>5.1033972760174695</v>
      </c>
      <c r="T373" s="19">
        <f t="shared" si="57"/>
        <v>7.0488028311735107</v>
      </c>
    </row>
    <row r="374" spans="1:20" x14ac:dyDescent="0.25">
      <c r="A374" s="12" t="s">
        <v>54</v>
      </c>
      <c r="B374" s="13">
        <v>767543</v>
      </c>
      <c r="C374" s="12">
        <v>2.9</v>
      </c>
      <c r="D374" s="12">
        <v>2.8</v>
      </c>
      <c r="E374" s="12">
        <v>3</v>
      </c>
      <c r="F374" s="12">
        <v>2003</v>
      </c>
      <c r="G374" s="12" t="s">
        <v>9</v>
      </c>
      <c r="H374" s="16" t="str">
        <f>VLOOKUP(A374,'Data Key'!$A$1:$B$51,2,FALSE)</f>
        <v>Ohio</v>
      </c>
      <c r="I374" s="17">
        <f t="shared" si="50"/>
        <v>2226</v>
      </c>
      <c r="J374" s="21">
        <f t="shared" si="51"/>
        <v>6.1380325518799292E-5</v>
      </c>
      <c r="K374" s="19">
        <f t="shared" si="52"/>
        <v>2.8387829226640386</v>
      </c>
      <c r="L374" s="19">
        <f t="shared" si="53"/>
        <v>2.9615435737016371</v>
      </c>
      <c r="M374" s="21">
        <f t="shared" si="58"/>
        <v>2134</v>
      </c>
      <c r="N374" s="21">
        <f t="shared" si="59"/>
        <v>2319</v>
      </c>
      <c r="O374" s="19">
        <f t="shared" si="54"/>
        <v>2.7803002567934305</v>
      </c>
      <c r="P374" s="19">
        <f t="shared" si="55"/>
        <v>3.0213290981743044</v>
      </c>
      <c r="Q374" s="21">
        <f>((I374/B374)+_xlfn.NORM.S.INV(0.975)^2/(2*B374))/(1+_xlfn.NORM.S.INV(0.975)^2/B374)</f>
        <v>2.9026511596033661E-3</v>
      </c>
      <c r="R374" s="21">
        <f>_xlfn.NORM.S.INV(0.975)*SQRT(Q374*(1-Q374)/B374+(_xlfn.NORM.S.INV(0.975)^2/(4*B374^2)))/(1+_xlfn.NORM.S.INV(0.975)^2/B374)</f>
        <v>1.2038007766793214E-4</v>
      </c>
      <c r="S374" s="19">
        <f t="shared" si="56"/>
        <v>2.7822710819354337</v>
      </c>
      <c r="T374" s="19">
        <f t="shared" si="57"/>
        <v>3.0230312372712982</v>
      </c>
    </row>
    <row r="375" spans="1:20" x14ac:dyDescent="0.25">
      <c r="A375" s="12" t="s">
        <v>39</v>
      </c>
      <c r="B375" s="13">
        <v>298071</v>
      </c>
      <c r="C375" s="12">
        <v>1.5</v>
      </c>
      <c r="D375" s="12">
        <v>1.3</v>
      </c>
      <c r="E375" s="12">
        <v>1.6</v>
      </c>
      <c r="F375" s="12">
        <v>2003</v>
      </c>
      <c r="G375" s="12" t="s">
        <v>9</v>
      </c>
      <c r="H375" s="16" t="str">
        <f>VLOOKUP(A375,'Data Key'!$A$1:$B$51,2,FALSE)</f>
        <v>Oklahoma</v>
      </c>
      <c r="I375" s="17">
        <f t="shared" si="50"/>
        <v>447</v>
      </c>
      <c r="J375" s="21">
        <f t="shared" si="51"/>
        <v>7.0877460605422692E-5</v>
      </c>
      <c r="K375" s="19">
        <f t="shared" si="52"/>
        <v>1.428765241972151</v>
      </c>
      <c r="L375" s="19">
        <f t="shared" si="53"/>
        <v>1.5705201631829966</v>
      </c>
      <c r="M375" s="21">
        <f t="shared" si="58"/>
        <v>406</v>
      </c>
      <c r="N375" s="21">
        <f t="shared" si="59"/>
        <v>489</v>
      </c>
      <c r="O375" s="19">
        <f t="shared" si="54"/>
        <v>1.3620915822069239</v>
      </c>
      <c r="P375" s="19">
        <f t="shared" si="55"/>
        <v>1.6405487283231177</v>
      </c>
      <c r="Q375" s="21">
        <f>((I375/B375)+_xlfn.NORM.S.INV(0.975)^2/(2*B375))/(1+_xlfn.NORM.S.INV(0.975)^2/B375)</f>
        <v>1.5060671582118946E-3</v>
      </c>
      <c r="R375" s="21">
        <f>_xlfn.NORM.S.INV(0.975)*SQRT(Q375*(1-Q375)/B375+(_xlfn.NORM.S.INV(0.975)^2/(4*B375^2)))/(1+_xlfn.NORM.S.INV(0.975)^2/B375)</f>
        <v>1.3936132362744519E-4</v>
      </c>
      <c r="S375" s="19">
        <f t="shared" si="56"/>
        <v>1.3667058345844494</v>
      </c>
      <c r="T375" s="19">
        <f t="shared" si="57"/>
        <v>1.6454284818393397</v>
      </c>
    </row>
    <row r="376" spans="1:20" x14ac:dyDescent="0.25">
      <c r="A376" s="12" t="s">
        <v>32</v>
      </c>
      <c r="B376" s="13">
        <v>174605</v>
      </c>
      <c r="C376" s="12">
        <v>6.2</v>
      </c>
      <c r="D376" s="12">
        <v>5.9</v>
      </c>
      <c r="E376" s="12">
        <v>6.6</v>
      </c>
      <c r="F376" s="12">
        <v>2003</v>
      </c>
      <c r="G376" s="12" t="s">
        <v>9</v>
      </c>
      <c r="H376" s="16" t="str">
        <f>VLOOKUP(A376,'Data Key'!$A$1:$B$51,2,FALSE)</f>
        <v>Oregon</v>
      </c>
      <c r="I376" s="17">
        <f t="shared" si="50"/>
        <v>1083</v>
      </c>
      <c r="J376" s="21">
        <f t="shared" si="51"/>
        <v>1.878912201067693E-4</v>
      </c>
      <c r="K376" s="19">
        <f t="shared" si="52"/>
        <v>6.014680298463718</v>
      </c>
      <c r="L376" s="19">
        <f t="shared" si="53"/>
        <v>6.3904627386772566</v>
      </c>
      <c r="M376" s="21">
        <f t="shared" si="58"/>
        <v>1019</v>
      </c>
      <c r="N376" s="21">
        <f t="shared" si="59"/>
        <v>1147</v>
      </c>
      <c r="O376" s="19">
        <f t="shared" si="54"/>
        <v>5.8360298960510866</v>
      </c>
      <c r="P376" s="19">
        <f t="shared" si="55"/>
        <v>6.5691131410898889</v>
      </c>
      <c r="Q376" s="21">
        <f>((I376/B376)+_xlfn.NORM.S.INV(0.975)^2/(2*B376))/(1+_xlfn.NORM.S.INV(0.975)^2/B376)</f>
        <v>6.2134352438631361E-3</v>
      </c>
      <c r="R376" s="21">
        <f>_xlfn.NORM.S.INV(0.975)*SQRT(Q376*(1-Q376)/B376+(_xlfn.NORM.S.INV(0.975)^2/(4*B376^2)))/(1+_xlfn.NORM.S.INV(0.975)^2/B376)</f>
        <v>3.6873637708904233E-4</v>
      </c>
      <c r="S376" s="19">
        <f t="shared" si="56"/>
        <v>5.8446988667740944</v>
      </c>
      <c r="T376" s="19">
        <f t="shared" si="57"/>
        <v>6.5821716209521783</v>
      </c>
    </row>
    <row r="377" spans="1:20" x14ac:dyDescent="0.25">
      <c r="A377" s="12" t="s">
        <v>24</v>
      </c>
      <c r="B377" s="13">
        <v>638268</v>
      </c>
      <c r="C377" s="12">
        <v>4.9000000000000004</v>
      </c>
      <c r="D377" s="12">
        <v>4.7</v>
      </c>
      <c r="E377" s="12">
        <v>5.0999999999999996</v>
      </c>
      <c r="F377" s="12">
        <v>2003</v>
      </c>
      <c r="G377" s="12" t="s">
        <v>9</v>
      </c>
      <c r="H377" s="16" t="str">
        <f>VLOOKUP(A377,'Data Key'!$A$1:$B$51,2,FALSE)</f>
        <v>Pennsylvania</v>
      </c>
      <c r="I377" s="17">
        <f t="shared" si="50"/>
        <v>3128</v>
      </c>
      <c r="J377" s="21">
        <f t="shared" si="51"/>
        <v>8.741047848192775E-5</v>
      </c>
      <c r="K377" s="19">
        <f t="shared" si="52"/>
        <v>4.8133522105452515</v>
      </c>
      <c r="L377" s="19">
        <f t="shared" si="53"/>
        <v>4.9881731675091077</v>
      </c>
      <c r="M377" s="21">
        <f t="shared" si="58"/>
        <v>3019</v>
      </c>
      <c r="N377" s="21">
        <f t="shared" si="59"/>
        <v>3237</v>
      </c>
      <c r="O377" s="19">
        <f t="shared" si="54"/>
        <v>4.7299880301064761</v>
      </c>
      <c r="P377" s="19">
        <f t="shared" si="55"/>
        <v>5.071537347947884</v>
      </c>
      <c r="Q377" s="21">
        <f>((I377/B377)+_xlfn.NORM.S.INV(0.975)^2/(2*B377))/(1+_xlfn.NORM.S.INV(0.975)^2/B377)</f>
        <v>4.9037424591012284E-3</v>
      </c>
      <c r="R377" s="21">
        <f>_xlfn.NORM.S.INV(0.975)*SQRT(Q377*(1-Q377)/B377+(_xlfn.NORM.S.INV(0.975)^2/(4*B377^2)))/(1+_xlfn.NORM.S.INV(0.975)^2/B377)</f>
        <v>1.7139859639483487E-4</v>
      </c>
      <c r="S377" s="19">
        <f t="shared" si="56"/>
        <v>4.7323438627063936</v>
      </c>
      <c r="T377" s="19">
        <f t="shared" si="57"/>
        <v>5.0751410554960632</v>
      </c>
    </row>
    <row r="378" spans="1:20" x14ac:dyDescent="0.25">
      <c r="A378" s="12" t="s">
        <v>40</v>
      </c>
      <c r="B378" s="13">
        <v>74320</v>
      </c>
      <c r="C378" s="12">
        <v>7.2</v>
      </c>
      <c r="D378" s="12">
        <v>6.6</v>
      </c>
      <c r="E378" s="12">
        <v>7.8</v>
      </c>
      <c r="F378" s="12">
        <v>2003</v>
      </c>
      <c r="G378" s="12" t="s">
        <v>9</v>
      </c>
      <c r="H378" s="16" t="str">
        <f>VLOOKUP(A378,'Data Key'!$A$1:$B$51,2,FALSE)</f>
        <v>Rhode Island</v>
      </c>
      <c r="I378" s="17">
        <f t="shared" si="50"/>
        <v>535</v>
      </c>
      <c r="J378" s="21">
        <f t="shared" si="51"/>
        <v>3.1010043848886366E-4</v>
      </c>
      <c r="K378" s="19">
        <f t="shared" si="52"/>
        <v>6.8885002073668948</v>
      </c>
      <c r="L378" s="19">
        <f t="shared" si="53"/>
        <v>7.5087010843446231</v>
      </c>
      <c r="M378" s="21">
        <f t="shared" si="58"/>
        <v>490</v>
      </c>
      <c r="N378" s="21">
        <f t="shared" si="59"/>
        <v>581</v>
      </c>
      <c r="O378" s="19">
        <f t="shared" si="54"/>
        <v>6.5931108719052745</v>
      </c>
      <c r="P378" s="19">
        <f t="shared" si="55"/>
        <v>7.8175457481162542</v>
      </c>
      <c r="Q378" s="21">
        <f>((I378/B378)+_xlfn.NORM.S.INV(0.975)^2/(2*B378))/(1+_xlfn.NORM.S.INV(0.975)^2/B378)</f>
        <v>7.2240712922222857E-3</v>
      </c>
      <c r="R378" s="21">
        <f>_xlfn.NORM.S.INV(0.975)*SQRT(Q378*(1-Q378)/B378+(_xlfn.NORM.S.INV(0.975)^2/(4*B378^2)))/(1+_xlfn.NORM.S.INV(0.975)^2/B378)</f>
        <v>6.0936894762902343E-4</v>
      </c>
      <c r="S378" s="19">
        <f t="shared" si="56"/>
        <v>6.6147023445932618</v>
      </c>
      <c r="T378" s="19">
        <f t="shared" si="57"/>
        <v>7.8334402398513099</v>
      </c>
    </row>
    <row r="379" spans="1:20" x14ac:dyDescent="0.25">
      <c r="A379" s="12" t="s">
        <v>17</v>
      </c>
      <c r="B379" s="13">
        <v>401466</v>
      </c>
      <c r="C379" s="12">
        <v>3.5</v>
      </c>
      <c r="D379" s="12">
        <v>3.3</v>
      </c>
      <c r="E379" s="12">
        <v>3.6</v>
      </c>
      <c r="F379" s="12">
        <v>2003</v>
      </c>
      <c r="G379" s="12" t="s">
        <v>9</v>
      </c>
      <c r="H379" s="16" t="str">
        <f>VLOOKUP(A379,'Data Key'!$A$1:$B$51,2,FALSE)</f>
        <v>South Carolina</v>
      </c>
      <c r="I379" s="17">
        <f t="shared" si="50"/>
        <v>1405</v>
      </c>
      <c r="J379" s="21">
        <f t="shared" si="51"/>
        <v>9.320261847910668E-5</v>
      </c>
      <c r="K379" s="19">
        <f t="shared" si="52"/>
        <v>3.4064710774254032</v>
      </c>
      <c r="L379" s="19">
        <f t="shared" si="53"/>
        <v>3.5928763143836164</v>
      </c>
      <c r="M379" s="21">
        <f t="shared" si="58"/>
        <v>1332</v>
      </c>
      <c r="N379" s="21">
        <f t="shared" si="59"/>
        <v>1479</v>
      </c>
      <c r="O379" s="19">
        <f t="shared" si="54"/>
        <v>3.3178401159749518</v>
      </c>
      <c r="P379" s="19">
        <f t="shared" si="55"/>
        <v>3.6839981467920073</v>
      </c>
      <c r="Q379" s="21">
        <f>((I379/B379)+_xlfn.NORM.S.INV(0.975)^2/(2*B379))/(1+_xlfn.NORM.S.INV(0.975)^2/B379)</f>
        <v>3.5044244526513373E-3</v>
      </c>
      <c r="R379" s="21">
        <f>_xlfn.NORM.S.INV(0.975)*SQRT(Q379*(1-Q379)/B379+(_xlfn.NORM.S.INV(0.975)^2/(4*B379^2)))/(1+_xlfn.NORM.S.INV(0.975)^2/B379)</f>
        <v>1.8285813455533472E-4</v>
      </c>
      <c r="S379" s="19">
        <f t="shared" si="56"/>
        <v>3.3215663180960022</v>
      </c>
      <c r="T379" s="19">
        <f t="shared" si="57"/>
        <v>3.6872825872066723</v>
      </c>
    </row>
    <row r="380" spans="1:20" x14ac:dyDescent="0.25">
      <c r="A380" s="12" t="s">
        <v>55</v>
      </c>
      <c r="B380" s="13">
        <v>53420</v>
      </c>
      <c r="C380" s="12">
        <v>2.8</v>
      </c>
      <c r="D380" s="12">
        <v>2.4</v>
      </c>
      <c r="E380" s="12">
        <v>3.3</v>
      </c>
      <c r="F380" s="12">
        <v>2003</v>
      </c>
      <c r="G380" s="12" t="s">
        <v>9</v>
      </c>
      <c r="H380" s="16" t="str">
        <f>VLOOKUP(A380,'Data Key'!$A$1:$B$51,2,FALSE)</f>
        <v>South Dakota</v>
      </c>
      <c r="I380" s="17">
        <f t="shared" si="50"/>
        <v>150</v>
      </c>
      <c r="J380" s="21">
        <f t="shared" si="51"/>
        <v>2.2894499426190609E-4</v>
      </c>
      <c r="K380" s="19">
        <f t="shared" si="52"/>
        <v>2.5789921079470046</v>
      </c>
      <c r="L380" s="19">
        <f t="shared" si="53"/>
        <v>3.0368820964708165</v>
      </c>
      <c r="M380" s="21">
        <f t="shared" si="58"/>
        <v>126</v>
      </c>
      <c r="N380" s="21">
        <f t="shared" si="59"/>
        <v>174</v>
      </c>
      <c r="O380" s="19">
        <f t="shared" si="54"/>
        <v>2.358667165855485</v>
      </c>
      <c r="P380" s="19">
        <f t="shared" si="55"/>
        <v>3.2572070385623362</v>
      </c>
      <c r="Q380" s="21">
        <f>((I380/B380)+_xlfn.NORM.S.INV(0.975)^2/(2*B380))/(1+_xlfn.NORM.S.INV(0.975)^2/B380)</f>
        <v>2.8436878603618977E-3</v>
      </c>
      <c r="R380" s="21">
        <f>_xlfn.NORM.S.INV(0.975)*SQRT(Q380*(1-Q380)/B380+(_xlfn.NORM.S.INV(0.975)^2/(4*B380^2)))/(1+_xlfn.NORM.S.INV(0.975)^2/B380)</f>
        <v>4.5296001286141335E-4</v>
      </c>
      <c r="S380" s="19">
        <f t="shared" si="56"/>
        <v>2.3907278475004845</v>
      </c>
      <c r="T380" s="19">
        <f t="shared" si="57"/>
        <v>3.2966478732233111</v>
      </c>
    </row>
    <row r="381" spans="1:20" x14ac:dyDescent="0.25">
      <c r="A381" s="12" t="s">
        <v>29</v>
      </c>
      <c r="B381" s="13">
        <v>489562</v>
      </c>
      <c r="C381" s="12">
        <v>0.8</v>
      </c>
      <c r="D381" s="12">
        <v>0.7</v>
      </c>
      <c r="E381" s="12">
        <v>0.9</v>
      </c>
      <c r="F381" s="12">
        <v>2003</v>
      </c>
      <c r="G381" s="12" t="s">
        <v>9</v>
      </c>
      <c r="H381" s="16" t="str">
        <f>VLOOKUP(A381,'Data Key'!$A$1:$B$51,2,FALSE)</f>
        <v>Tennessee</v>
      </c>
      <c r="I381" s="17">
        <f t="shared" si="50"/>
        <v>392</v>
      </c>
      <c r="J381" s="21">
        <f t="shared" si="51"/>
        <v>4.0426057586988403E-5</v>
      </c>
      <c r="K381" s="19">
        <f t="shared" si="52"/>
        <v>0.76028968423937882</v>
      </c>
      <c r="L381" s="19">
        <f t="shared" si="53"/>
        <v>0.84114179941335576</v>
      </c>
      <c r="M381" s="21">
        <f t="shared" si="58"/>
        <v>353</v>
      </c>
      <c r="N381" s="21">
        <f t="shared" si="59"/>
        <v>431</v>
      </c>
      <c r="O381" s="19">
        <f t="shared" si="54"/>
        <v>0.72105269608343781</v>
      </c>
      <c r="P381" s="19">
        <f t="shared" si="55"/>
        <v>0.88037878756929666</v>
      </c>
      <c r="Q381" s="21">
        <f>((I381/B381)+_xlfn.NORM.S.INV(0.975)^2/(2*B381))/(1+_xlfn.NORM.S.INV(0.975)^2/B381)</f>
        <v>8.0463279103895841E-4</v>
      </c>
      <c r="R381" s="21">
        <f>_xlfn.NORM.S.INV(0.975)*SQRT(Q381*(1-Q381)/B381+(_xlfn.NORM.S.INV(0.975)^2/(4*B381^2)))/(1+_xlfn.NORM.S.INV(0.975)^2/B381)</f>
        <v>7.9523243454757497E-5</v>
      </c>
      <c r="S381" s="19">
        <f t="shared" si="56"/>
        <v>0.72510954758420088</v>
      </c>
      <c r="T381" s="19">
        <f t="shared" si="57"/>
        <v>0.88415603449371594</v>
      </c>
    </row>
    <row r="382" spans="1:20" x14ac:dyDescent="0.25">
      <c r="A382" s="12" t="s">
        <v>63</v>
      </c>
      <c r="B382" s="13">
        <v>1538529</v>
      </c>
      <c r="C382" s="12">
        <v>1.5</v>
      </c>
      <c r="D382" s="12">
        <v>1.5</v>
      </c>
      <c r="E382" s="12">
        <v>1.6</v>
      </c>
      <c r="F382" s="12">
        <v>2003</v>
      </c>
      <c r="G382" s="12" t="s">
        <v>9</v>
      </c>
      <c r="H382" s="16" t="str">
        <f>VLOOKUP(A382,'Data Key'!$A$1:$B$51,2,FALSE)</f>
        <v>Texas</v>
      </c>
      <c r="I382" s="17">
        <f t="shared" si="50"/>
        <v>2308</v>
      </c>
      <c r="J382" s="21">
        <f t="shared" si="51"/>
        <v>3.1202272178865177E-5</v>
      </c>
      <c r="K382" s="19">
        <f t="shared" si="52"/>
        <v>1.4689319469356268</v>
      </c>
      <c r="L382" s="19">
        <f t="shared" si="53"/>
        <v>1.5313364912933569</v>
      </c>
      <c r="M382" s="21">
        <f t="shared" si="58"/>
        <v>2214</v>
      </c>
      <c r="N382" s="21">
        <f t="shared" si="59"/>
        <v>2402</v>
      </c>
      <c r="O382" s="19">
        <f t="shared" si="54"/>
        <v>1.4390368982320125</v>
      </c>
      <c r="P382" s="19">
        <f t="shared" si="55"/>
        <v>1.5612315399969712</v>
      </c>
      <c r="Q382" s="21">
        <f>((I382/B382)+_xlfn.NORM.S.INV(0.975)^2/(2*B382))/(1+_xlfn.NORM.S.INV(0.975)^2/B382)</f>
        <v>1.5013788897870418E-3</v>
      </c>
      <c r="R382" s="21">
        <f>_xlfn.NORM.S.INV(0.975)*SQRT(Q382*(1-Q382)/B382+(_xlfn.NORM.S.INV(0.975)^2/(4*B382^2)))/(1+_xlfn.NORM.S.INV(0.975)^2/B382)</f>
        <v>6.119323996204929E-5</v>
      </c>
      <c r="S382" s="19">
        <f t="shared" si="56"/>
        <v>1.4401856498249925</v>
      </c>
      <c r="T382" s="19">
        <f t="shared" si="57"/>
        <v>1.5625721297490911</v>
      </c>
    </row>
    <row r="383" spans="1:20" x14ac:dyDescent="0.25">
      <c r="A383" s="12" t="s">
        <v>25</v>
      </c>
      <c r="B383" s="13">
        <v>90071</v>
      </c>
      <c r="C383" s="12">
        <v>3.1</v>
      </c>
      <c r="D383" s="12">
        <v>2.8</v>
      </c>
      <c r="E383" s="12">
        <v>3.5</v>
      </c>
      <c r="F383" s="12">
        <v>2003</v>
      </c>
      <c r="G383" s="12" t="s">
        <v>9</v>
      </c>
      <c r="H383" s="16" t="str">
        <f>VLOOKUP(A383,'Data Key'!$A$1:$B$51,2,FALSE)</f>
        <v>Utah</v>
      </c>
      <c r="I383" s="17">
        <f t="shared" si="50"/>
        <v>279</v>
      </c>
      <c r="J383" s="21">
        <f t="shared" si="51"/>
        <v>1.851584120107584E-4</v>
      </c>
      <c r="K383" s="19">
        <f t="shared" si="52"/>
        <v>2.9123979601845096</v>
      </c>
      <c r="L383" s="19">
        <f t="shared" si="53"/>
        <v>3.2827147842060262</v>
      </c>
      <c r="M383" s="21">
        <f t="shared" si="58"/>
        <v>247</v>
      </c>
      <c r="N383" s="21">
        <f t="shared" si="59"/>
        <v>312</v>
      </c>
      <c r="O383" s="19">
        <f t="shared" si="54"/>
        <v>2.742281089362836</v>
      </c>
      <c r="P383" s="19">
        <f t="shared" si="55"/>
        <v>3.463934007616214</v>
      </c>
      <c r="Q383" s="21">
        <f>((I383/B383)+_xlfn.NORM.S.INV(0.975)^2/(2*B383))/(1+_xlfn.NORM.S.INV(0.975)^2/B383)</f>
        <v>3.118747975135487E-3</v>
      </c>
      <c r="R383" s="21">
        <f>_xlfn.NORM.S.INV(0.975)*SQRT(Q383*(1-Q383)/B383+(_xlfn.NORM.S.INV(0.975)^2/(4*B383^2)))/(1+_xlfn.NORM.S.INV(0.975)^2/B383)</f>
        <v>3.6474752891212217E-4</v>
      </c>
      <c r="S383" s="19">
        <f t="shared" si="56"/>
        <v>2.7540004462233645</v>
      </c>
      <c r="T383" s="19">
        <f t="shared" si="57"/>
        <v>3.4834955040476094</v>
      </c>
    </row>
    <row r="384" spans="1:20" x14ac:dyDescent="0.25">
      <c r="A384" s="12" t="s">
        <v>57</v>
      </c>
      <c r="B384" s="13">
        <v>52490</v>
      </c>
      <c r="C384" s="12">
        <v>7.6</v>
      </c>
      <c r="D384" s="12">
        <v>6.9</v>
      </c>
      <c r="E384" s="12">
        <v>8.4</v>
      </c>
      <c r="F384" s="12">
        <v>2003</v>
      </c>
      <c r="G384" s="12" t="s">
        <v>9</v>
      </c>
      <c r="H384" s="16" t="str">
        <f>VLOOKUP(A384,'Data Key'!$A$1:$B$51,2,FALSE)</f>
        <v>Vermont</v>
      </c>
      <c r="I384" s="17">
        <f t="shared" si="50"/>
        <v>399</v>
      </c>
      <c r="J384" s="21">
        <f t="shared" si="51"/>
        <v>3.7909925945398454E-4</v>
      </c>
      <c r="K384" s="19">
        <f t="shared" si="52"/>
        <v>7.2223486353831268</v>
      </c>
      <c r="L384" s="19">
        <f t="shared" si="53"/>
        <v>7.9805471542910968</v>
      </c>
      <c r="M384" s="21">
        <f t="shared" si="58"/>
        <v>360</v>
      </c>
      <c r="N384" s="21">
        <f t="shared" si="59"/>
        <v>438</v>
      </c>
      <c r="O384" s="19">
        <f t="shared" si="54"/>
        <v>6.8584492284244618</v>
      </c>
      <c r="P384" s="19">
        <f t="shared" si="55"/>
        <v>8.3444465612497627</v>
      </c>
      <c r="Q384" s="21">
        <f>((I384/B384)+_xlfn.NORM.S.INV(0.975)^2/(2*B384))/(1+_xlfn.NORM.S.INV(0.975)^2/B384)</f>
        <v>7.6374812410109714E-3</v>
      </c>
      <c r="R384" s="21">
        <f>_xlfn.NORM.S.INV(0.975)*SQRT(Q384*(1-Q384)/B384+(_xlfn.NORM.S.INV(0.975)^2/(4*B384^2)))/(1+_xlfn.NORM.S.INV(0.975)^2/B384)</f>
        <v>7.4561020032234819E-4</v>
      </c>
      <c r="S384" s="19">
        <f t="shared" si="56"/>
        <v>6.8918710406886232</v>
      </c>
      <c r="T384" s="19">
        <f t="shared" si="57"/>
        <v>8.3830914413333186</v>
      </c>
    </row>
    <row r="385" spans="1:20" x14ac:dyDescent="0.25">
      <c r="A385" s="12" t="s">
        <v>56</v>
      </c>
      <c r="B385" s="13">
        <v>308865</v>
      </c>
      <c r="C385" s="12">
        <v>2.7</v>
      </c>
      <c r="D385" s="12">
        <v>2.6</v>
      </c>
      <c r="E385" s="12">
        <v>2.9</v>
      </c>
      <c r="F385" s="12">
        <v>2003</v>
      </c>
      <c r="G385" s="12" t="s">
        <v>9</v>
      </c>
      <c r="H385" s="16" t="str">
        <f>VLOOKUP(A385,'Data Key'!$A$1:$B$51,2,FALSE)</f>
        <v>Virginia</v>
      </c>
      <c r="I385" s="17">
        <f t="shared" si="50"/>
        <v>834</v>
      </c>
      <c r="J385" s="21">
        <f t="shared" si="51"/>
        <v>9.3374264020768468E-5</v>
      </c>
      <c r="K385" s="19">
        <f t="shared" si="52"/>
        <v>2.6068345650793239</v>
      </c>
      <c r="L385" s="19">
        <f t="shared" si="53"/>
        <v>2.7935830931208607</v>
      </c>
      <c r="M385" s="21">
        <f t="shared" si="58"/>
        <v>778</v>
      </c>
      <c r="N385" s="21">
        <f t="shared" si="59"/>
        <v>891</v>
      </c>
      <c r="O385" s="19">
        <f t="shared" si="54"/>
        <v>2.5188998429734673</v>
      </c>
      <c r="P385" s="19">
        <f t="shared" si="55"/>
        <v>2.8847554756932641</v>
      </c>
      <c r="Q385" s="21">
        <f>((I385/B385)+_xlfn.NORM.S.INV(0.975)^2/(2*B385))/(1+_xlfn.NORM.S.INV(0.975)^2/B385)</f>
        <v>2.7063938384403034E-3</v>
      </c>
      <c r="R385" s="21">
        <f>_xlfn.NORM.S.INV(0.975)*SQRT(Q385*(1-Q385)/B385+(_xlfn.NORM.S.INV(0.975)^2/(4*B385^2)))/(1+_xlfn.NORM.S.INV(0.975)^2/B385)</f>
        <v>1.8332232911794861E-4</v>
      </c>
      <c r="S385" s="19">
        <f t="shared" si="56"/>
        <v>2.5230715093223548</v>
      </c>
      <c r="T385" s="19">
        <f t="shared" si="57"/>
        <v>2.8897161675582521</v>
      </c>
    </row>
    <row r="386" spans="1:20" x14ac:dyDescent="0.25">
      <c r="A386" s="12" t="s">
        <v>41</v>
      </c>
      <c r="B386" s="13">
        <v>493226</v>
      </c>
      <c r="C386" s="12">
        <v>1.6</v>
      </c>
      <c r="D386" s="12">
        <v>1.5</v>
      </c>
      <c r="E386" s="12">
        <v>1.7</v>
      </c>
      <c r="F386" s="12">
        <v>2003</v>
      </c>
      <c r="G386" s="12" t="s">
        <v>9</v>
      </c>
      <c r="H386" s="16" t="str">
        <f>VLOOKUP(A386,'Data Key'!$A$1:$B$51,2,FALSE)</f>
        <v>Washington</v>
      </c>
      <c r="I386" s="17">
        <f t="shared" si="50"/>
        <v>789</v>
      </c>
      <c r="J386" s="21">
        <f t="shared" si="51"/>
        <v>5.6904275331869414E-5</v>
      </c>
      <c r="K386" s="19">
        <f t="shared" si="52"/>
        <v>1.542768085816975</v>
      </c>
      <c r="L386" s="19">
        <f t="shared" si="53"/>
        <v>1.656576636480714</v>
      </c>
      <c r="M386" s="21">
        <f t="shared" si="58"/>
        <v>735</v>
      </c>
      <c r="N386" s="21">
        <f t="shared" si="59"/>
        <v>845</v>
      </c>
      <c r="O386" s="19">
        <f t="shared" si="54"/>
        <v>1.4901890816785814</v>
      </c>
      <c r="P386" s="19">
        <f t="shared" si="55"/>
        <v>1.7132105768957842</v>
      </c>
      <c r="Q386" s="21">
        <f>((I386/B386)+_xlfn.NORM.S.INV(0.975)^2/(2*B386))/(1+_xlfn.NORM.S.INV(0.975)^2/B386)</f>
        <v>1.6035540896533126E-3</v>
      </c>
      <c r="R386" s="21">
        <f>_xlfn.NORM.S.INV(0.975)*SQRT(Q386*(1-Q386)/B386+(_xlfn.NORM.S.INV(0.975)^2/(4*B386^2)))/(1+_xlfn.NORM.S.INV(0.975)^2/B386)</f>
        <v>1.117323622548642E-4</v>
      </c>
      <c r="S386" s="19">
        <f t="shared" si="56"/>
        <v>1.4918217273984484</v>
      </c>
      <c r="T386" s="19">
        <f t="shared" si="57"/>
        <v>1.7152864519081767</v>
      </c>
    </row>
    <row r="387" spans="1:20" x14ac:dyDescent="0.25">
      <c r="A387" s="12" t="s">
        <v>18</v>
      </c>
      <c r="B387" s="13">
        <v>139175</v>
      </c>
      <c r="C387" s="12">
        <v>5.7</v>
      </c>
      <c r="D387" s="12">
        <v>5.3</v>
      </c>
      <c r="E387" s="12">
        <v>6.1</v>
      </c>
      <c r="F387" s="12">
        <v>2003</v>
      </c>
      <c r="G387" s="12" t="s">
        <v>9</v>
      </c>
      <c r="H387" s="16" t="str">
        <f>VLOOKUP(A387,'Data Key'!$A$1:$B$51,2,FALSE)</f>
        <v>West Virginia</v>
      </c>
      <c r="I387" s="17">
        <f t="shared" ref="I387:I450" si="60">ROUND(B387*C387/1000,0)</f>
        <v>793</v>
      </c>
      <c r="J387" s="21">
        <f t="shared" ref="J387:J450" si="61">SQRT(I387/B387*(1-I387/B387)/B387)</f>
        <v>2.0175975888474167E-4</v>
      </c>
      <c r="K387" s="19">
        <f t="shared" ref="K387:K450" si="62">1000*(I387/B387-J387)</f>
        <v>5.4961026445641536</v>
      </c>
      <c r="L387" s="19">
        <f t="shared" ref="L387:L450" si="63">1000*(I387/B387+J387)</f>
        <v>5.8996221623336371</v>
      </c>
      <c r="M387" s="21">
        <f t="shared" si="58"/>
        <v>739</v>
      </c>
      <c r="N387" s="21">
        <f t="shared" si="59"/>
        <v>849</v>
      </c>
      <c r="O387" s="19">
        <f t="shared" ref="O387:O450" si="64">1000*M387/B387</f>
        <v>5.3098616849290465</v>
      </c>
      <c r="P387" s="19">
        <f t="shared" ref="P387:P450" si="65">1000*N387/B387</f>
        <v>6.1002335189509607</v>
      </c>
      <c r="Q387" s="21">
        <f>((I387/B387)+_xlfn.NORM.S.INV(0.975)^2/(2*B387))/(1+_xlfn.NORM.S.INV(0.975)^2/B387)</f>
        <v>5.7115055785655683E-3</v>
      </c>
      <c r="R387" s="21">
        <f>_xlfn.NORM.S.INV(0.975)*SQRT(Q387*(1-Q387)/B387+(_xlfn.NORM.S.INV(0.975)^2/(4*B387^2)))/(1+_xlfn.NORM.S.INV(0.975)^2/B387)</f>
        <v>3.9614182130670101E-4</v>
      </c>
      <c r="S387" s="19">
        <f t="shared" ref="S387:S450" si="66">1000*(Q387-R387)</f>
        <v>5.3153637572588677</v>
      </c>
      <c r="T387" s="19">
        <f t="shared" ref="T387:T450" si="67">1000*(Q387+R387)</f>
        <v>6.1076473998722687</v>
      </c>
    </row>
    <row r="388" spans="1:20" x14ac:dyDescent="0.25">
      <c r="A388" s="12" t="s">
        <v>26</v>
      </c>
      <c r="B388" s="13">
        <v>291200</v>
      </c>
      <c r="C388" s="12">
        <v>7.1</v>
      </c>
      <c r="D388" s="12">
        <v>6.8</v>
      </c>
      <c r="E388" s="12">
        <v>7.4</v>
      </c>
      <c r="F388" s="12">
        <v>2003</v>
      </c>
      <c r="G388" s="12" t="s">
        <v>9</v>
      </c>
      <c r="H388" s="16" t="str">
        <f>VLOOKUP(A388,'Data Key'!$A$1:$B$51,2,FALSE)</f>
        <v>Wisconsin</v>
      </c>
      <c r="I388" s="17">
        <f t="shared" si="60"/>
        <v>2068</v>
      </c>
      <c r="J388" s="21">
        <f t="shared" si="61"/>
        <v>1.5560956598891729E-4</v>
      </c>
      <c r="K388" s="19">
        <f t="shared" si="62"/>
        <v>6.9460387856594341</v>
      </c>
      <c r="L388" s="19">
        <f t="shared" si="63"/>
        <v>7.2572579176372685</v>
      </c>
      <c r="M388" s="21">
        <f t="shared" ref="M388:M451" si="68">_xlfn.BINOM.INV(B388, C388/1000, 0.025)</f>
        <v>1979</v>
      </c>
      <c r="N388" s="21">
        <f t="shared" ref="N388:N451" si="69">_xlfn.BINOM.INV(B388, C388/1000, 0.975)</f>
        <v>2157</v>
      </c>
      <c r="O388" s="19">
        <f t="shared" si="64"/>
        <v>6.7960164835164836</v>
      </c>
      <c r="P388" s="19">
        <f t="shared" si="65"/>
        <v>7.4072802197802199</v>
      </c>
      <c r="Q388" s="21">
        <f>((I388/B388)+_xlfn.NORM.S.INV(0.975)^2/(2*B388))/(1+_xlfn.NORM.S.INV(0.975)^2/B388)</f>
        <v>7.1081504936227153E-3</v>
      </c>
      <c r="R388" s="21">
        <f>_xlfn.NORM.S.INV(0.975)*SQRT(Q388*(1-Q388)/B388+(_xlfn.NORM.S.INV(0.975)^2/(4*B388^2)))/(1+_xlfn.NORM.S.INV(0.975)^2/B388)</f>
        <v>3.051949923777691E-4</v>
      </c>
      <c r="S388" s="19">
        <f t="shared" si="66"/>
        <v>6.8029555012449459</v>
      </c>
      <c r="T388" s="19">
        <f t="shared" si="67"/>
        <v>7.4133454860004848</v>
      </c>
    </row>
    <row r="389" spans="1:20" x14ac:dyDescent="0.25">
      <c r="A389" s="12" t="s">
        <v>42</v>
      </c>
      <c r="B389" s="13">
        <v>32579</v>
      </c>
      <c r="C389" s="12">
        <v>2.7</v>
      </c>
      <c r="D389" s="12">
        <v>2.2000000000000002</v>
      </c>
      <c r="E389" s="12">
        <v>3.3</v>
      </c>
      <c r="F389" s="12">
        <v>2003</v>
      </c>
      <c r="G389" s="12" t="s">
        <v>9</v>
      </c>
      <c r="H389" s="16" t="str">
        <f>VLOOKUP(A389,'Data Key'!$A$1:$B$51,2,FALSE)</f>
        <v>Wyoming</v>
      </c>
      <c r="I389" s="17">
        <f t="shared" si="60"/>
        <v>88</v>
      </c>
      <c r="J389" s="21">
        <f t="shared" si="61"/>
        <v>2.8755190602491279E-4</v>
      </c>
      <c r="K389" s="19">
        <f t="shared" si="62"/>
        <v>2.4135745865009475</v>
      </c>
      <c r="L389" s="19">
        <f t="shared" si="63"/>
        <v>2.988678398550773</v>
      </c>
      <c r="M389" s="21">
        <f t="shared" si="68"/>
        <v>70</v>
      </c>
      <c r="N389" s="21">
        <f t="shared" si="69"/>
        <v>107</v>
      </c>
      <c r="O389" s="19">
        <f t="shared" si="64"/>
        <v>2.1486233463273887</v>
      </c>
      <c r="P389" s="19">
        <f t="shared" si="65"/>
        <v>3.28432425795758</v>
      </c>
      <c r="Q389" s="21">
        <f>((I389/B389)+_xlfn.NORM.S.INV(0.975)^2/(2*B389))/(1+_xlfn.NORM.S.INV(0.975)^2/B389)</f>
        <v>2.7597571416228981E-3</v>
      </c>
      <c r="R389" s="21">
        <f>_xlfn.NORM.S.INV(0.975)*SQRT(Q389*(1-Q389)/B389+(_xlfn.NORM.S.INV(0.975)^2/(4*B389^2)))/(1+_xlfn.NORM.S.INV(0.975)^2/B389)</f>
        <v>5.7263359808617186E-4</v>
      </c>
      <c r="S389" s="19">
        <f t="shared" si="66"/>
        <v>2.187123543536726</v>
      </c>
      <c r="T389" s="19">
        <f t="shared" si="67"/>
        <v>3.3323907397090702</v>
      </c>
    </row>
    <row r="390" spans="1:20" x14ac:dyDescent="0.25">
      <c r="A390" s="12" t="s">
        <v>19</v>
      </c>
      <c r="B390" s="13">
        <v>326144</v>
      </c>
      <c r="C390" s="12">
        <v>19.5</v>
      </c>
      <c r="D390" s="12">
        <v>19</v>
      </c>
      <c r="E390" s="12">
        <v>19.899999999999999</v>
      </c>
      <c r="F390" s="12">
        <v>2004</v>
      </c>
      <c r="G390" s="12" t="s">
        <v>9</v>
      </c>
      <c r="H390" s="16" t="str">
        <f>VLOOKUP(A390,'Data Key'!$A$1:$B$51,2,FALSE)</f>
        <v>Alabama</v>
      </c>
      <c r="I390" s="17">
        <f t="shared" si="60"/>
        <v>6360</v>
      </c>
      <c r="J390" s="21">
        <f t="shared" si="61"/>
        <v>2.4212678372137605E-4</v>
      </c>
      <c r="K390" s="19">
        <f t="shared" si="62"/>
        <v>19.258461913295896</v>
      </c>
      <c r="L390" s="19">
        <f t="shared" si="63"/>
        <v>19.742715480738646</v>
      </c>
      <c r="M390" s="21">
        <f t="shared" si="68"/>
        <v>6205</v>
      </c>
      <c r="N390" s="21">
        <f t="shared" si="69"/>
        <v>6515</v>
      </c>
      <c r="O390" s="19">
        <f t="shared" si="64"/>
        <v>19.02533850078493</v>
      </c>
      <c r="P390" s="19">
        <f t="shared" si="65"/>
        <v>19.975838893249609</v>
      </c>
      <c r="Q390" s="21">
        <f>((I390/B390)+_xlfn.NORM.S.INV(0.975)^2/(2*B390))/(1+_xlfn.NORM.S.INV(0.975)^2/B390)</f>
        <v>1.9506248151004862E-2</v>
      </c>
      <c r="R390" s="21">
        <f>_xlfn.NORM.S.INV(0.975)*SQRT(Q390*(1-Q390)/B390+(_xlfn.NORM.S.INV(0.975)^2/(4*B390^2)))/(1+_xlfn.NORM.S.INV(0.975)^2/B390)</f>
        <v>4.7465820900029383E-4</v>
      </c>
      <c r="S390" s="19">
        <f t="shared" si="66"/>
        <v>19.031589942004565</v>
      </c>
      <c r="T390" s="19">
        <f t="shared" si="67"/>
        <v>19.980906360005157</v>
      </c>
    </row>
    <row r="391" spans="1:20" x14ac:dyDescent="0.25">
      <c r="A391" s="12" t="s">
        <v>43</v>
      </c>
      <c r="B391" s="13">
        <v>59999</v>
      </c>
      <c r="C391" s="12">
        <v>4.4000000000000004</v>
      </c>
      <c r="D391" s="12">
        <v>3.9</v>
      </c>
      <c r="E391" s="12">
        <v>5</v>
      </c>
      <c r="F391" s="12">
        <v>2004</v>
      </c>
      <c r="G391" s="12" t="s">
        <v>9</v>
      </c>
      <c r="H391" s="16" t="str">
        <f>VLOOKUP(A391,'Data Key'!$A$1:$B$51,2,FALSE)</f>
        <v>Alaska</v>
      </c>
      <c r="I391" s="17">
        <f t="shared" si="60"/>
        <v>264</v>
      </c>
      <c r="J391" s="21">
        <f t="shared" si="61"/>
        <v>2.7020935409114257E-4</v>
      </c>
      <c r="K391" s="19">
        <f t="shared" si="62"/>
        <v>4.1298639804644335</v>
      </c>
      <c r="L391" s="19">
        <f t="shared" si="63"/>
        <v>4.6702826886467186</v>
      </c>
      <c r="M391" s="21">
        <f t="shared" si="68"/>
        <v>233</v>
      </c>
      <c r="N391" s="21">
        <f t="shared" si="69"/>
        <v>296</v>
      </c>
      <c r="O391" s="19">
        <f t="shared" si="64"/>
        <v>3.8833980566342774</v>
      </c>
      <c r="P391" s="19">
        <f t="shared" si="65"/>
        <v>4.933415556925949</v>
      </c>
      <c r="Q391" s="21">
        <f>((I391/B391)+_xlfn.NORM.S.INV(0.975)^2/(2*B391))/(1+_xlfn.NORM.S.INV(0.975)^2/B391)</f>
        <v>4.4318022771112527E-3</v>
      </c>
      <c r="R391" s="21">
        <f>_xlfn.NORM.S.INV(0.975)*SQRT(Q391*(1-Q391)/B391+(_xlfn.NORM.S.INV(0.975)^2/(4*B391^2)))/(1+_xlfn.NORM.S.INV(0.975)^2/B391)</f>
        <v>5.3242729598767299E-4</v>
      </c>
      <c r="S391" s="19">
        <f t="shared" si="66"/>
        <v>3.8993749811235796</v>
      </c>
      <c r="T391" s="19">
        <f t="shared" si="67"/>
        <v>4.9642295730989252</v>
      </c>
    </row>
    <row r="392" spans="1:20" x14ac:dyDescent="0.25">
      <c r="A392" s="12" t="s">
        <v>13</v>
      </c>
      <c r="B392" s="13">
        <v>458585</v>
      </c>
      <c r="C392" s="12">
        <v>4.3</v>
      </c>
      <c r="D392" s="12">
        <v>4.0999999999999996</v>
      </c>
      <c r="E392" s="12">
        <v>4.5</v>
      </c>
      <c r="F392" s="12">
        <v>2004</v>
      </c>
      <c r="G392" s="12" t="s">
        <v>9</v>
      </c>
      <c r="H392" s="16" t="str">
        <f>VLOOKUP(A392,'Data Key'!$A$1:$B$51,2,FALSE)</f>
        <v>Arizona</v>
      </c>
      <c r="I392" s="17">
        <f t="shared" si="60"/>
        <v>1972</v>
      </c>
      <c r="J392" s="21">
        <f t="shared" si="61"/>
        <v>9.6626850356153419E-5</v>
      </c>
      <c r="K392" s="19">
        <f t="shared" si="62"/>
        <v>4.2035574121033692</v>
      </c>
      <c r="L392" s="19">
        <f t="shared" si="63"/>
        <v>4.3968111128156755</v>
      </c>
      <c r="M392" s="21">
        <f t="shared" si="68"/>
        <v>1886</v>
      </c>
      <c r="N392" s="21">
        <f t="shared" si="69"/>
        <v>2059</v>
      </c>
      <c r="O392" s="19">
        <f t="shared" si="64"/>
        <v>4.112650871703174</v>
      </c>
      <c r="P392" s="19">
        <f t="shared" si="65"/>
        <v>4.4898982740386186</v>
      </c>
      <c r="Q392" s="21">
        <f>((I392/B392)+_xlfn.NORM.S.INV(0.975)^2/(2*B392))/(1+_xlfn.NORM.S.INV(0.975)^2/B392)</f>
        <v>4.3043365885901009E-3</v>
      </c>
      <c r="R392" s="21">
        <f>_xlfn.NORM.S.INV(0.975)*SQRT(Q392*(1-Q392)/B392+(_xlfn.NORM.S.INV(0.975)^2/(4*B392^2)))/(1+_xlfn.NORM.S.INV(0.975)^2/B392)</f>
        <v>1.8952086514644332E-4</v>
      </c>
      <c r="S392" s="19">
        <f t="shared" si="66"/>
        <v>4.1148157234436571</v>
      </c>
      <c r="T392" s="19">
        <f t="shared" si="67"/>
        <v>4.4938574537365445</v>
      </c>
    </row>
    <row r="393" spans="1:20" x14ac:dyDescent="0.25">
      <c r="A393" s="12" t="s">
        <v>20</v>
      </c>
      <c r="B393" s="13">
        <v>292778</v>
      </c>
      <c r="C393" s="12">
        <v>4.5</v>
      </c>
      <c r="D393" s="12">
        <v>4.3</v>
      </c>
      <c r="E393" s="12">
        <v>4.8</v>
      </c>
      <c r="F393" s="12">
        <v>2004</v>
      </c>
      <c r="G393" s="12" t="s">
        <v>9</v>
      </c>
      <c r="H393" s="16" t="str">
        <f>VLOOKUP(A393,'Data Key'!$A$1:$B$51,2,FALSE)</f>
        <v>Arkansas</v>
      </c>
      <c r="I393" s="17">
        <f t="shared" si="60"/>
        <v>1318</v>
      </c>
      <c r="J393" s="21">
        <f t="shared" si="61"/>
        <v>1.2371989017020607E-4</v>
      </c>
      <c r="K393" s="19">
        <f t="shared" si="62"/>
        <v>4.3779844728625354</v>
      </c>
      <c r="L393" s="19">
        <f t="shared" si="63"/>
        <v>4.6254242532029473</v>
      </c>
      <c r="M393" s="21">
        <f t="shared" si="68"/>
        <v>1247</v>
      </c>
      <c r="N393" s="21">
        <f t="shared" si="69"/>
        <v>1389</v>
      </c>
      <c r="O393" s="19">
        <f t="shared" si="64"/>
        <v>4.2591998032639067</v>
      </c>
      <c r="P393" s="19">
        <f t="shared" si="65"/>
        <v>4.7442089228015769</v>
      </c>
      <c r="Q393" s="21">
        <f>((I393/B393)+_xlfn.NORM.S.INV(0.975)^2/(2*B393))/(1+_xlfn.NORM.S.INV(0.975)^2/B393)</f>
        <v>4.5082055732475878E-3</v>
      </c>
      <c r="R393" s="21">
        <f>_xlfn.NORM.S.INV(0.975)*SQRT(Q393*(1-Q393)/B393+(_xlfn.NORM.S.INV(0.975)^2/(4*B393^2)))/(1+_xlfn.NORM.S.INV(0.975)^2/B393)</f>
        <v>2.4274624766374247E-4</v>
      </c>
      <c r="S393" s="19">
        <f t="shared" si="66"/>
        <v>4.265459325583846</v>
      </c>
      <c r="T393" s="19">
        <f t="shared" si="67"/>
        <v>4.7509518209113297</v>
      </c>
    </row>
    <row r="394" spans="1:20" x14ac:dyDescent="0.25">
      <c r="A394" s="12" t="s">
        <v>44</v>
      </c>
      <c r="B394" s="13">
        <v>2870079</v>
      </c>
      <c r="C394" s="12">
        <v>1.9</v>
      </c>
      <c r="D394" s="12">
        <v>1.8</v>
      </c>
      <c r="E394" s="12">
        <v>1.9</v>
      </c>
      <c r="F394" s="12">
        <v>2004</v>
      </c>
      <c r="G394" s="12" t="s">
        <v>9</v>
      </c>
      <c r="H394" s="16" t="str">
        <f>VLOOKUP(A394,'Data Key'!$A$1:$B$51,2,FALSE)</f>
        <v>California</v>
      </c>
      <c r="I394" s="17">
        <f t="shared" si="60"/>
        <v>5453</v>
      </c>
      <c r="J394" s="21">
        <f t="shared" si="61"/>
        <v>2.5704605148130553E-5</v>
      </c>
      <c r="K394" s="19">
        <f t="shared" si="62"/>
        <v>1.8742430966398691</v>
      </c>
      <c r="L394" s="19">
        <f t="shared" si="63"/>
        <v>1.92565230693613</v>
      </c>
      <c r="M394" s="21">
        <f t="shared" si="68"/>
        <v>5309</v>
      </c>
      <c r="N394" s="21">
        <f t="shared" si="69"/>
        <v>5598</v>
      </c>
      <c r="O394" s="19">
        <f t="shared" si="64"/>
        <v>1.8497748668242233</v>
      </c>
      <c r="P394" s="19">
        <f t="shared" si="65"/>
        <v>1.9504689592168021</v>
      </c>
      <c r="Q394" s="21">
        <f>((I394/B394)+_xlfn.NORM.S.INV(0.975)^2/(2*B394))/(1+_xlfn.NORM.S.INV(0.975)^2/B394)</f>
        <v>1.9006143831854316E-3</v>
      </c>
      <c r="R394" s="21">
        <f>_xlfn.NORM.S.INV(0.975)*SQRT(Q394*(1-Q394)/B394+(_xlfn.NORM.S.INV(0.975)^2/(4*B394^2)))/(1+_xlfn.NORM.S.INV(0.975)^2/B394)</f>
        <v>5.0393298187925676E-5</v>
      </c>
      <c r="S394" s="19">
        <f t="shared" si="66"/>
        <v>1.850221084997506</v>
      </c>
      <c r="T394" s="19">
        <f t="shared" si="67"/>
        <v>1.9510076813733572</v>
      </c>
    </row>
    <row r="395" spans="1:20" x14ac:dyDescent="0.25">
      <c r="A395" s="12" t="s">
        <v>21</v>
      </c>
      <c r="B395" s="13">
        <v>197589</v>
      </c>
      <c r="C395" s="12">
        <v>2.5</v>
      </c>
      <c r="D395" s="12">
        <v>2.2999999999999998</v>
      </c>
      <c r="E395" s="12">
        <v>2.7</v>
      </c>
      <c r="F395" s="12">
        <v>2004</v>
      </c>
      <c r="G395" s="12" t="s">
        <v>9</v>
      </c>
      <c r="H395" s="16" t="str">
        <f>VLOOKUP(A395,'Data Key'!$A$1:$B$51,2,FALSE)</f>
        <v>Colorado</v>
      </c>
      <c r="I395" s="17">
        <f t="shared" si="60"/>
        <v>494</v>
      </c>
      <c r="J395" s="21">
        <f t="shared" si="61"/>
        <v>1.123458755189486E-4</v>
      </c>
      <c r="K395" s="19">
        <f t="shared" si="62"/>
        <v>2.3877933022692885</v>
      </c>
      <c r="L395" s="19">
        <f t="shared" si="63"/>
        <v>2.6124850533071853</v>
      </c>
      <c r="M395" s="21">
        <f t="shared" si="68"/>
        <v>451</v>
      </c>
      <c r="N395" s="21">
        <f t="shared" si="69"/>
        <v>538</v>
      </c>
      <c r="O395" s="19">
        <f t="shared" si="64"/>
        <v>2.2825157270900709</v>
      </c>
      <c r="P395" s="19">
        <f t="shared" si="65"/>
        <v>2.7228236389677565</v>
      </c>
      <c r="Q395" s="21">
        <f>((I395/B395)+_xlfn.NORM.S.INV(0.975)^2/(2*B395))/(1+_xlfn.NORM.S.INV(0.975)^2/B395)</f>
        <v>2.5098112145611269E-3</v>
      </c>
      <c r="R395" s="21">
        <f>_xlfn.NORM.S.INV(0.975)*SQRT(Q395*(1-Q395)/B395+(_xlfn.NORM.S.INV(0.975)^2/(4*B395^2)))/(1+_xlfn.NORM.S.INV(0.975)^2/B395)</f>
        <v>2.2082807141025605E-4</v>
      </c>
      <c r="S395" s="19">
        <f t="shared" si="66"/>
        <v>2.2889831431508711</v>
      </c>
      <c r="T395" s="19">
        <f t="shared" si="67"/>
        <v>2.7306392859713831</v>
      </c>
    </row>
    <row r="396" spans="1:20" x14ac:dyDescent="0.25">
      <c r="A396" s="12" t="s">
        <v>33</v>
      </c>
      <c r="B396" s="13">
        <v>195864</v>
      </c>
      <c r="C396" s="12">
        <v>0.5</v>
      </c>
      <c r="D396" s="12">
        <v>0.4</v>
      </c>
      <c r="E396" s="12">
        <v>0.6</v>
      </c>
      <c r="F396" s="12">
        <v>2004</v>
      </c>
      <c r="G396" s="12" t="s">
        <v>9</v>
      </c>
      <c r="H396" s="16" t="str">
        <f>VLOOKUP(A396,'Data Key'!$A$1:$B$51,2,FALSE)</f>
        <v>Connecticut</v>
      </c>
      <c r="I396" s="17">
        <f t="shared" si="60"/>
        <v>98</v>
      </c>
      <c r="J396" s="21">
        <f t="shared" si="61"/>
        <v>5.0530051640726667E-5</v>
      </c>
      <c r="K396" s="19">
        <f t="shared" si="62"/>
        <v>0.44981712803496665</v>
      </c>
      <c r="L396" s="19">
        <f t="shared" si="63"/>
        <v>0.55087723131641997</v>
      </c>
      <c r="M396" s="21">
        <f t="shared" si="68"/>
        <v>79</v>
      </c>
      <c r="N396" s="21">
        <f t="shared" si="69"/>
        <v>118</v>
      </c>
      <c r="O396" s="19">
        <f t="shared" si="64"/>
        <v>0.40334109382020178</v>
      </c>
      <c r="P396" s="19">
        <f t="shared" si="65"/>
        <v>0.60245884899726343</v>
      </c>
      <c r="Q396" s="21">
        <f>((I396/B396)+_xlfn.NORM.S.INV(0.975)^2/(2*B396))/(1+_xlfn.NORM.S.INV(0.975)^2/B396)</f>
        <v>5.1014361860598969E-4</v>
      </c>
      <c r="R396" s="21">
        <f>_xlfn.NORM.S.INV(0.975)*SQRT(Q396*(1-Q396)/B396+(_xlfn.NORM.S.INV(0.975)^2/(4*B396^2)))/(1+_xlfn.NORM.S.INV(0.975)^2/B396)</f>
        <v>1.004791327452297E-4</v>
      </c>
      <c r="S396" s="19">
        <f t="shared" si="66"/>
        <v>0.40966448586075999</v>
      </c>
      <c r="T396" s="19">
        <f t="shared" si="67"/>
        <v>0.61062275135121946</v>
      </c>
    </row>
    <row r="397" spans="1:20" x14ac:dyDescent="0.25">
      <c r="A397" s="12" t="s">
        <v>45</v>
      </c>
      <c r="B397" s="13">
        <v>54121</v>
      </c>
      <c r="C397" s="12">
        <v>3.5</v>
      </c>
      <c r="D397" s="12">
        <v>3</v>
      </c>
      <c r="E397" s="12">
        <v>4</v>
      </c>
      <c r="F397" s="12">
        <v>2004</v>
      </c>
      <c r="G397" s="12" t="s">
        <v>9</v>
      </c>
      <c r="H397" s="16" t="str">
        <f>VLOOKUP(A397,'Data Key'!$A$1:$B$51,2,FALSE)</f>
        <v>Delaware</v>
      </c>
      <c r="I397" s="17">
        <f t="shared" si="60"/>
        <v>189</v>
      </c>
      <c r="J397" s="21">
        <f t="shared" si="61"/>
        <v>2.5357442318136561E-4</v>
      </c>
      <c r="K397" s="19">
        <f t="shared" si="62"/>
        <v>3.2386005181537905</v>
      </c>
      <c r="L397" s="19">
        <f t="shared" si="63"/>
        <v>3.7457493645165219</v>
      </c>
      <c r="M397" s="21">
        <f t="shared" si="68"/>
        <v>163</v>
      </c>
      <c r="N397" s="21">
        <f t="shared" si="69"/>
        <v>217</v>
      </c>
      <c r="O397" s="19">
        <f t="shared" si="64"/>
        <v>3.011769922950426</v>
      </c>
      <c r="P397" s="19">
        <f t="shared" si="65"/>
        <v>4.0095341919033274</v>
      </c>
      <c r="Q397" s="21">
        <f>((I397/B397)+_xlfn.NORM.S.INV(0.975)^2/(2*B397))/(1+_xlfn.NORM.S.INV(0.975)^2/B397)</f>
        <v>3.5274141090205968E-3</v>
      </c>
      <c r="R397" s="21">
        <f>_xlfn.NORM.S.INV(0.975)*SQRT(Q397*(1-Q397)/B397+(_xlfn.NORM.S.INV(0.975)^2/(4*B397^2)))/(1+_xlfn.NORM.S.INV(0.975)^2/B397)</f>
        <v>5.0071284969105693E-4</v>
      </c>
      <c r="S397" s="19">
        <f t="shared" si="66"/>
        <v>3.0267012593295397</v>
      </c>
      <c r="T397" s="19">
        <f t="shared" si="67"/>
        <v>4.0281269587116535</v>
      </c>
    </row>
    <row r="398" spans="1:20" x14ac:dyDescent="0.25">
      <c r="A398" s="12" t="s">
        <v>60</v>
      </c>
      <c r="B398" s="13">
        <v>62570</v>
      </c>
      <c r="C398" s="12">
        <v>0.9</v>
      </c>
      <c r="D398" s="12">
        <v>0.7</v>
      </c>
      <c r="E398" s="12">
        <v>1.2</v>
      </c>
      <c r="F398" s="12">
        <v>2004</v>
      </c>
      <c r="G398" s="12" t="s">
        <v>9</v>
      </c>
      <c r="H398" s="16" t="e">
        <f>VLOOKUP(A398,'Data Key'!$A$1:$B$51,2,FALSE)</f>
        <v>#N/A</v>
      </c>
      <c r="I398" s="17">
        <f t="shared" si="60"/>
        <v>56</v>
      </c>
      <c r="J398" s="21">
        <f t="shared" si="61"/>
        <v>1.1954555297322832E-4</v>
      </c>
      <c r="K398" s="19">
        <f t="shared" si="62"/>
        <v>0.77545204971176451</v>
      </c>
      <c r="L398" s="19">
        <f t="shared" si="63"/>
        <v>1.014543155658221</v>
      </c>
      <c r="M398" s="21">
        <f t="shared" si="68"/>
        <v>42</v>
      </c>
      <c r="N398" s="21">
        <f t="shared" si="69"/>
        <v>71</v>
      </c>
      <c r="O398" s="19">
        <f t="shared" si="64"/>
        <v>0.67124820201374458</v>
      </c>
      <c r="P398" s="19">
        <f t="shared" si="65"/>
        <v>1.1347291034041873</v>
      </c>
      <c r="Q398" s="21">
        <f>((I398/B398)+_xlfn.NORM.S.INV(0.975)^2/(2*B398))/(1+_xlfn.NORM.S.INV(0.975)^2/B398)</f>
        <v>9.2563806312681313E-4</v>
      </c>
      <c r="R398" s="21">
        <f>_xlfn.NORM.S.INV(0.975)*SQRT(Q398*(1-Q398)/B398+(_xlfn.NORM.S.INV(0.975)^2/(4*B398^2)))/(1+_xlfn.NORM.S.INV(0.975)^2/B398)</f>
        <v>2.4023278946720745E-4</v>
      </c>
      <c r="S398" s="19">
        <f t="shared" si="66"/>
        <v>0.68540527365960568</v>
      </c>
      <c r="T398" s="19">
        <f t="shared" si="67"/>
        <v>1.1658708525940207</v>
      </c>
    </row>
    <row r="399" spans="1:20" x14ac:dyDescent="0.25">
      <c r="A399" s="12" t="s">
        <v>27</v>
      </c>
      <c r="B399" s="13">
        <v>1054779</v>
      </c>
      <c r="C399" s="12">
        <v>2.2999999999999998</v>
      </c>
      <c r="D399" s="12">
        <v>2.2000000000000002</v>
      </c>
      <c r="E399" s="12">
        <v>2.4</v>
      </c>
      <c r="F399" s="12">
        <v>2004</v>
      </c>
      <c r="G399" s="12" t="s">
        <v>9</v>
      </c>
      <c r="H399" s="16" t="str">
        <f>VLOOKUP(A399,'Data Key'!$A$1:$B$51,2,FALSE)</f>
        <v>Florida</v>
      </c>
      <c r="I399" s="17">
        <f t="shared" si="60"/>
        <v>2426</v>
      </c>
      <c r="J399" s="21">
        <f t="shared" si="61"/>
        <v>4.6642724225112096E-5</v>
      </c>
      <c r="K399" s="19">
        <f t="shared" si="62"/>
        <v>2.253365144721843</v>
      </c>
      <c r="L399" s="19">
        <f t="shared" si="63"/>
        <v>2.3466505931720669</v>
      </c>
      <c r="M399" s="21">
        <f t="shared" si="68"/>
        <v>2330</v>
      </c>
      <c r="N399" s="21">
        <f t="shared" si="69"/>
        <v>2523</v>
      </c>
      <c r="O399" s="19">
        <f t="shared" si="64"/>
        <v>2.2089935427231677</v>
      </c>
      <c r="P399" s="19">
        <f t="shared" si="65"/>
        <v>2.3919702610689062</v>
      </c>
      <c r="Q399" s="21">
        <f>((I399/B399)+_xlfn.NORM.S.INV(0.975)^2/(2*B399))/(1+_xlfn.NORM.S.INV(0.975)^2/B399)</f>
        <v>2.3018204638714105E-3</v>
      </c>
      <c r="R399" s="21">
        <f>_xlfn.NORM.S.INV(0.975)*SQRT(Q399*(1-Q399)/B399+(_xlfn.NORM.S.INV(0.975)^2/(4*B399^2)))/(1+_xlfn.NORM.S.INV(0.975)^2/B399)</f>
        <v>9.1471786106842238E-5</v>
      </c>
      <c r="S399" s="19">
        <f t="shared" si="66"/>
        <v>2.2103486777645682</v>
      </c>
      <c r="T399" s="19">
        <f t="shared" si="67"/>
        <v>2.3932922499782525</v>
      </c>
    </row>
    <row r="400" spans="1:20" x14ac:dyDescent="0.25">
      <c r="A400" s="12" t="s">
        <v>14</v>
      </c>
      <c r="B400" s="13">
        <v>705383</v>
      </c>
      <c r="C400" s="12">
        <v>3.8</v>
      </c>
      <c r="D400" s="12">
        <v>3.7</v>
      </c>
      <c r="E400" s="12">
        <v>3.9</v>
      </c>
      <c r="F400" s="12">
        <v>2004</v>
      </c>
      <c r="G400" s="12" t="s">
        <v>9</v>
      </c>
      <c r="H400" s="16" t="str">
        <f>VLOOKUP(A400,'Data Key'!$A$1:$B$51,2,FALSE)</f>
        <v>Georgia</v>
      </c>
      <c r="I400" s="17">
        <f t="shared" si="60"/>
        <v>2680</v>
      </c>
      <c r="J400" s="21">
        <f t="shared" si="61"/>
        <v>7.3251381141074939E-5</v>
      </c>
      <c r="K400" s="19">
        <f t="shared" si="62"/>
        <v>3.7261030121459764</v>
      </c>
      <c r="L400" s="19">
        <f t="shared" si="63"/>
        <v>3.8726057744281257</v>
      </c>
      <c r="M400" s="21">
        <f t="shared" si="68"/>
        <v>2580</v>
      </c>
      <c r="N400" s="21">
        <f t="shared" si="69"/>
        <v>2782</v>
      </c>
      <c r="O400" s="19">
        <f t="shared" si="64"/>
        <v>3.6575874383136537</v>
      </c>
      <c r="P400" s="19">
        <f t="shared" si="65"/>
        <v>3.9439566873599166</v>
      </c>
      <c r="Q400" s="21">
        <f>((I400/B400)+_xlfn.NORM.S.INV(0.975)^2/(2*B400))/(1+_xlfn.NORM.S.INV(0.975)^2/B400)</f>
        <v>3.8020566471920966E-3</v>
      </c>
      <c r="R400" s="21">
        <f>_xlfn.NORM.S.INV(0.975)*SQRT(Q400*(1-Q400)/B400+(_xlfn.NORM.S.INV(0.975)^2/(4*B400^2)))/(1+_xlfn.NORM.S.INV(0.975)^2/B400)</f>
        <v>1.4364594956828999E-4</v>
      </c>
      <c r="S400" s="19">
        <f t="shared" si="66"/>
        <v>3.6584106976238067</v>
      </c>
      <c r="T400" s="19">
        <f t="shared" si="67"/>
        <v>3.9457025967603867</v>
      </c>
    </row>
    <row r="401" spans="1:20" x14ac:dyDescent="0.25">
      <c r="A401" s="12" t="s">
        <v>58</v>
      </c>
      <c r="B401" s="13">
        <v>74716</v>
      </c>
      <c r="C401" s="12">
        <v>1</v>
      </c>
      <c r="D401" s="12">
        <v>0.8</v>
      </c>
      <c r="E401" s="12">
        <v>1.2</v>
      </c>
      <c r="F401" s="12">
        <v>2004</v>
      </c>
      <c r="G401" s="12" t="s">
        <v>9</v>
      </c>
      <c r="H401" s="16" t="str">
        <f>VLOOKUP(A401,'Data Key'!$A$1:$B$51,2,FALSE)</f>
        <v>Hawaii</v>
      </c>
      <c r="I401" s="17">
        <f t="shared" si="60"/>
        <v>75</v>
      </c>
      <c r="J401" s="21">
        <f t="shared" si="61"/>
        <v>1.1585077306638551E-4</v>
      </c>
      <c r="K401" s="19">
        <f t="shared" si="62"/>
        <v>0.88795028694753386</v>
      </c>
      <c r="L401" s="19">
        <f t="shared" si="63"/>
        <v>1.1196518330803047</v>
      </c>
      <c r="M401" s="21">
        <f t="shared" si="68"/>
        <v>58</v>
      </c>
      <c r="N401" s="21">
        <f t="shared" si="69"/>
        <v>92</v>
      </c>
      <c r="O401" s="19">
        <f t="shared" si="64"/>
        <v>0.77627281974409768</v>
      </c>
      <c r="P401" s="19">
        <f t="shared" si="65"/>
        <v>1.2313293002837411</v>
      </c>
      <c r="Q401" s="21">
        <f>((I401/B401)+_xlfn.NORM.S.INV(0.975)^2/(2*B401))/(1+_xlfn.NORM.S.INV(0.975)^2/B401)</f>
        <v>1.0294552010357157E-3</v>
      </c>
      <c r="R401" s="21">
        <f>_xlfn.NORM.S.INV(0.975)*SQRT(Q401*(1-Q401)/B401+(_xlfn.NORM.S.INV(0.975)^2/(4*B401^2)))/(1+_xlfn.NORM.S.INV(0.975)^2/B401)</f>
        <v>2.3136424600013925E-4</v>
      </c>
      <c r="S401" s="19">
        <f t="shared" si="66"/>
        <v>0.79809095503557648</v>
      </c>
      <c r="T401" s="19">
        <f t="shared" si="67"/>
        <v>1.2608194470358549</v>
      </c>
    </row>
    <row r="402" spans="1:20" x14ac:dyDescent="0.25">
      <c r="A402" s="12" t="s">
        <v>34</v>
      </c>
      <c r="B402" s="13">
        <v>103459</v>
      </c>
      <c r="C402" s="12">
        <v>9.6</v>
      </c>
      <c r="D402" s="12">
        <v>9</v>
      </c>
      <c r="E402" s="12">
        <v>10.199999999999999</v>
      </c>
      <c r="F402" s="12">
        <v>2004</v>
      </c>
      <c r="G402" s="12" t="s">
        <v>9</v>
      </c>
      <c r="H402" s="16" t="str">
        <f>VLOOKUP(A402,'Data Key'!$A$1:$B$51,2,FALSE)</f>
        <v>Idaho</v>
      </c>
      <c r="I402" s="17">
        <f t="shared" si="60"/>
        <v>993</v>
      </c>
      <c r="J402" s="21">
        <f t="shared" si="61"/>
        <v>3.0311826130121581E-4</v>
      </c>
      <c r="K402" s="19">
        <f t="shared" si="62"/>
        <v>9.294886745513077</v>
      </c>
      <c r="L402" s="19">
        <f t="shared" si="63"/>
        <v>9.9011232681155104</v>
      </c>
      <c r="M402" s="21">
        <f t="shared" si="68"/>
        <v>932</v>
      </c>
      <c r="N402" s="21">
        <f t="shared" si="69"/>
        <v>1055</v>
      </c>
      <c r="O402" s="19">
        <f t="shared" si="64"/>
        <v>9.0083994625890451</v>
      </c>
      <c r="P402" s="19">
        <f t="shared" si="65"/>
        <v>10.197276215698972</v>
      </c>
      <c r="Q402" s="21">
        <f>((I402/B402)+_xlfn.NORM.S.INV(0.975)^2/(2*B402))/(1+_xlfn.NORM.S.INV(0.975)^2/B402)</f>
        <v>9.6162130807738947E-3</v>
      </c>
      <c r="R402" s="21">
        <f>_xlfn.NORM.S.INV(0.975)*SQRT(Q402*(1-Q402)/B402+(_xlfn.NORM.S.INV(0.975)^2/(4*B402^2)))/(1+_xlfn.NORM.S.INV(0.975)^2/B402)</f>
        <v>5.9492630637087774E-4</v>
      </c>
      <c r="S402" s="19">
        <f t="shared" si="66"/>
        <v>9.0212867744030181</v>
      </c>
      <c r="T402" s="19">
        <f t="shared" si="67"/>
        <v>10.211139387144772</v>
      </c>
    </row>
    <row r="403" spans="1:20" x14ac:dyDescent="0.25">
      <c r="A403" s="12" t="s">
        <v>47</v>
      </c>
      <c r="B403" s="13">
        <v>865273</v>
      </c>
      <c r="C403" s="12">
        <v>2.5</v>
      </c>
      <c r="D403" s="12">
        <v>2.4</v>
      </c>
      <c r="E403" s="12">
        <v>2.6</v>
      </c>
      <c r="F403" s="12">
        <v>2004</v>
      </c>
      <c r="G403" s="12" t="s">
        <v>9</v>
      </c>
      <c r="H403" s="16" t="str">
        <f>VLOOKUP(A403,'Data Key'!$A$1:$B$51,2,FALSE)</f>
        <v>Illinois</v>
      </c>
      <c r="I403" s="17">
        <f t="shared" si="60"/>
        <v>2163</v>
      </c>
      <c r="J403" s="21">
        <f t="shared" si="61"/>
        <v>5.3682360674654604E-5</v>
      </c>
      <c r="K403" s="19">
        <f t="shared" si="62"/>
        <v>2.4461067232329676</v>
      </c>
      <c r="L403" s="19">
        <f t="shared" si="63"/>
        <v>2.5534714445822768</v>
      </c>
      <c r="M403" s="21">
        <f t="shared" si="68"/>
        <v>2073</v>
      </c>
      <c r="N403" s="21">
        <f t="shared" si="69"/>
        <v>2255</v>
      </c>
      <c r="O403" s="19">
        <f t="shared" si="64"/>
        <v>2.3957756684884424</v>
      </c>
      <c r="P403" s="19">
        <f t="shared" si="65"/>
        <v>2.6061139085583394</v>
      </c>
      <c r="Q403" s="21">
        <f>((I403/B403)+_xlfn.NORM.S.INV(0.975)^2/(2*B403))/(1+_xlfn.NORM.S.INV(0.975)^2/B403)</f>
        <v>2.5019977719042859E-3</v>
      </c>
      <c r="R403" s="21">
        <f>_xlfn.NORM.S.INV(0.975)*SQRT(Q403*(1-Q403)/B403+(_xlfn.NORM.S.INV(0.975)^2/(4*B403^2)))/(1+_xlfn.NORM.S.INV(0.975)^2/B403)</f>
        <v>1.0528478415160513E-4</v>
      </c>
      <c r="S403" s="19">
        <f t="shared" si="66"/>
        <v>2.3967129877526809</v>
      </c>
      <c r="T403" s="19">
        <f t="shared" si="67"/>
        <v>2.6072825560558908</v>
      </c>
    </row>
    <row r="404" spans="1:20" x14ac:dyDescent="0.25">
      <c r="A404" s="12" t="s">
        <v>35</v>
      </c>
      <c r="B404" s="13">
        <v>417564</v>
      </c>
      <c r="C404" s="12">
        <v>4.9000000000000004</v>
      </c>
      <c r="D404" s="12">
        <v>4.7</v>
      </c>
      <c r="E404" s="12">
        <v>5.0999999999999996</v>
      </c>
      <c r="F404" s="12">
        <v>2004</v>
      </c>
      <c r="G404" s="12" t="s">
        <v>9</v>
      </c>
      <c r="H404" s="16" t="str">
        <f>VLOOKUP(A404,'Data Key'!$A$1:$B$51,2,FALSE)</f>
        <v>Indiana</v>
      </c>
      <c r="I404" s="17">
        <f t="shared" si="60"/>
        <v>2046</v>
      </c>
      <c r="J404" s="21">
        <f t="shared" si="61"/>
        <v>1.080595517914586E-4</v>
      </c>
      <c r="K404" s="19">
        <f t="shared" si="62"/>
        <v>4.7917881362276233</v>
      </c>
      <c r="L404" s="19">
        <f t="shared" si="63"/>
        <v>5.0079072398105406</v>
      </c>
      <c r="M404" s="21">
        <f t="shared" si="68"/>
        <v>1958</v>
      </c>
      <c r="N404" s="21">
        <f t="shared" si="69"/>
        <v>2135</v>
      </c>
      <c r="O404" s="19">
        <f t="shared" si="64"/>
        <v>4.6891015508999816</v>
      </c>
      <c r="P404" s="19">
        <f t="shared" si="65"/>
        <v>5.1129886676054452</v>
      </c>
      <c r="Q404" s="21">
        <f>((I404/B404)+_xlfn.NORM.S.INV(0.975)^2/(2*B404))/(1+_xlfn.NORM.S.INV(0.975)^2/B404)</f>
        <v>4.904402413403541E-3</v>
      </c>
      <c r="R404" s="21">
        <f>_xlfn.NORM.S.INV(0.975)*SQRT(Q404*(1-Q404)/B404+(_xlfn.NORM.S.INV(0.975)^2/(4*B404^2)))/(1+_xlfn.NORM.S.INV(0.975)^2/B404)</f>
        <v>2.1193873182857634E-4</v>
      </c>
      <c r="S404" s="19">
        <f t="shared" si="66"/>
        <v>4.6924636815749645</v>
      </c>
      <c r="T404" s="19">
        <f t="shared" si="67"/>
        <v>5.1163411452321172</v>
      </c>
    </row>
    <row r="405" spans="1:20" x14ac:dyDescent="0.25">
      <c r="A405" s="12" t="s">
        <v>46</v>
      </c>
      <c r="B405" s="13">
        <v>148588</v>
      </c>
      <c r="C405" s="12">
        <v>2.9</v>
      </c>
      <c r="D405" s="12">
        <v>2.6</v>
      </c>
      <c r="E405" s="12">
        <v>3.1</v>
      </c>
      <c r="F405" s="12">
        <v>2004</v>
      </c>
      <c r="G405" s="12" t="s">
        <v>9</v>
      </c>
      <c r="H405" s="16" t="str">
        <f>VLOOKUP(A405,'Data Key'!$A$1:$B$51,2,FALSE)</f>
        <v>Iowa</v>
      </c>
      <c r="I405" s="17">
        <f t="shared" si="60"/>
        <v>431</v>
      </c>
      <c r="J405" s="21">
        <f t="shared" si="61"/>
        <v>1.3951603239323714E-4</v>
      </c>
      <c r="K405" s="19">
        <f t="shared" si="62"/>
        <v>2.7611219733676586</v>
      </c>
      <c r="L405" s="19">
        <f t="shared" si="63"/>
        <v>3.040154038154133</v>
      </c>
      <c r="M405" s="21">
        <f t="shared" si="68"/>
        <v>391</v>
      </c>
      <c r="N405" s="21">
        <f t="shared" si="69"/>
        <v>472</v>
      </c>
      <c r="O405" s="19">
        <f t="shared" si="64"/>
        <v>2.6314372627668452</v>
      </c>
      <c r="P405" s="19">
        <f t="shared" si="65"/>
        <v>3.176568767329798</v>
      </c>
      <c r="Q405" s="21">
        <f>((I405/B405)+_xlfn.NORM.S.INV(0.975)^2/(2*B405))/(1+_xlfn.NORM.S.INV(0.975)^2/B405)</f>
        <v>2.9134892276728563E-3</v>
      </c>
      <c r="R405" s="21">
        <f>_xlfn.NORM.S.INV(0.975)*SQRT(Q405*(1-Q405)/B405+(_xlfn.NORM.S.INV(0.975)^2/(4*B405^2)))/(1+_xlfn.NORM.S.INV(0.975)^2/B405)</f>
        <v>2.7434731425107062E-4</v>
      </c>
      <c r="S405" s="19">
        <f t="shared" si="66"/>
        <v>2.6391419134217853</v>
      </c>
      <c r="T405" s="19">
        <f t="shared" si="67"/>
        <v>3.187836541923927</v>
      </c>
    </row>
    <row r="406" spans="1:20" x14ac:dyDescent="0.25">
      <c r="A406" s="12" t="s">
        <v>48</v>
      </c>
      <c r="B406" s="13">
        <v>133708</v>
      </c>
      <c r="C406" s="12">
        <v>6.1</v>
      </c>
      <c r="D406" s="12">
        <v>5.7</v>
      </c>
      <c r="E406" s="12">
        <v>6.6</v>
      </c>
      <c r="F406" s="12">
        <v>2004</v>
      </c>
      <c r="G406" s="12" t="s">
        <v>9</v>
      </c>
      <c r="H406" s="16" t="str">
        <f>VLOOKUP(A406,'Data Key'!$A$1:$B$51,2,FALSE)</f>
        <v>Kansas</v>
      </c>
      <c r="I406" s="17">
        <f t="shared" si="60"/>
        <v>816</v>
      </c>
      <c r="J406" s="21">
        <f t="shared" si="61"/>
        <v>2.1298960547770139E-4</v>
      </c>
      <c r="K406" s="19">
        <f t="shared" si="62"/>
        <v>5.889861383243991</v>
      </c>
      <c r="L406" s="19">
        <f t="shared" si="63"/>
        <v>6.3158405941993934</v>
      </c>
      <c r="M406" s="21">
        <f t="shared" si="68"/>
        <v>760</v>
      </c>
      <c r="N406" s="21">
        <f t="shared" si="69"/>
        <v>872</v>
      </c>
      <c r="O406" s="19">
        <f t="shared" si="64"/>
        <v>5.6840278816525567</v>
      </c>
      <c r="P406" s="19">
        <f t="shared" si="65"/>
        <v>6.5216740957908277</v>
      </c>
      <c r="Q406" s="21">
        <f>((I406/B406)+_xlfn.NORM.S.INV(0.975)^2/(2*B406))/(1+_xlfn.NORM.S.INV(0.975)^2/B406)</f>
        <v>6.1170403495059379E-3</v>
      </c>
      <c r="R406" s="21">
        <f>_xlfn.NORM.S.INV(0.975)*SQRT(Q406*(1-Q406)/B406+(_xlfn.NORM.S.INV(0.975)^2/(4*B406^2)))/(1+_xlfn.NORM.S.INV(0.975)^2/B406)</f>
        <v>4.1816877619321502E-4</v>
      </c>
      <c r="S406" s="19">
        <f t="shared" si="66"/>
        <v>5.6988715733127231</v>
      </c>
      <c r="T406" s="19">
        <f t="shared" si="67"/>
        <v>6.5352091256991525</v>
      </c>
    </row>
    <row r="407" spans="1:20" x14ac:dyDescent="0.25">
      <c r="A407" s="12" t="s">
        <v>49</v>
      </c>
      <c r="B407" s="13">
        <v>315654</v>
      </c>
      <c r="C407" s="12">
        <v>3.3</v>
      </c>
      <c r="D407" s="12">
        <v>3.1</v>
      </c>
      <c r="E407" s="12">
        <v>3.6</v>
      </c>
      <c r="F407" s="12">
        <v>2004</v>
      </c>
      <c r="G407" s="12" t="s">
        <v>9</v>
      </c>
      <c r="H407" s="16" t="str">
        <f>VLOOKUP(A407,'Data Key'!$A$1:$B$51,2,FALSE)</f>
        <v>Kentucky</v>
      </c>
      <c r="I407" s="17">
        <f t="shared" si="60"/>
        <v>1042</v>
      </c>
      <c r="J407" s="21">
        <f t="shared" si="61"/>
        <v>1.0209501930147238E-4</v>
      </c>
      <c r="K407" s="19">
        <f t="shared" si="62"/>
        <v>3.1989878118997797</v>
      </c>
      <c r="L407" s="19">
        <f t="shared" si="63"/>
        <v>3.4031778505027241</v>
      </c>
      <c r="M407" s="21">
        <f t="shared" si="68"/>
        <v>979</v>
      </c>
      <c r="N407" s="21">
        <f t="shared" si="69"/>
        <v>1105</v>
      </c>
      <c r="O407" s="19">
        <f t="shared" si="64"/>
        <v>3.1014972089693145</v>
      </c>
      <c r="P407" s="19">
        <f t="shared" si="65"/>
        <v>3.5006684534331893</v>
      </c>
      <c r="Q407" s="21">
        <f>((I407/B407)+_xlfn.NORM.S.INV(0.975)^2/(2*B407))/(1+_xlfn.NORM.S.INV(0.975)^2/B407)</f>
        <v>3.3071275042173541E-3</v>
      </c>
      <c r="R407" s="21">
        <f>_xlfn.NORM.S.INV(0.975)*SQRT(Q407*(1-Q407)/B407+(_xlfn.NORM.S.INV(0.975)^2/(4*B407^2)))/(1+_xlfn.NORM.S.INV(0.975)^2/B407)</f>
        <v>2.0037504945980757E-4</v>
      </c>
      <c r="S407" s="19">
        <f t="shared" si="66"/>
        <v>3.1067524547575465</v>
      </c>
      <c r="T407" s="19">
        <f t="shared" si="67"/>
        <v>3.5075025536771616</v>
      </c>
    </row>
    <row r="408" spans="1:20" x14ac:dyDescent="0.25">
      <c r="A408" s="12" t="s">
        <v>50</v>
      </c>
      <c r="B408" s="13">
        <v>536048</v>
      </c>
      <c r="C408" s="12">
        <v>2.2000000000000002</v>
      </c>
      <c r="D408" s="12">
        <v>2.1</v>
      </c>
      <c r="E408" s="12">
        <v>2.2999999999999998</v>
      </c>
      <c r="F408" s="12">
        <v>2004</v>
      </c>
      <c r="G408" s="12" t="s">
        <v>9</v>
      </c>
      <c r="H408" s="16" t="str">
        <f>VLOOKUP(A408,'Data Key'!$A$1:$B$51,2,FALSE)</f>
        <v>Louisiana</v>
      </c>
      <c r="I408" s="17">
        <f t="shared" si="60"/>
        <v>1179</v>
      </c>
      <c r="J408" s="21">
        <f t="shared" si="61"/>
        <v>6.3984546537424546E-5</v>
      </c>
      <c r="K408" s="19">
        <f t="shared" si="62"/>
        <v>2.1354453552624144</v>
      </c>
      <c r="L408" s="19">
        <f t="shared" si="63"/>
        <v>2.2634144483372638</v>
      </c>
      <c r="M408" s="21">
        <f t="shared" si="68"/>
        <v>1113</v>
      </c>
      <c r="N408" s="21">
        <f t="shared" si="69"/>
        <v>1247</v>
      </c>
      <c r="O408" s="19">
        <f t="shared" si="64"/>
        <v>2.076306599409008</v>
      </c>
      <c r="P408" s="19">
        <f t="shared" si="65"/>
        <v>2.326284213354028</v>
      </c>
      <c r="Q408" s="21">
        <f>((I408/B408)+_xlfn.NORM.S.INV(0.975)^2/(2*B408))/(1+_xlfn.NORM.S.INV(0.975)^2/B408)</f>
        <v>2.2029972440661132E-3</v>
      </c>
      <c r="R408" s="21">
        <f>_xlfn.NORM.S.INV(0.975)*SQRT(Q408*(1-Q408)/B408+(_xlfn.NORM.S.INV(0.975)^2/(4*B408^2)))/(1+_xlfn.NORM.S.INV(0.975)^2/B408)</f>
        <v>1.2555907968472328E-4</v>
      </c>
      <c r="S408" s="19">
        <f t="shared" si="66"/>
        <v>2.0774381643813902</v>
      </c>
      <c r="T408" s="19">
        <f t="shared" si="67"/>
        <v>2.3285563237508362</v>
      </c>
    </row>
    <row r="409" spans="1:20" x14ac:dyDescent="0.25">
      <c r="A409" s="12" t="s">
        <v>36</v>
      </c>
      <c r="B409" s="13">
        <v>88494</v>
      </c>
      <c r="C409" s="12">
        <v>16.899999999999999</v>
      </c>
      <c r="D409" s="12">
        <v>16</v>
      </c>
      <c r="E409" s="12">
        <v>17.7</v>
      </c>
      <c r="F409" s="12">
        <v>2004</v>
      </c>
      <c r="G409" s="12" t="s">
        <v>9</v>
      </c>
      <c r="H409" s="16" t="str">
        <f>VLOOKUP(A409,'Data Key'!$A$1:$B$51,2,FALSE)</f>
        <v>Maine</v>
      </c>
      <c r="I409" s="17">
        <f t="shared" si="60"/>
        <v>1496</v>
      </c>
      <c r="J409" s="21">
        <f t="shared" si="61"/>
        <v>4.3336086766727178E-4</v>
      </c>
      <c r="K409" s="19">
        <f t="shared" si="62"/>
        <v>16.471740043128939</v>
      </c>
      <c r="L409" s="19">
        <f t="shared" si="63"/>
        <v>17.338461778463483</v>
      </c>
      <c r="M409" s="21">
        <f t="shared" si="68"/>
        <v>1421</v>
      </c>
      <c r="N409" s="21">
        <f t="shared" si="69"/>
        <v>1571</v>
      </c>
      <c r="O409" s="19">
        <f t="shared" si="64"/>
        <v>16.057585825027687</v>
      </c>
      <c r="P409" s="19">
        <f t="shared" si="65"/>
        <v>17.752615996564739</v>
      </c>
      <c r="Q409" s="21">
        <f>((I409/B409)+_xlfn.NORM.S.INV(0.975)^2/(2*B409))/(1+_xlfn.NORM.S.INV(0.975)^2/B409)</f>
        <v>1.6926070791312472E-2</v>
      </c>
      <c r="R409" s="21">
        <f>_xlfn.NORM.S.INV(0.975)*SQRT(Q409*(1-Q409)/B409+(_xlfn.NORM.S.INV(0.975)^2/(4*B409^2)))/(1+_xlfn.NORM.S.INV(0.975)^2/B409)</f>
        <v>8.5012946525028625E-4</v>
      </c>
      <c r="S409" s="19">
        <f t="shared" si="66"/>
        <v>16.075941326062186</v>
      </c>
      <c r="T409" s="19">
        <f t="shared" si="67"/>
        <v>17.77620025656276</v>
      </c>
    </row>
    <row r="410" spans="1:20" x14ac:dyDescent="0.25">
      <c r="A410" s="12" t="s">
        <v>15</v>
      </c>
      <c r="B410" s="13">
        <v>331587</v>
      </c>
      <c r="C410" s="12">
        <v>5.4</v>
      </c>
      <c r="D410" s="12">
        <v>5.0999999999999996</v>
      </c>
      <c r="E410" s="12">
        <v>5.6</v>
      </c>
      <c r="F410" s="12">
        <v>2004</v>
      </c>
      <c r="G410" s="12" t="s">
        <v>9</v>
      </c>
      <c r="H410" s="16" t="str">
        <f>VLOOKUP(A410,'Data Key'!$A$1:$B$51,2,FALSE)</f>
        <v>Maryland</v>
      </c>
      <c r="I410" s="17">
        <f t="shared" si="60"/>
        <v>1791</v>
      </c>
      <c r="J410" s="21">
        <f t="shared" si="61"/>
        <v>1.2728412505619508E-4</v>
      </c>
      <c r="K410" s="19">
        <f t="shared" si="62"/>
        <v>5.2740132720070187</v>
      </c>
      <c r="L410" s="19">
        <f t="shared" si="63"/>
        <v>5.5285815221194099</v>
      </c>
      <c r="M410" s="21">
        <f t="shared" si="68"/>
        <v>1708</v>
      </c>
      <c r="N410" s="21">
        <f t="shared" si="69"/>
        <v>1874</v>
      </c>
      <c r="O410" s="19">
        <f t="shared" si="64"/>
        <v>5.1509860157364429</v>
      </c>
      <c r="P410" s="19">
        <f t="shared" si="65"/>
        <v>5.6516087783899849</v>
      </c>
      <c r="Q410" s="21">
        <f>((I410/B410)+_xlfn.NORM.S.INV(0.975)^2/(2*B410))/(1+_xlfn.NORM.S.INV(0.975)^2/B410)</f>
        <v>5.4070272915936511E-3</v>
      </c>
      <c r="R410" s="21">
        <f>_xlfn.NORM.S.INV(0.975)*SQRT(Q410*(1-Q410)/B410+(_xlfn.NORM.S.INV(0.975)^2/(4*B410^2)))/(1+_xlfn.NORM.S.INV(0.975)^2/B410)</f>
        <v>2.4966818349782748E-4</v>
      </c>
      <c r="S410" s="19">
        <f t="shared" si="66"/>
        <v>5.1573591080958234</v>
      </c>
      <c r="T410" s="19">
        <f t="shared" si="67"/>
        <v>5.6566954750914791</v>
      </c>
    </row>
    <row r="411" spans="1:20" x14ac:dyDescent="0.25">
      <c r="A411" s="12" t="s">
        <v>30</v>
      </c>
      <c r="B411" s="13">
        <v>337855</v>
      </c>
      <c r="C411" s="12">
        <v>1.7</v>
      </c>
      <c r="D411" s="12">
        <v>1.6</v>
      </c>
      <c r="E411" s="12">
        <v>1.9</v>
      </c>
      <c r="F411" s="12">
        <v>2004</v>
      </c>
      <c r="G411" s="12" t="s">
        <v>9</v>
      </c>
      <c r="H411" s="16" t="str">
        <f>VLOOKUP(A411,'Data Key'!$A$1:$B$51,2,FALSE)</f>
        <v>Massachusetts</v>
      </c>
      <c r="I411" s="17">
        <f t="shared" si="60"/>
        <v>574</v>
      </c>
      <c r="J411" s="21">
        <f t="shared" si="61"/>
        <v>7.0852692519322139E-5</v>
      </c>
      <c r="K411" s="19">
        <f t="shared" si="62"/>
        <v>1.6281010006330656</v>
      </c>
      <c r="L411" s="19">
        <f t="shared" si="63"/>
        <v>1.7698063856717101</v>
      </c>
      <c r="M411" s="21">
        <f t="shared" si="68"/>
        <v>528</v>
      </c>
      <c r="N411" s="21">
        <f t="shared" si="69"/>
        <v>622</v>
      </c>
      <c r="O411" s="19">
        <f t="shared" si="64"/>
        <v>1.5628006097290257</v>
      </c>
      <c r="P411" s="19">
        <f t="shared" si="65"/>
        <v>1.8410264758550265</v>
      </c>
      <c r="Q411" s="21">
        <f>((I411/B411)+_xlfn.NORM.S.INV(0.975)^2/(2*B411))/(1+_xlfn.NORM.S.INV(0.975)^2/B411)</f>
        <v>1.7046193816435678E-3</v>
      </c>
      <c r="R411" s="21">
        <f>_xlfn.NORM.S.INV(0.975)*SQRT(Q411*(1-Q411)/B411+(_xlfn.NORM.S.INV(0.975)^2/(4*B411^2)))/(1+_xlfn.NORM.S.INV(0.975)^2/B411)</f>
        <v>1.3921423293871478E-4</v>
      </c>
      <c r="S411" s="19">
        <f t="shared" si="66"/>
        <v>1.5654051487048528</v>
      </c>
      <c r="T411" s="19">
        <f t="shared" si="67"/>
        <v>1.8438336145822827</v>
      </c>
    </row>
    <row r="412" spans="1:20" x14ac:dyDescent="0.25">
      <c r="A412" s="12" t="s">
        <v>51</v>
      </c>
      <c r="B412" s="13">
        <v>708548</v>
      </c>
      <c r="C412" s="12">
        <v>6.1</v>
      </c>
      <c r="D412" s="12">
        <v>5.9</v>
      </c>
      <c r="E412" s="12">
        <v>6.3</v>
      </c>
      <c r="F412" s="12">
        <v>2004</v>
      </c>
      <c r="G412" s="12" t="s">
        <v>9</v>
      </c>
      <c r="H412" s="16" t="str">
        <f>VLOOKUP(A412,'Data Key'!$A$1:$B$51,2,FALSE)</f>
        <v>Michigan</v>
      </c>
      <c r="I412" s="17">
        <f t="shared" si="60"/>
        <v>4322</v>
      </c>
      <c r="J412" s="21">
        <f t="shared" si="61"/>
        <v>9.2500588142780326E-5</v>
      </c>
      <c r="K412" s="19">
        <f t="shared" si="62"/>
        <v>6.0072978729353679</v>
      </c>
      <c r="L412" s="19">
        <f t="shared" si="63"/>
        <v>6.1922990492209298</v>
      </c>
      <c r="M412" s="21">
        <f t="shared" si="68"/>
        <v>4194</v>
      </c>
      <c r="N412" s="21">
        <f t="shared" si="69"/>
        <v>4451</v>
      </c>
      <c r="O412" s="19">
        <f t="shared" si="64"/>
        <v>5.9191473266454775</v>
      </c>
      <c r="P412" s="19">
        <f t="shared" si="65"/>
        <v>6.2818609324985744</v>
      </c>
      <c r="Q412" s="21">
        <f>((I412/B412)+_xlfn.NORM.S.INV(0.975)^2/(2*B412))/(1+_xlfn.NORM.S.INV(0.975)^2/B412)</f>
        <v>6.1024761723968268E-3</v>
      </c>
      <c r="R412" s="21">
        <f>_xlfn.NORM.S.INV(0.975)*SQRT(Q412*(1-Q412)/B412+(_xlfn.NORM.S.INV(0.975)^2/(4*B412^2)))/(1+_xlfn.NORM.S.INV(0.975)^2/B412)</f>
        <v>1.8135664340608612E-4</v>
      </c>
      <c r="S412" s="19">
        <f t="shared" si="66"/>
        <v>5.921119528990741</v>
      </c>
      <c r="T412" s="19">
        <f t="shared" si="67"/>
        <v>6.2838328158029126</v>
      </c>
    </row>
    <row r="413" spans="1:20" x14ac:dyDescent="0.25">
      <c r="A413" s="12" t="s">
        <v>28</v>
      </c>
      <c r="B413" s="13">
        <v>256887</v>
      </c>
      <c r="C413" s="12">
        <v>10</v>
      </c>
      <c r="D413" s="12">
        <v>9.6</v>
      </c>
      <c r="E413" s="12">
        <v>10.4</v>
      </c>
      <c r="F413" s="12">
        <v>2004</v>
      </c>
      <c r="G413" s="12" t="s">
        <v>9</v>
      </c>
      <c r="H413" s="16" t="str">
        <f>VLOOKUP(A413,'Data Key'!$A$1:$B$51,2,FALSE)</f>
        <v>Minnesota</v>
      </c>
      <c r="I413" s="17">
        <f t="shared" si="60"/>
        <v>2569</v>
      </c>
      <c r="J413" s="21">
        <f t="shared" si="61"/>
        <v>1.9631677519061746E-4</v>
      </c>
      <c r="K413" s="19">
        <f t="shared" si="62"/>
        <v>9.8041892838937272</v>
      </c>
      <c r="L413" s="19">
        <f t="shared" si="63"/>
        <v>10.196822834274961</v>
      </c>
      <c r="M413" s="21">
        <f t="shared" si="68"/>
        <v>2470</v>
      </c>
      <c r="N413" s="21">
        <f t="shared" si="69"/>
        <v>2668</v>
      </c>
      <c r="O413" s="19">
        <f t="shared" si="64"/>
        <v>9.6151226025450871</v>
      </c>
      <c r="P413" s="19">
        <f t="shared" si="65"/>
        <v>10.385889515623601</v>
      </c>
      <c r="Q413" s="21">
        <f>((I413/B413)+_xlfn.NORM.S.INV(0.975)^2/(2*B413))/(1+_xlfn.NORM.S.INV(0.975)^2/B413)</f>
        <v>1.0007833345909541E-2</v>
      </c>
      <c r="R413" s="21">
        <f>_xlfn.NORM.S.INV(0.975)*SQRT(Q413*(1-Q413)/B413+(_xlfn.NORM.S.INV(0.975)^2/(4*B413^2)))/(1+_xlfn.NORM.S.INV(0.975)^2/B413)</f>
        <v>3.849801749795977E-4</v>
      </c>
      <c r="S413" s="19">
        <f t="shared" si="66"/>
        <v>9.622853170929945</v>
      </c>
      <c r="T413" s="19">
        <f t="shared" si="67"/>
        <v>10.392813520889138</v>
      </c>
    </row>
    <row r="414" spans="1:20" x14ac:dyDescent="0.25">
      <c r="A414" s="12" t="s">
        <v>61</v>
      </c>
      <c r="B414" s="13">
        <v>293894</v>
      </c>
      <c r="C414" s="12">
        <v>2.1</v>
      </c>
      <c r="D414" s="12">
        <v>1.9</v>
      </c>
      <c r="E414" s="12">
        <v>2.2999999999999998</v>
      </c>
      <c r="F414" s="12">
        <v>2004</v>
      </c>
      <c r="G414" s="12" t="s">
        <v>9</v>
      </c>
      <c r="H414" s="16" t="str">
        <f>VLOOKUP(A414,'Data Key'!$A$1:$B$51,2,FALSE)</f>
        <v>Mississippi</v>
      </c>
      <c r="I414" s="17">
        <f t="shared" si="60"/>
        <v>617</v>
      </c>
      <c r="J414" s="21">
        <f t="shared" si="61"/>
        <v>8.4429750302251441E-5</v>
      </c>
      <c r="K414" s="19">
        <f t="shared" si="62"/>
        <v>2.0149666307058673</v>
      </c>
      <c r="L414" s="19">
        <f t="shared" si="63"/>
        <v>2.18382613131037</v>
      </c>
      <c r="M414" s="21">
        <f t="shared" si="68"/>
        <v>569</v>
      </c>
      <c r="N414" s="21">
        <f t="shared" si="69"/>
        <v>666</v>
      </c>
      <c r="O414" s="19">
        <f t="shared" si="64"/>
        <v>1.9360721892927382</v>
      </c>
      <c r="P414" s="19">
        <f t="shared" si="65"/>
        <v>2.2661231600509026</v>
      </c>
      <c r="Q414" s="21">
        <f>((I414/B414)+_xlfn.NORM.S.INV(0.975)^2/(2*B414))/(1+_xlfn.NORM.S.INV(0.975)^2/B414)</f>
        <v>2.1059043044964545E-3</v>
      </c>
      <c r="R414" s="21">
        <f>_xlfn.NORM.S.INV(0.975)*SQRT(Q414*(1-Q414)/B414+(_xlfn.NORM.S.INV(0.975)^2/(4*B414^2)))/(1+_xlfn.NORM.S.INV(0.975)^2/B414)</f>
        <v>1.6586165428357806E-4</v>
      </c>
      <c r="S414" s="19">
        <f t="shared" si="66"/>
        <v>1.9400426502128765</v>
      </c>
      <c r="T414" s="19">
        <f t="shared" si="67"/>
        <v>2.2717659587800325</v>
      </c>
    </row>
    <row r="415" spans="1:20" x14ac:dyDescent="0.25">
      <c r="A415" s="12" t="s">
        <v>22</v>
      </c>
      <c r="B415" s="13">
        <v>478509</v>
      </c>
      <c r="C415" s="12">
        <v>4.0999999999999996</v>
      </c>
      <c r="D415" s="12">
        <v>4</v>
      </c>
      <c r="E415" s="12">
        <v>4.3</v>
      </c>
      <c r="F415" s="12">
        <v>2004</v>
      </c>
      <c r="G415" s="12" t="s">
        <v>9</v>
      </c>
      <c r="H415" s="16" t="str">
        <f>VLOOKUP(A415,'Data Key'!$A$1:$B$51,2,FALSE)</f>
        <v>Missouri</v>
      </c>
      <c r="I415" s="17">
        <f t="shared" si="60"/>
        <v>1962</v>
      </c>
      <c r="J415" s="21">
        <f t="shared" si="61"/>
        <v>9.2377712871373084E-5</v>
      </c>
      <c r="K415" s="19">
        <f t="shared" si="62"/>
        <v>4.0078586463193631</v>
      </c>
      <c r="L415" s="19">
        <f t="shared" si="63"/>
        <v>4.1926140720621099</v>
      </c>
      <c r="M415" s="21">
        <f t="shared" si="68"/>
        <v>1876</v>
      </c>
      <c r="N415" s="21">
        <f t="shared" si="69"/>
        <v>2049</v>
      </c>
      <c r="O415" s="19">
        <f t="shared" si="64"/>
        <v>3.9205114219377273</v>
      </c>
      <c r="P415" s="19">
        <f t="shared" si="65"/>
        <v>4.2820511212955239</v>
      </c>
      <c r="Q415" s="21">
        <f>((I415/B415)+_xlfn.NORM.S.INV(0.975)^2/(2*B415))/(1+_xlfn.NORM.S.INV(0.975)^2/B415)</f>
        <v>4.1042173986867939E-3</v>
      </c>
      <c r="R415" s="21">
        <f>_xlfn.NORM.S.INV(0.975)*SQRT(Q415*(1-Q415)/B415+(_xlfn.NORM.S.INV(0.975)^2/(4*B415^2)))/(1+_xlfn.NORM.S.INV(0.975)^2/B415)</f>
        <v>1.8118751661659092E-4</v>
      </c>
      <c r="S415" s="19">
        <f t="shared" si="66"/>
        <v>3.9230298820702032</v>
      </c>
      <c r="T415" s="19">
        <f t="shared" si="67"/>
        <v>4.2854049153033849</v>
      </c>
    </row>
    <row r="416" spans="1:20" x14ac:dyDescent="0.25">
      <c r="A416" s="12" t="s">
        <v>52</v>
      </c>
      <c r="B416" s="13">
        <v>41884</v>
      </c>
      <c r="C416" s="12">
        <v>7.8</v>
      </c>
      <c r="D416" s="12">
        <v>7</v>
      </c>
      <c r="E416" s="12">
        <v>8.6999999999999993</v>
      </c>
      <c r="F416" s="12">
        <v>2004</v>
      </c>
      <c r="G416" s="12" t="s">
        <v>9</v>
      </c>
      <c r="H416" s="16" t="str">
        <f>VLOOKUP(A416,'Data Key'!$A$1:$B$51,2,FALSE)</f>
        <v>Montana</v>
      </c>
      <c r="I416" s="17">
        <f t="shared" si="60"/>
        <v>327</v>
      </c>
      <c r="J416" s="21">
        <f t="shared" si="61"/>
        <v>4.3005474528892446E-4</v>
      </c>
      <c r="K416" s="19">
        <f t="shared" si="62"/>
        <v>7.3772224966172928</v>
      </c>
      <c r="L416" s="19">
        <f t="shared" si="63"/>
        <v>8.2373319871951427</v>
      </c>
      <c r="M416" s="21">
        <f t="shared" si="68"/>
        <v>292</v>
      </c>
      <c r="N416" s="21">
        <f t="shared" si="69"/>
        <v>362</v>
      </c>
      <c r="O416" s="19">
        <f t="shared" si="64"/>
        <v>6.9716359469009648</v>
      </c>
      <c r="P416" s="19">
        <f t="shared" si="65"/>
        <v>8.6429185369114698</v>
      </c>
      <c r="Q416" s="21">
        <f>((I416/B416)+_xlfn.NORM.S.INV(0.975)^2/(2*B416))/(1+_xlfn.NORM.S.INV(0.975)^2/B416)</f>
        <v>7.8524153538373203E-3</v>
      </c>
      <c r="R416" s="21">
        <f>_xlfn.NORM.S.INV(0.975)*SQRT(Q416*(1-Q416)/B416+(_xlfn.NORM.S.INV(0.975)^2/(4*B416^2)))/(1+_xlfn.NORM.S.INV(0.975)^2/B416)</f>
        <v>8.4647104987506567E-4</v>
      </c>
      <c r="S416" s="19">
        <f t="shared" si="66"/>
        <v>7.0059443039622549</v>
      </c>
      <c r="T416" s="19">
        <f t="shared" si="67"/>
        <v>8.6988864037123861</v>
      </c>
    </row>
    <row r="417" spans="1:20" x14ac:dyDescent="0.25">
      <c r="A417" s="12" t="s">
        <v>53</v>
      </c>
      <c r="B417" s="13">
        <v>108382</v>
      </c>
      <c r="C417" s="12">
        <v>1.9</v>
      </c>
      <c r="D417" s="12">
        <v>1.6</v>
      </c>
      <c r="E417" s="12">
        <v>2.1</v>
      </c>
      <c r="F417" s="12">
        <v>2004</v>
      </c>
      <c r="G417" s="12" t="s">
        <v>9</v>
      </c>
      <c r="H417" s="16" t="str">
        <f>VLOOKUP(A417,'Data Key'!$A$1:$B$51,2,FALSE)</f>
        <v>Nebraska</v>
      </c>
      <c r="I417" s="17">
        <f t="shared" si="60"/>
        <v>206</v>
      </c>
      <c r="J417" s="21">
        <f t="shared" si="61"/>
        <v>1.3230106132739773E-4</v>
      </c>
      <c r="K417" s="19">
        <f t="shared" si="62"/>
        <v>1.7683835541991659</v>
      </c>
      <c r="L417" s="19">
        <f t="shared" si="63"/>
        <v>2.0329856768539609</v>
      </c>
      <c r="M417" s="21">
        <f t="shared" si="68"/>
        <v>178</v>
      </c>
      <c r="N417" s="21">
        <f t="shared" si="69"/>
        <v>234</v>
      </c>
      <c r="O417" s="19">
        <f t="shared" si="64"/>
        <v>1.6423391338045064</v>
      </c>
      <c r="P417" s="19">
        <f t="shared" si="65"/>
        <v>2.1590300972486207</v>
      </c>
      <c r="Q417" s="21">
        <f>((I417/B417)+_xlfn.NORM.S.INV(0.975)^2/(2*B417))/(1+_xlfn.NORM.S.INV(0.975)^2/B417)</f>
        <v>1.9183384712600391E-3</v>
      </c>
      <c r="R417" s="21">
        <f>_xlfn.NORM.S.INV(0.975)*SQRT(Q417*(1-Q417)/B417+(_xlfn.NORM.S.INV(0.975)^2/(4*B417^2)))/(1+_xlfn.NORM.S.INV(0.975)^2/B417)</f>
        <v>2.6109731166468214E-4</v>
      </c>
      <c r="S417" s="19">
        <f t="shared" si="66"/>
        <v>1.6572411595953569</v>
      </c>
      <c r="T417" s="19">
        <f t="shared" si="67"/>
        <v>2.1794357829247213</v>
      </c>
    </row>
    <row r="418" spans="1:20" x14ac:dyDescent="0.25">
      <c r="A418" s="12" t="s">
        <v>31</v>
      </c>
      <c r="B418" s="13">
        <v>96629</v>
      </c>
      <c r="C418" s="12">
        <v>3.3</v>
      </c>
      <c r="D418" s="12">
        <v>3</v>
      </c>
      <c r="E418" s="12">
        <v>3.7</v>
      </c>
      <c r="F418" s="12">
        <v>2004</v>
      </c>
      <c r="G418" s="12" t="s">
        <v>9</v>
      </c>
      <c r="H418" s="16" t="str">
        <f>VLOOKUP(A418,'Data Key'!$A$1:$B$51,2,FALSE)</f>
        <v>Nevada</v>
      </c>
      <c r="I418" s="17">
        <f t="shared" si="60"/>
        <v>319</v>
      </c>
      <c r="J418" s="21">
        <f t="shared" si="61"/>
        <v>1.8453119971933226E-4</v>
      </c>
      <c r="K418" s="19">
        <f t="shared" si="62"/>
        <v>3.1167551635877495</v>
      </c>
      <c r="L418" s="19">
        <f t="shared" si="63"/>
        <v>3.4858175630264139</v>
      </c>
      <c r="M418" s="21">
        <f t="shared" si="68"/>
        <v>284</v>
      </c>
      <c r="N418" s="21">
        <f t="shared" si="69"/>
        <v>354</v>
      </c>
      <c r="O418" s="19">
        <f t="shared" si="64"/>
        <v>2.9390762607498786</v>
      </c>
      <c r="P418" s="19">
        <f t="shared" si="65"/>
        <v>3.6634964658642852</v>
      </c>
      <c r="Q418" s="21">
        <f>((I418/B418)+_xlfn.NORM.S.INV(0.975)^2/(2*B418))/(1+_xlfn.NORM.S.INV(0.975)^2/B418)</f>
        <v>3.3210316965283982E-3</v>
      </c>
      <c r="R418" s="21">
        <f>_xlfn.NORM.S.INV(0.975)*SQRT(Q418*(1-Q418)/B418+(_xlfn.NORM.S.INV(0.975)^2/(4*B418^2)))/(1+_xlfn.NORM.S.INV(0.975)^2/B418)</f>
        <v>3.6328065723256487E-4</v>
      </c>
      <c r="S418" s="19">
        <f t="shared" si="66"/>
        <v>2.9577510392958333</v>
      </c>
      <c r="T418" s="19">
        <f t="shared" si="67"/>
        <v>3.684312353760963</v>
      </c>
    </row>
    <row r="419" spans="1:20" x14ac:dyDescent="0.25">
      <c r="A419" s="12" t="s">
        <v>37</v>
      </c>
      <c r="B419" s="13">
        <v>56488</v>
      </c>
      <c r="C419" s="12">
        <v>8.1999999999999993</v>
      </c>
      <c r="D419" s="12">
        <v>7.5</v>
      </c>
      <c r="E419" s="12">
        <v>9</v>
      </c>
      <c r="F419" s="12">
        <v>2004</v>
      </c>
      <c r="G419" s="12" t="s">
        <v>9</v>
      </c>
      <c r="H419" s="16" t="str">
        <f>VLOOKUP(A419,'Data Key'!$A$1:$B$51,2,FALSE)</f>
        <v>New Hampshire</v>
      </c>
      <c r="I419" s="17">
        <f t="shared" si="60"/>
        <v>463</v>
      </c>
      <c r="J419" s="21">
        <f t="shared" si="61"/>
        <v>3.7935615112043991E-4</v>
      </c>
      <c r="K419" s="19">
        <f t="shared" si="62"/>
        <v>7.8170749492902667</v>
      </c>
      <c r="L419" s="19">
        <f t="shared" si="63"/>
        <v>8.5757872515311462</v>
      </c>
      <c r="M419" s="21">
        <f t="shared" si="68"/>
        <v>422</v>
      </c>
      <c r="N419" s="21">
        <f t="shared" si="69"/>
        <v>506</v>
      </c>
      <c r="O419" s="19">
        <f t="shared" si="64"/>
        <v>7.47061322758816</v>
      </c>
      <c r="P419" s="19">
        <f t="shared" si="65"/>
        <v>8.9576547231270354</v>
      </c>
      <c r="Q419" s="21">
        <f>((I419/B419)+_xlfn.NORM.S.INV(0.975)^2/(2*B419))/(1+_xlfn.NORM.S.INV(0.975)^2/B419)</f>
        <v>8.2298738615070189E-3</v>
      </c>
      <c r="R419" s="21">
        <f>_xlfn.NORM.S.INV(0.975)*SQRT(Q419*(1-Q419)/B419+(_xlfn.NORM.S.INV(0.975)^2/(4*B419^2)))/(1+_xlfn.NORM.S.INV(0.975)^2/B419)</f>
        <v>7.4575194128320135E-4</v>
      </c>
      <c r="S419" s="19">
        <f t="shared" si="66"/>
        <v>7.4841219202238172</v>
      </c>
      <c r="T419" s="19">
        <f t="shared" si="67"/>
        <v>8.9756258027902209</v>
      </c>
    </row>
    <row r="420" spans="1:20" x14ac:dyDescent="0.25">
      <c r="A420" s="12" t="s">
        <v>16</v>
      </c>
      <c r="B420" s="13">
        <v>371750</v>
      </c>
      <c r="C420" s="12">
        <v>3</v>
      </c>
      <c r="D420" s="12">
        <v>2.8</v>
      </c>
      <c r="E420" s="12">
        <v>3.2</v>
      </c>
      <c r="F420" s="12">
        <v>2004</v>
      </c>
      <c r="G420" s="12" t="s">
        <v>9</v>
      </c>
      <c r="H420" s="16" t="str">
        <f>VLOOKUP(A420,'Data Key'!$A$1:$B$51,2,FALSE)</f>
        <v>New Jersey</v>
      </c>
      <c r="I420" s="17">
        <f t="shared" si="60"/>
        <v>1115</v>
      </c>
      <c r="J420" s="21">
        <f t="shared" si="61"/>
        <v>8.9687967486911478E-5</v>
      </c>
      <c r="K420" s="19">
        <f t="shared" si="62"/>
        <v>2.9096395375568007</v>
      </c>
      <c r="L420" s="19">
        <f t="shared" si="63"/>
        <v>3.0890154725306238</v>
      </c>
      <c r="M420" s="21">
        <f t="shared" si="68"/>
        <v>1050</v>
      </c>
      <c r="N420" s="21">
        <f t="shared" si="69"/>
        <v>1181</v>
      </c>
      <c r="O420" s="19">
        <f t="shared" si="64"/>
        <v>2.824478816408877</v>
      </c>
      <c r="P420" s="19">
        <f t="shared" si="65"/>
        <v>3.1768661735036989</v>
      </c>
      <c r="Q420" s="21">
        <f>((I420/B420)+_xlfn.NORM.S.INV(0.975)^2/(2*B420))/(1+_xlfn.NORM.S.INV(0.975)^2/B420)</f>
        <v>3.0044631819468874E-3</v>
      </c>
      <c r="R420" s="21">
        <f>_xlfn.NORM.S.INV(0.975)*SQRT(Q420*(1-Q420)/B420+(_xlfn.NORM.S.INV(0.975)^2/(4*B420^2)))/(1+_xlfn.NORM.S.INV(0.975)^2/B420)</f>
        <v>1.7600919597863033E-4</v>
      </c>
      <c r="S420" s="19">
        <f t="shared" si="66"/>
        <v>2.8284539859682569</v>
      </c>
      <c r="T420" s="19">
        <f t="shared" si="67"/>
        <v>3.180472377925518</v>
      </c>
    </row>
    <row r="421" spans="1:20" x14ac:dyDescent="0.25">
      <c r="A421" s="12" t="s">
        <v>62</v>
      </c>
      <c r="B421" s="13">
        <v>228934</v>
      </c>
      <c r="C421" s="12">
        <v>1.8</v>
      </c>
      <c r="D421" s="12">
        <v>1.6</v>
      </c>
      <c r="E421" s="12">
        <v>2</v>
      </c>
      <c r="F421" s="12">
        <v>2004</v>
      </c>
      <c r="G421" s="12" t="s">
        <v>9</v>
      </c>
      <c r="H421" s="16" t="str">
        <f>VLOOKUP(A421,'Data Key'!$A$1:$B$51,2,FALSE)</f>
        <v>New Mexico</v>
      </c>
      <c r="I421" s="17">
        <f t="shared" si="60"/>
        <v>412</v>
      </c>
      <c r="J421" s="21">
        <f t="shared" si="61"/>
        <v>8.8582344694478472E-5</v>
      </c>
      <c r="K421" s="19">
        <f t="shared" si="62"/>
        <v>1.7110629679283735</v>
      </c>
      <c r="L421" s="19">
        <f t="shared" si="63"/>
        <v>1.8882276573173304</v>
      </c>
      <c r="M421" s="21">
        <f t="shared" si="68"/>
        <v>373</v>
      </c>
      <c r="N421" s="21">
        <f t="shared" si="69"/>
        <v>452</v>
      </c>
      <c r="O421" s="19">
        <f t="shared" si="64"/>
        <v>1.629290537884281</v>
      </c>
      <c r="P421" s="19">
        <f t="shared" si="65"/>
        <v>1.9743681585085657</v>
      </c>
      <c r="Q421" s="21">
        <f>((I421/B421)+_xlfn.NORM.S.INV(0.975)^2/(2*B421))/(1+_xlfn.NORM.S.INV(0.975)^2/B421)</f>
        <v>1.8080048574442397E-3</v>
      </c>
      <c r="R421" s="21">
        <f>_xlfn.NORM.S.INV(0.975)*SQRT(Q421*(1-Q421)/B421+(_xlfn.NORM.S.INV(0.975)^2/(4*B421^2)))/(1+_xlfn.NORM.S.INV(0.975)^2/B421)</f>
        <v>1.742194531694577E-4</v>
      </c>
      <c r="S421" s="19">
        <f t="shared" si="66"/>
        <v>1.6337854042747821</v>
      </c>
      <c r="T421" s="19">
        <f t="shared" si="67"/>
        <v>1.9822243106136974</v>
      </c>
    </row>
    <row r="422" spans="1:20" x14ac:dyDescent="0.25">
      <c r="A422" s="12" t="s">
        <v>38</v>
      </c>
      <c r="B422" s="13">
        <v>1375277</v>
      </c>
      <c r="C422" s="12">
        <v>3</v>
      </c>
      <c r="D422" s="12">
        <v>2.9</v>
      </c>
      <c r="E422" s="12">
        <v>3.1</v>
      </c>
      <c r="F422" s="12">
        <v>2004</v>
      </c>
      <c r="G422" s="12" t="s">
        <v>9</v>
      </c>
      <c r="H422" s="16" t="str">
        <f>VLOOKUP(A422,'Data Key'!$A$1:$B$51,2,FALSE)</f>
        <v>New York</v>
      </c>
      <c r="I422" s="17">
        <f t="shared" si="60"/>
        <v>4126</v>
      </c>
      <c r="J422" s="21">
        <f t="shared" si="61"/>
        <v>4.6636074162146719E-5</v>
      </c>
      <c r="K422" s="19">
        <f t="shared" si="62"/>
        <v>2.9534868101731546</v>
      </c>
      <c r="L422" s="19">
        <f t="shared" si="63"/>
        <v>3.0467589584974477</v>
      </c>
      <c r="M422" s="21">
        <f t="shared" si="68"/>
        <v>4001</v>
      </c>
      <c r="N422" s="21">
        <f t="shared" si="69"/>
        <v>4252</v>
      </c>
      <c r="O422" s="19">
        <f t="shared" si="64"/>
        <v>2.9092321037870916</v>
      </c>
      <c r="P422" s="19">
        <f t="shared" si="65"/>
        <v>3.0917407911278962</v>
      </c>
      <c r="Q422" s="21">
        <f>((I422/B422)+_xlfn.NORM.S.INV(0.975)^2/(2*B422))/(1+_xlfn.NORM.S.INV(0.975)^2/B422)</f>
        <v>3.0015111132004721E-3</v>
      </c>
      <c r="R422" s="21">
        <f>_xlfn.NORM.S.INV(0.975)*SQRT(Q422*(1-Q422)/B422+(_xlfn.NORM.S.INV(0.975)^2/(4*B422^2)))/(1+_xlfn.NORM.S.INV(0.975)^2/B422)</f>
        <v>9.1436518498863944E-5</v>
      </c>
      <c r="S422" s="19">
        <f t="shared" si="66"/>
        <v>2.9100745947016082</v>
      </c>
      <c r="T422" s="19">
        <f t="shared" si="67"/>
        <v>3.0929476316993361</v>
      </c>
    </row>
    <row r="423" spans="1:20" x14ac:dyDescent="0.25">
      <c r="A423" s="12" t="s">
        <v>23</v>
      </c>
      <c r="B423" s="13">
        <v>566243</v>
      </c>
      <c r="C423" s="12">
        <v>4.5</v>
      </c>
      <c r="D423" s="12">
        <v>4.3</v>
      </c>
      <c r="E423" s="12">
        <v>4.5999999999999996</v>
      </c>
      <c r="F423" s="12">
        <v>2004</v>
      </c>
      <c r="G423" s="12" t="s">
        <v>9</v>
      </c>
      <c r="H423" s="16" t="str">
        <f>VLOOKUP(A423,'Data Key'!$A$1:$B$51,2,FALSE)</f>
        <v>North Carolina</v>
      </c>
      <c r="I423" s="17">
        <f t="shared" si="60"/>
        <v>2548</v>
      </c>
      <c r="J423" s="21">
        <f t="shared" si="61"/>
        <v>8.8944179633538981E-5</v>
      </c>
      <c r="K423" s="19">
        <f t="shared" si="62"/>
        <v>4.4108906969123964</v>
      </c>
      <c r="L423" s="19">
        <f t="shared" si="63"/>
        <v>4.5887790561794741</v>
      </c>
      <c r="M423" s="21">
        <f t="shared" si="68"/>
        <v>2450</v>
      </c>
      <c r="N423" s="21">
        <f t="shared" si="69"/>
        <v>2647</v>
      </c>
      <c r="O423" s="19">
        <f t="shared" si="64"/>
        <v>4.3267643043710917</v>
      </c>
      <c r="P423" s="19">
        <f t="shared" si="65"/>
        <v>4.6746714749674609</v>
      </c>
      <c r="Q423" s="21">
        <f>((I423/B423)+_xlfn.NORM.S.INV(0.975)^2/(2*B423))/(1+_xlfn.NORM.S.INV(0.975)^2/B423)</f>
        <v>4.5031963848857692E-3</v>
      </c>
      <c r="R423" s="21">
        <f>_xlfn.NORM.S.INV(0.975)*SQRT(Q423*(1-Q423)/B423+(_xlfn.NORM.S.INV(0.975)^2/(4*B423^2)))/(1+_xlfn.NORM.S.INV(0.975)^2/B423)</f>
        <v>1.744239985592847E-4</v>
      </c>
      <c r="S423" s="19">
        <f t="shared" si="66"/>
        <v>4.3287723863264844</v>
      </c>
      <c r="T423" s="19">
        <f t="shared" si="67"/>
        <v>4.6776203834450536</v>
      </c>
    </row>
    <row r="424" spans="1:20" x14ac:dyDescent="0.25">
      <c r="A424" s="12" t="s">
        <v>59</v>
      </c>
      <c r="B424" s="13">
        <v>24625</v>
      </c>
      <c r="C424" s="12">
        <v>8.3000000000000007</v>
      </c>
      <c r="D424" s="12">
        <v>7.3</v>
      </c>
      <c r="E424" s="12">
        <v>9.5</v>
      </c>
      <c r="F424" s="12">
        <v>2004</v>
      </c>
      <c r="G424" s="12" t="s">
        <v>9</v>
      </c>
      <c r="H424" s="16" t="str">
        <f>VLOOKUP(A424,'Data Key'!$A$1:$B$51,2,FALSE)</f>
        <v>North Dakota</v>
      </c>
      <c r="I424" s="17">
        <f t="shared" si="60"/>
        <v>204</v>
      </c>
      <c r="J424" s="21">
        <f t="shared" si="61"/>
        <v>5.7760699863731058E-4</v>
      </c>
      <c r="K424" s="19">
        <f t="shared" si="62"/>
        <v>7.7066569607535529</v>
      </c>
      <c r="L424" s="19">
        <f t="shared" si="63"/>
        <v>8.8618709580281756</v>
      </c>
      <c r="M424" s="21">
        <f t="shared" si="68"/>
        <v>177</v>
      </c>
      <c r="N424" s="21">
        <f t="shared" si="69"/>
        <v>233</v>
      </c>
      <c r="O424" s="19">
        <f t="shared" si="64"/>
        <v>7.187817258883249</v>
      </c>
      <c r="P424" s="19">
        <f t="shared" si="65"/>
        <v>9.4619289340101531</v>
      </c>
      <c r="Q424" s="21">
        <f>((I424/B424)+_xlfn.NORM.S.INV(0.975)^2/(2*B424))/(1+_xlfn.NORM.S.INV(0.975)^2/B424)</f>
        <v>8.3609588276673738E-3</v>
      </c>
      <c r="R424" s="21">
        <f>_xlfn.NORM.S.INV(0.975)*SQRT(Q424*(1-Q424)/B424+(_xlfn.NORM.S.INV(0.975)^2/(4*B424^2)))/(1+_xlfn.NORM.S.INV(0.975)^2/B424)</f>
        <v>1.1397670667543014E-3</v>
      </c>
      <c r="S424" s="19">
        <f t="shared" si="66"/>
        <v>7.2211917609130722</v>
      </c>
      <c r="T424" s="19">
        <f t="shared" si="67"/>
        <v>9.5007258944216755</v>
      </c>
    </row>
    <row r="425" spans="1:20" x14ac:dyDescent="0.25">
      <c r="A425" s="12" t="s">
        <v>54</v>
      </c>
      <c r="B425" s="13">
        <v>802186</v>
      </c>
      <c r="C425" s="12">
        <v>3.5</v>
      </c>
      <c r="D425" s="12">
        <v>3.4</v>
      </c>
      <c r="E425" s="12">
        <v>3.7</v>
      </c>
      <c r="F425" s="12">
        <v>2004</v>
      </c>
      <c r="G425" s="12" t="s">
        <v>9</v>
      </c>
      <c r="H425" s="16" t="str">
        <f>VLOOKUP(A425,'Data Key'!$A$1:$B$51,2,FALSE)</f>
        <v>Ohio</v>
      </c>
      <c r="I425" s="17">
        <f t="shared" si="60"/>
        <v>2808</v>
      </c>
      <c r="J425" s="21">
        <f t="shared" si="61"/>
        <v>6.5941987117030325E-5</v>
      </c>
      <c r="K425" s="19">
        <f t="shared" si="62"/>
        <v>3.4344930740782535</v>
      </c>
      <c r="L425" s="19">
        <f t="shared" si="63"/>
        <v>3.5663770483123143</v>
      </c>
      <c r="M425" s="21">
        <f t="shared" si="68"/>
        <v>2704</v>
      </c>
      <c r="N425" s="21">
        <f t="shared" si="69"/>
        <v>2912</v>
      </c>
      <c r="O425" s="19">
        <f t="shared" si="64"/>
        <v>3.3707893181880513</v>
      </c>
      <c r="P425" s="19">
        <f t="shared" si="65"/>
        <v>3.6300808042025166</v>
      </c>
      <c r="Q425" s="21">
        <f>((I425/B425)+_xlfn.NORM.S.INV(0.975)^2/(2*B425))/(1+_xlfn.NORM.S.INV(0.975)^2/B425)</f>
        <v>3.5028126562913972E-3</v>
      </c>
      <c r="R425" s="21">
        <f>_xlfn.NORM.S.INV(0.975)*SQRT(Q425*(1-Q425)/B425+(_xlfn.NORM.S.INV(0.975)^2/(4*B425^2)))/(1+_xlfn.NORM.S.INV(0.975)^2/B425)</f>
        <v>1.293092015808442E-4</v>
      </c>
      <c r="S425" s="19">
        <f t="shared" si="66"/>
        <v>3.3735034547105531</v>
      </c>
      <c r="T425" s="19">
        <f t="shared" si="67"/>
        <v>3.6321218578722414</v>
      </c>
    </row>
    <row r="426" spans="1:20" x14ac:dyDescent="0.25">
      <c r="A426" s="12" t="s">
        <v>39</v>
      </c>
      <c r="B426" s="13">
        <v>311496</v>
      </c>
      <c r="C426" s="12">
        <v>1.8</v>
      </c>
      <c r="D426" s="12">
        <v>1.6</v>
      </c>
      <c r="E426" s="12">
        <v>1.9</v>
      </c>
      <c r="F426" s="12">
        <v>2004</v>
      </c>
      <c r="G426" s="12" t="s">
        <v>9</v>
      </c>
      <c r="H426" s="16" t="str">
        <f>VLOOKUP(A426,'Data Key'!$A$1:$B$51,2,FALSE)</f>
        <v>Oklahoma</v>
      </c>
      <c r="I426" s="17">
        <f t="shared" si="60"/>
        <v>561</v>
      </c>
      <c r="J426" s="21">
        <f t="shared" si="61"/>
        <v>7.5969195041930839E-5</v>
      </c>
      <c r="K426" s="19">
        <f t="shared" si="62"/>
        <v>1.7250170134487077</v>
      </c>
      <c r="L426" s="19">
        <f t="shared" si="63"/>
        <v>1.8769554035325695</v>
      </c>
      <c r="M426" s="21">
        <f t="shared" si="68"/>
        <v>515</v>
      </c>
      <c r="N426" s="21">
        <f t="shared" si="69"/>
        <v>608</v>
      </c>
      <c r="O426" s="19">
        <f t="shared" si="64"/>
        <v>1.6533117600226006</v>
      </c>
      <c r="P426" s="19">
        <f t="shared" si="65"/>
        <v>1.9518709710558082</v>
      </c>
      <c r="Q426" s="21">
        <f>((I426/B426)+_xlfn.NORM.S.INV(0.975)^2/(2*B426))/(1+_xlfn.NORM.S.INV(0.975)^2/B426)</f>
        <v>1.8071300671424688E-3</v>
      </c>
      <c r="R426" s="21">
        <f>_xlfn.NORM.S.INV(0.975)*SQRT(Q426*(1-Q426)/B426+(_xlfn.NORM.S.INV(0.975)^2/(4*B426^2)))/(1+_xlfn.NORM.S.INV(0.975)^2/B426)</f>
        <v>1.4927574792629946E-4</v>
      </c>
      <c r="S426" s="19">
        <f t="shared" si="66"/>
        <v>1.6578543192161694</v>
      </c>
      <c r="T426" s="19">
        <f t="shared" si="67"/>
        <v>1.9564058150687682</v>
      </c>
    </row>
    <row r="427" spans="1:20" x14ac:dyDescent="0.25">
      <c r="A427" s="12" t="s">
        <v>32</v>
      </c>
      <c r="B427" s="13">
        <v>178898</v>
      </c>
      <c r="C427" s="12">
        <v>6.4</v>
      </c>
      <c r="D427" s="12">
        <v>6.1</v>
      </c>
      <c r="E427" s="12">
        <v>6.8</v>
      </c>
      <c r="F427" s="12">
        <v>2004</v>
      </c>
      <c r="G427" s="12" t="s">
        <v>9</v>
      </c>
      <c r="H427" s="16" t="str">
        <f>VLOOKUP(A427,'Data Key'!$A$1:$B$51,2,FALSE)</f>
        <v>Oregon</v>
      </c>
      <c r="I427" s="17">
        <f t="shared" si="60"/>
        <v>1145</v>
      </c>
      <c r="J427" s="21">
        <f t="shared" si="61"/>
        <v>1.8853977517821843E-4</v>
      </c>
      <c r="K427" s="19">
        <f t="shared" si="62"/>
        <v>6.2117553650692967</v>
      </c>
      <c r="L427" s="19">
        <f t="shared" si="63"/>
        <v>6.5888349154257337</v>
      </c>
      <c r="M427" s="21">
        <f t="shared" si="68"/>
        <v>1079</v>
      </c>
      <c r="N427" s="21">
        <f t="shared" si="69"/>
        <v>1212</v>
      </c>
      <c r="O427" s="19">
        <f t="shared" si="64"/>
        <v>6.0313698308533352</v>
      </c>
      <c r="P427" s="19">
        <f t="shared" si="65"/>
        <v>6.7748102270567587</v>
      </c>
      <c r="Q427" s="21">
        <f>((I427/B427)+_xlfn.NORM.S.INV(0.975)^2/(2*B427))/(1+_xlfn.NORM.S.INV(0.975)^2/B427)</f>
        <v>6.4108939296432191E-3</v>
      </c>
      <c r="R427" s="21">
        <f>_xlfn.NORM.S.INV(0.975)*SQRT(Q427*(1-Q427)/B427+(_xlfn.NORM.S.INV(0.975)^2/(4*B427^2)))/(1+_xlfn.NORM.S.INV(0.975)^2/B427)</f>
        <v>3.6998290299163989E-4</v>
      </c>
      <c r="S427" s="19">
        <f t="shared" si="66"/>
        <v>6.0409110266515791</v>
      </c>
      <c r="T427" s="19">
        <f t="shared" si="67"/>
        <v>6.7808768326348599</v>
      </c>
    </row>
    <row r="428" spans="1:20" x14ac:dyDescent="0.25">
      <c r="A428" s="12" t="s">
        <v>24</v>
      </c>
      <c r="B428" s="13">
        <v>677306</v>
      </c>
      <c r="C428" s="12">
        <v>5.0999999999999996</v>
      </c>
      <c r="D428" s="12">
        <v>5</v>
      </c>
      <c r="E428" s="12">
        <v>5.3</v>
      </c>
      <c r="F428" s="12">
        <v>2004</v>
      </c>
      <c r="G428" s="12" t="s">
        <v>9</v>
      </c>
      <c r="H428" s="16" t="str">
        <f>VLOOKUP(A428,'Data Key'!$A$1:$B$51,2,FALSE)</f>
        <v>Pennsylvania</v>
      </c>
      <c r="I428" s="17">
        <f t="shared" si="60"/>
        <v>3454</v>
      </c>
      <c r="J428" s="21">
        <f t="shared" si="61"/>
        <v>8.6549794920058015E-5</v>
      </c>
      <c r="K428" s="19">
        <f t="shared" si="62"/>
        <v>5.0130654454587376</v>
      </c>
      <c r="L428" s="19">
        <f t="shared" si="63"/>
        <v>5.1861650352988526</v>
      </c>
      <c r="M428" s="21">
        <f t="shared" si="68"/>
        <v>3340</v>
      </c>
      <c r="N428" s="21">
        <f t="shared" si="69"/>
        <v>3570</v>
      </c>
      <c r="O428" s="19">
        <f t="shared" si="64"/>
        <v>4.9313013615706929</v>
      </c>
      <c r="P428" s="19">
        <f t="shared" si="65"/>
        <v>5.2708819942537053</v>
      </c>
      <c r="Q428" s="21">
        <f>((I428/B428)+_xlfn.NORM.S.INV(0.975)^2/(2*B428))/(1+_xlfn.NORM.S.INV(0.975)^2/B428)</f>
        <v>5.1024221380968401E-3</v>
      </c>
      <c r="R428" s="21">
        <f>_xlfn.NORM.S.INV(0.975)*SQRT(Q428*(1-Q428)/B428+(_xlfn.NORM.S.INV(0.975)^2/(4*B428^2)))/(1+_xlfn.NORM.S.INV(0.975)^2/B428)</f>
        <v>1.6970365287315007E-4</v>
      </c>
      <c r="S428" s="19">
        <f t="shared" si="66"/>
        <v>4.9327184852236901</v>
      </c>
      <c r="T428" s="19">
        <f t="shared" si="67"/>
        <v>5.2721257909699899</v>
      </c>
    </row>
    <row r="429" spans="1:20" x14ac:dyDescent="0.25">
      <c r="A429" s="12" t="s">
        <v>40</v>
      </c>
      <c r="B429" s="13">
        <v>76203</v>
      </c>
      <c r="C429" s="12">
        <v>8.1</v>
      </c>
      <c r="D429" s="12">
        <v>7.5</v>
      </c>
      <c r="E429" s="12">
        <v>8.8000000000000007</v>
      </c>
      <c r="F429" s="12">
        <v>2004</v>
      </c>
      <c r="G429" s="12" t="s">
        <v>9</v>
      </c>
      <c r="H429" s="16" t="str">
        <f>VLOOKUP(A429,'Data Key'!$A$1:$B$51,2,FALSE)</f>
        <v>Rhode Island</v>
      </c>
      <c r="I429" s="17">
        <f t="shared" si="60"/>
        <v>617</v>
      </c>
      <c r="J429" s="21">
        <f t="shared" si="61"/>
        <v>3.2464233978256757E-4</v>
      </c>
      <c r="K429" s="19">
        <f t="shared" si="62"/>
        <v>7.7721517496889767</v>
      </c>
      <c r="L429" s="19">
        <f t="shared" si="63"/>
        <v>8.4214364292541131</v>
      </c>
      <c r="M429" s="21">
        <f t="shared" si="68"/>
        <v>569</v>
      </c>
      <c r="N429" s="21">
        <f t="shared" si="69"/>
        <v>666</v>
      </c>
      <c r="O429" s="19">
        <f t="shared" si="64"/>
        <v>7.4668976287022817</v>
      </c>
      <c r="P429" s="19">
        <f t="shared" si="65"/>
        <v>8.7398133931734971</v>
      </c>
      <c r="Q429" s="21">
        <f>((I429/B429)+_xlfn.NORM.S.INV(0.975)^2/(2*B429))/(1+_xlfn.NORM.S.INV(0.975)^2/B429)</f>
        <v>8.1215901034920653E-3</v>
      </c>
      <c r="R429" s="21">
        <f>_xlfn.NORM.S.INV(0.975)*SQRT(Q429*(1-Q429)/B429+(_xlfn.NORM.S.INV(0.975)^2/(4*B429^2)))/(1+_xlfn.NORM.S.INV(0.975)^2/B429)</f>
        <v>6.3771901795178787E-4</v>
      </c>
      <c r="S429" s="19">
        <f t="shared" si="66"/>
        <v>7.4838710855402777</v>
      </c>
      <c r="T429" s="19">
        <f t="shared" si="67"/>
        <v>8.7593091214438523</v>
      </c>
    </row>
    <row r="430" spans="1:20" x14ac:dyDescent="0.25">
      <c r="A430" s="12" t="s">
        <v>17</v>
      </c>
      <c r="B430" s="13">
        <v>371453</v>
      </c>
      <c r="C430" s="12">
        <v>4.0999999999999996</v>
      </c>
      <c r="D430" s="12">
        <v>3.9</v>
      </c>
      <c r="E430" s="12">
        <v>4.3</v>
      </c>
      <c r="F430" s="12">
        <v>2004</v>
      </c>
      <c r="G430" s="12" t="s">
        <v>9</v>
      </c>
      <c r="H430" s="16" t="str">
        <f>VLOOKUP(A430,'Data Key'!$A$1:$B$51,2,FALSE)</f>
        <v>South Carolina</v>
      </c>
      <c r="I430" s="17">
        <f t="shared" si="60"/>
        <v>1523</v>
      </c>
      <c r="J430" s="21">
        <f t="shared" si="61"/>
        <v>1.0484649642486391E-4</v>
      </c>
      <c r="K430" s="19">
        <f t="shared" si="62"/>
        <v>3.9952684575531636</v>
      </c>
      <c r="L430" s="19">
        <f t="shared" si="63"/>
        <v>4.20496145040289</v>
      </c>
      <c r="M430" s="21">
        <f t="shared" si="68"/>
        <v>1447</v>
      </c>
      <c r="N430" s="21">
        <f t="shared" si="69"/>
        <v>1600</v>
      </c>
      <c r="O430" s="19">
        <f t="shared" si="64"/>
        <v>3.8955130258740676</v>
      </c>
      <c r="P430" s="19">
        <f t="shared" si="65"/>
        <v>4.3074090127149329</v>
      </c>
      <c r="Q430" s="21">
        <f>((I430/B430)+_xlfn.NORM.S.INV(0.975)^2/(2*B430))/(1+_xlfn.NORM.S.INV(0.975)^2/B430)</f>
        <v>4.1052433532292295E-3</v>
      </c>
      <c r="R430" s="21">
        <f>_xlfn.NORM.S.INV(0.975)*SQRT(Q430*(1-Q430)/B430+(_xlfn.NORM.S.INV(0.975)^2/(4*B430^2)))/(1+_xlfn.NORM.S.INV(0.975)^2/B430)</f>
        <v>2.0568618237155125E-4</v>
      </c>
      <c r="S430" s="19">
        <f t="shared" si="66"/>
        <v>3.8995571708576784</v>
      </c>
      <c r="T430" s="19">
        <f t="shared" si="67"/>
        <v>4.3109295356007804</v>
      </c>
    </row>
    <row r="431" spans="1:20" x14ac:dyDescent="0.25">
      <c r="A431" s="12" t="s">
        <v>55</v>
      </c>
      <c r="B431" s="13">
        <v>54810</v>
      </c>
      <c r="C431" s="12">
        <v>2.7</v>
      </c>
      <c r="D431" s="12">
        <v>2.2999999999999998</v>
      </c>
      <c r="E431" s="12">
        <v>3.2</v>
      </c>
      <c r="F431" s="12">
        <v>2004</v>
      </c>
      <c r="G431" s="12" t="s">
        <v>9</v>
      </c>
      <c r="H431" s="16" t="str">
        <f>VLOOKUP(A431,'Data Key'!$A$1:$B$51,2,FALSE)</f>
        <v>South Dakota</v>
      </c>
      <c r="I431" s="17">
        <f t="shared" si="60"/>
        <v>148</v>
      </c>
      <c r="J431" s="21">
        <f t="shared" si="61"/>
        <v>2.2165825681917865E-4</v>
      </c>
      <c r="K431" s="19">
        <f t="shared" si="62"/>
        <v>2.4785789261766249</v>
      </c>
      <c r="L431" s="19">
        <f t="shared" si="63"/>
        <v>2.9218954398149823</v>
      </c>
      <c r="M431" s="21">
        <f t="shared" si="68"/>
        <v>125</v>
      </c>
      <c r="N431" s="21">
        <f t="shared" si="69"/>
        <v>172</v>
      </c>
      <c r="O431" s="19">
        <f t="shared" si="64"/>
        <v>2.2806057288815911</v>
      </c>
      <c r="P431" s="19">
        <f t="shared" si="65"/>
        <v>3.1381134829410691</v>
      </c>
      <c r="Q431" s="21">
        <f>((I431/B431)+_xlfn.NORM.S.INV(0.975)^2/(2*B431))/(1+_xlfn.NORM.S.INV(0.975)^2/B431)</f>
        <v>2.7350889012764438E-3</v>
      </c>
      <c r="R431" s="21">
        <f>_xlfn.NORM.S.INV(0.975)*SQRT(Q431*(1-Q431)/B431+(_xlfn.NORM.S.INV(0.975)^2/(4*B431^2)))/(1+_xlfn.NORM.S.INV(0.975)^2/B431)</f>
        <v>4.3860058085092371E-4</v>
      </c>
      <c r="S431" s="19">
        <f t="shared" si="66"/>
        <v>2.29648832042552</v>
      </c>
      <c r="T431" s="19">
        <f t="shared" si="67"/>
        <v>3.1736894821273673</v>
      </c>
    </row>
    <row r="432" spans="1:20" x14ac:dyDescent="0.25">
      <c r="A432" s="12" t="s">
        <v>29</v>
      </c>
      <c r="B432" s="13">
        <v>503828</v>
      </c>
      <c r="C432" s="12">
        <v>1.5</v>
      </c>
      <c r="D432" s="12">
        <v>1.4</v>
      </c>
      <c r="E432" s="12">
        <v>1.6</v>
      </c>
      <c r="F432" s="12">
        <v>2004</v>
      </c>
      <c r="G432" s="12" t="s">
        <v>9</v>
      </c>
      <c r="H432" s="16" t="str">
        <f>VLOOKUP(A432,'Data Key'!$A$1:$B$51,2,FALSE)</f>
        <v>Tennessee</v>
      </c>
      <c r="I432" s="17">
        <f t="shared" si="60"/>
        <v>756</v>
      </c>
      <c r="J432" s="21">
        <f t="shared" si="61"/>
        <v>5.4532137544935401E-5</v>
      </c>
      <c r="K432" s="19">
        <f t="shared" si="62"/>
        <v>1.4459799419742656</v>
      </c>
      <c r="L432" s="19">
        <f t="shared" si="63"/>
        <v>1.5550442170641363</v>
      </c>
      <c r="M432" s="21">
        <f t="shared" si="68"/>
        <v>702</v>
      </c>
      <c r="N432" s="21">
        <f t="shared" si="69"/>
        <v>810</v>
      </c>
      <c r="O432" s="19">
        <f t="shared" si="64"/>
        <v>1.3933326452678294</v>
      </c>
      <c r="P432" s="19">
        <f t="shared" si="65"/>
        <v>1.6076915137705725</v>
      </c>
      <c r="Q432" s="21">
        <f>((I432/B432)+_xlfn.NORM.S.INV(0.975)^2/(2*B432))/(1+_xlfn.NORM.S.INV(0.975)^2/B432)</f>
        <v>1.5043128818850041E-3</v>
      </c>
      <c r="R432" s="21">
        <f>_xlfn.NORM.S.INV(0.975)*SQRT(Q432*(1-Q432)/B432+(_xlfn.NORM.S.INV(0.975)^2/(4*B432^2)))/(1+_xlfn.NORM.S.INV(0.975)^2/B432)</f>
        <v>1.0708316626562114E-4</v>
      </c>
      <c r="S432" s="19">
        <f t="shared" si="66"/>
        <v>1.3972297156193831</v>
      </c>
      <c r="T432" s="19">
        <f t="shared" si="67"/>
        <v>1.6113960481506251</v>
      </c>
    </row>
    <row r="433" spans="1:20" x14ac:dyDescent="0.25">
      <c r="A433" s="12" t="s">
        <v>63</v>
      </c>
      <c r="B433" s="13">
        <v>1710039</v>
      </c>
      <c r="C433" s="12">
        <v>1.6</v>
      </c>
      <c r="D433" s="12">
        <v>1.5</v>
      </c>
      <c r="E433" s="12">
        <v>1.6</v>
      </c>
      <c r="F433" s="12">
        <v>2004</v>
      </c>
      <c r="G433" s="12" t="s">
        <v>9</v>
      </c>
      <c r="H433" s="16" t="str">
        <f>VLOOKUP(A433,'Data Key'!$A$1:$B$51,2,FALSE)</f>
        <v>Texas</v>
      </c>
      <c r="I433" s="17">
        <f t="shared" si="60"/>
        <v>2736</v>
      </c>
      <c r="J433" s="21">
        <f t="shared" si="61"/>
        <v>3.0563587202494377E-5</v>
      </c>
      <c r="K433" s="19">
        <f t="shared" si="62"/>
        <v>1.5693999224016724</v>
      </c>
      <c r="L433" s="19">
        <f t="shared" si="63"/>
        <v>1.6305270968066614</v>
      </c>
      <c r="M433" s="21">
        <f t="shared" si="68"/>
        <v>2634</v>
      </c>
      <c r="N433" s="21">
        <f t="shared" si="69"/>
        <v>2839</v>
      </c>
      <c r="O433" s="19">
        <f t="shared" si="64"/>
        <v>1.5403157471847133</v>
      </c>
      <c r="P433" s="19">
        <f t="shared" si="65"/>
        <v>1.6601960540081249</v>
      </c>
      <c r="Q433" s="21">
        <f>((I433/B433)+_xlfn.NORM.S.INV(0.975)^2/(2*B433))/(1+_xlfn.NORM.S.INV(0.975)^2/B433)</f>
        <v>1.6010831208618454E-3</v>
      </c>
      <c r="R433" s="21">
        <f>_xlfn.NORM.S.INV(0.975)*SQRT(Q433*(1-Q433)/B433+(_xlfn.NORM.S.INV(0.975)^2/(4*B433^2)))/(1+_xlfn.NORM.S.INV(0.975)^2/B433)</f>
        <v>5.993484331857361E-5</v>
      </c>
      <c r="S433" s="19">
        <f t="shared" si="66"/>
        <v>1.5411482775432719</v>
      </c>
      <c r="T433" s="19">
        <f t="shared" si="67"/>
        <v>1.661017964180419</v>
      </c>
    </row>
    <row r="434" spans="1:20" x14ac:dyDescent="0.25">
      <c r="A434" s="12" t="s">
        <v>25</v>
      </c>
      <c r="B434" s="13">
        <v>97080</v>
      </c>
      <c r="C434" s="12">
        <v>3</v>
      </c>
      <c r="D434" s="12">
        <v>2.6</v>
      </c>
      <c r="E434" s="12">
        <v>3.3</v>
      </c>
      <c r="F434" s="12">
        <v>2004</v>
      </c>
      <c r="G434" s="12" t="s">
        <v>9</v>
      </c>
      <c r="H434" s="16" t="str">
        <f>VLOOKUP(A434,'Data Key'!$A$1:$B$51,2,FALSE)</f>
        <v>Utah</v>
      </c>
      <c r="I434" s="17">
        <f t="shared" si="60"/>
        <v>291</v>
      </c>
      <c r="J434" s="21">
        <f t="shared" si="61"/>
        <v>1.7545463456979484E-4</v>
      </c>
      <c r="K434" s="19">
        <f t="shared" si="62"/>
        <v>2.8220731775439258</v>
      </c>
      <c r="L434" s="19">
        <f t="shared" si="63"/>
        <v>3.1729824466835157</v>
      </c>
      <c r="M434" s="21">
        <f t="shared" si="68"/>
        <v>258</v>
      </c>
      <c r="N434" s="21">
        <f t="shared" si="69"/>
        <v>325</v>
      </c>
      <c r="O434" s="19">
        <f t="shared" si="64"/>
        <v>2.6576019777503088</v>
      </c>
      <c r="P434" s="19">
        <f t="shared" si="65"/>
        <v>3.3477544293366295</v>
      </c>
      <c r="Q434" s="21">
        <f>((I434/B434)+_xlfn.NORM.S.INV(0.975)^2/(2*B434))/(1+_xlfn.NORM.S.INV(0.975)^2/B434)</f>
        <v>3.0171934382571069E-3</v>
      </c>
      <c r="R434" s="21">
        <f>_xlfn.NORM.S.INV(0.975)*SQRT(Q434*(1-Q434)/B434+(_xlfn.NORM.S.INV(0.975)^2/(4*B434^2)))/(1+_xlfn.NORM.S.INV(0.975)^2/B434)</f>
        <v>3.4556072807440693E-4</v>
      </c>
      <c r="S434" s="19">
        <f t="shared" si="66"/>
        <v>2.6716327101827</v>
      </c>
      <c r="T434" s="19">
        <f t="shared" si="67"/>
        <v>3.3627541663315137</v>
      </c>
    </row>
    <row r="435" spans="1:20" x14ac:dyDescent="0.25">
      <c r="A435" s="12" t="s">
        <v>57</v>
      </c>
      <c r="B435" s="13">
        <v>52366</v>
      </c>
      <c r="C435" s="12">
        <v>8.5</v>
      </c>
      <c r="D435" s="12">
        <v>7.7</v>
      </c>
      <c r="E435" s="12">
        <v>9.3000000000000007</v>
      </c>
      <c r="F435" s="12">
        <v>2004</v>
      </c>
      <c r="G435" s="12" t="s">
        <v>9</v>
      </c>
      <c r="H435" s="16" t="str">
        <f>VLOOKUP(A435,'Data Key'!$A$1:$B$51,2,FALSE)</f>
        <v>Vermont</v>
      </c>
      <c r="I435" s="17">
        <f t="shared" si="60"/>
        <v>445</v>
      </c>
      <c r="J435" s="21">
        <f t="shared" si="61"/>
        <v>4.0112287335689322E-4</v>
      </c>
      <c r="K435" s="19">
        <f t="shared" si="62"/>
        <v>8.0967574306571599</v>
      </c>
      <c r="L435" s="19">
        <f t="shared" si="63"/>
        <v>8.8990031773709486</v>
      </c>
      <c r="M435" s="21">
        <f t="shared" si="68"/>
        <v>404</v>
      </c>
      <c r="N435" s="21">
        <f t="shared" si="69"/>
        <v>487</v>
      </c>
      <c r="O435" s="19">
        <f t="shared" si="64"/>
        <v>7.7149295344307376</v>
      </c>
      <c r="P435" s="19">
        <f t="shared" si="65"/>
        <v>9.2999274338311118</v>
      </c>
      <c r="Q435" s="21">
        <f>((I435/B435)+_xlfn.NORM.S.INV(0.975)^2/(2*B435))/(1+_xlfn.NORM.S.INV(0.975)^2/B435)</f>
        <v>8.533933213484491E-3</v>
      </c>
      <c r="R435" s="21">
        <f>_xlfn.NORM.S.INV(0.975)*SQRT(Q435*(1-Q435)/B435+(_xlfn.NORM.S.INV(0.975)^2/(4*B435^2)))/(1+_xlfn.NORM.S.INV(0.975)^2/B435)</f>
        <v>7.8863353000239273E-4</v>
      </c>
      <c r="S435" s="19">
        <f t="shared" si="66"/>
        <v>7.7452996834820977</v>
      </c>
      <c r="T435" s="19">
        <f t="shared" si="67"/>
        <v>9.3225667434868846</v>
      </c>
    </row>
    <row r="436" spans="1:20" x14ac:dyDescent="0.25">
      <c r="A436" s="12" t="s">
        <v>56</v>
      </c>
      <c r="B436" s="13">
        <v>338551</v>
      </c>
      <c r="C436" s="12">
        <v>3</v>
      </c>
      <c r="D436" s="12">
        <v>2.8</v>
      </c>
      <c r="E436" s="12">
        <v>3.2</v>
      </c>
      <c r="F436" s="12">
        <v>2004</v>
      </c>
      <c r="G436" s="12" t="s">
        <v>9</v>
      </c>
      <c r="H436" s="16" t="str">
        <f>VLOOKUP(A436,'Data Key'!$A$1:$B$51,2,FALSE)</f>
        <v>Virginia</v>
      </c>
      <c r="I436" s="17">
        <f t="shared" si="60"/>
        <v>1016</v>
      </c>
      <c r="J436" s="21">
        <f t="shared" si="61"/>
        <v>9.4009146320641341E-5</v>
      </c>
      <c r="K436" s="19">
        <f t="shared" si="62"/>
        <v>2.907015810037485</v>
      </c>
      <c r="L436" s="19">
        <f t="shared" si="63"/>
        <v>3.0950341026787673</v>
      </c>
      <c r="M436" s="21">
        <f t="shared" si="68"/>
        <v>954</v>
      </c>
      <c r="N436" s="21">
        <f t="shared" si="69"/>
        <v>1078</v>
      </c>
      <c r="O436" s="19">
        <f t="shared" si="64"/>
        <v>2.8178915436669807</v>
      </c>
      <c r="P436" s="19">
        <f t="shared" si="65"/>
        <v>3.1841583690492716</v>
      </c>
      <c r="Q436" s="21">
        <f>((I436/B436)+_xlfn.NORM.S.INV(0.975)^2/(2*B436))/(1+_xlfn.NORM.S.INV(0.975)^2/B436)</f>
        <v>3.0066642232146582E-3</v>
      </c>
      <c r="R436" s="21">
        <f>_xlfn.NORM.S.INV(0.975)*SQRT(Q436*(1-Q436)/B436+(_xlfn.NORM.S.INV(0.975)^2/(4*B436^2)))/(1+_xlfn.NORM.S.INV(0.975)^2/B436)</f>
        <v>1.8451220440791389E-4</v>
      </c>
      <c r="S436" s="19">
        <f t="shared" si="66"/>
        <v>2.8221520188067446</v>
      </c>
      <c r="T436" s="19">
        <f t="shared" si="67"/>
        <v>3.191176427622572</v>
      </c>
    </row>
    <row r="437" spans="1:20" x14ac:dyDescent="0.25">
      <c r="A437" s="12" t="s">
        <v>41</v>
      </c>
      <c r="B437" s="13">
        <v>472691</v>
      </c>
      <c r="C437" s="12">
        <v>1.6</v>
      </c>
      <c r="D437" s="12">
        <v>1.5</v>
      </c>
      <c r="E437" s="12">
        <v>1.7</v>
      </c>
      <c r="F437" s="12">
        <v>2004</v>
      </c>
      <c r="G437" s="12" t="s">
        <v>9</v>
      </c>
      <c r="H437" s="16" t="str">
        <f>VLOOKUP(A437,'Data Key'!$A$1:$B$51,2,FALSE)</f>
        <v>Washington</v>
      </c>
      <c r="I437" s="17">
        <f t="shared" si="60"/>
        <v>756</v>
      </c>
      <c r="J437" s="21">
        <f t="shared" si="61"/>
        <v>5.8121389863535323E-5</v>
      </c>
      <c r="K437" s="19">
        <f t="shared" si="62"/>
        <v>1.5412320989907056</v>
      </c>
      <c r="L437" s="19">
        <f t="shared" si="63"/>
        <v>1.6574748787177762</v>
      </c>
      <c r="M437" s="21">
        <f t="shared" si="68"/>
        <v>703</v>
      </c>
      <c r="N437" s="21">
        <f t="shared" si="69"/>
        <v>811</v>
      </c>
      <c r="O437" s="19">
        <f t="shared" si="64"/>
        <v>1.4872295008790097</v>
      </c>
      <c r="P437" s="19">
        <f t="shared" si="65"/>
        <v>1.7157085707153299</v>
      </c>
      <c r="Q437" s="21">
        <f>((I437/B437)+_xlfn.NORM.S.INV(0.975)^2/(2*B437))/(1+_xlfn.NORM.S.INV(0.975)^2/B437)</f>
        <v>1.6034038515657762E-3</v>
      </c>
      <c r="R437" s="21">
        <f>_xlfn.NORM.S.INV(0.975)*SQRT(Q437*(1-Q437)/B437+(_xlfn.NORM.S.INV(0.975)^2/(4*B437^2)))/(1+_xlfn.NORM.S.INV(0.975)^2/B437)</f>
        <v>1.1413118319189082E-4</v>
      </c>
      <c r="S437" s="19">
        <f t="shared" si="66"/>
        <v>1.4892726683738853</v>
      </c>
      <c r="T437" s="19">
        <f t="shared" si="67"/>
        <v>1.717535034757667</v>
      </c>
    </row>
    <row r="438" spans="1:20" x14ac:dyDescent="0.25">
      <c r="A438" s="12" t="s">
        <v>18</v>
      </c>
      <c r="B438" s="13">
        <v>142482</v>
      </c>
      <c r="C438" s="12">
        <v>6.4</v>
      </c>
      <c r="D438" s="12">
        <v>6</v>
      </c>
      <c r="E438" s="12">
        <v>6.8</v>
      </c>
      <c r="F438" s="12">
        <v>2004</v>
      </c>
      <c r="G438" s="12" t="s">
        <v>9</v>
      </c>
      <c r="H438" s="16" t="str">
        <f>VLOOKUP(A438,'Data Key'!$A$1:$B$51,2,FALSE)</f>
        <v>West Virginia</v>
      </c>
      <c r="I438" s="17">
        <f t="shared" si="60"/>
        <v>912</v>
      </c>
      <c r="J438" s="21">
        <f t="shared" si="61"/>
        <v>2.1127252912815636E-4</v>
      </c>
      <c r="K438" s="19">
        <f t="shared" si="62"/>
        <v>6.1895359940537187</v>
      </c>
      <c r="L438" s="19">
        <f t="shared" si="63"/>
        <v>6.6120810523100317</v>
      </c>
      <c r="M438" s="21">
        <f t="shared" si="68"/>
        <v>853</v>
      </c>
      <c r="N438" s="21">
        <f t="shared" si="69"/>
        <v>971</v>
      </c>
      <c r="O438" s="19">
        <f t="shared" si="64"/>
        <v>5.9867211296865568</v>
      </c>
      <c r="P438" s="19">
        <f t="shared" si="65"/>
        <v>6.8148959166771945</v>
      </c>
      <c r="Q438" s="21">
        <f>((I438/B438)+_xlfn.NORM.S.INV(0.975)^2/(2*B438))/(1+_xlfn.NORM.S.INV(0.975)^2/B438)</f>
        <v>6.4141160978052397E-3</v>
      </c>
      <c r="R438" s="21">
        <f>_xlfn.NORM.S.INV(0.975)*SQRT(Q438*(1-Q438)/B438+(_xlfn.NORM.S.INV(0.975)^2/(4*B438^2)))/(1+_xlfn.NORM.S.INV(0.975)^2/B438)</f>
        <v>4.1472196316663532E-4</v>
      </c>
      <c r="S438" s="19">
        <f t="shared" si="66"/>
        <v>5.9993941346386039</v>
      </c>
      <c r="T438" s="19">
        <f t="shared" si="67"/>
        <v>6.8288380609718757</v>
      </c>
    </row>
    <row r="439" spans="1:20" x14ac:dyDescent="0.25">
      <c r="A439" s="12" t="s">
        <v>26</v>
      </c>
      <c r="B439" s="13">
        <v>307314</v>
      </c>
      <c r="C439" s="12">
        <v>5.0999999999999996</v>
      </c>
      <c r="D439" s="12">
        <v>4.9000000000000004</v>
      </c>
      <c r="E439" s="12">
        <v>5.4</v>
      </c>
      <c r="F439" s="12">
        <v>2004</v>
      </c>
      <c r="G439" s="12" t="s">
        <v>9</v>
      </c>
      <c r="H439" s="16" t="str">
        <f>VLOOKUP(A439,'Data Key'!$A$1:$B$51,2,FALSE)</f>
        <v>Wisconsin</v>
      </c>
      <c r="I439" s="17">
        <f t="shared" si="60"/>
        <v>1567</v>
      </c>
      <c r="J439" s="21">
        <f t="shared" si="61"/>
        <v>1.2848193903150889E-4</v>
      </c>
      <c r="K439" s="19">
        <f t="shared" si="62"/>
        <v>4.970537305129187</v>
      </c>
      <c r="L439" s="19">
        <f t="shared" si="63"/>
        <v>5.2275011831922047</v>
      </c>
      <c r="M439" s="21">
        <f t="shared" si="68"/>
        <v>1490</v>
      </c>
      <c r="N439" s="21">
        <f t="shared" si="69"/>
        <v>1645</v>
      </c>
      <c r="O439" s="19">
        <f t="shared" si="64"/>
        <v>4.8484611830245283</v>
      </c>
      <c r="P439" s="19">
        <f t="shared" si="65"/>
        <v>5.352831306090839</v>
      </c>
      <c r="Q439" s="21">
        <f>((I439/B439)+_xlfn.NORM.S.INV(0.975)^2/(2*B439))/(1+_xlfn.NORM.S.INV(0.975)^2/B439)</f>
        <v>5.105205483556593E-3</v>
      </c>
      <c r="R439" s="21">
        <f>_xlfn.NORM.S.INV(0.975)*SQRT(Q439*(1-Q439)/B439+(_xlfn.NORM.S.INV(0.975)^2/(4*B439^2)))/(1+_xlfn.NORM.S.INV(0.975)^2/B439)</f>
        <v>2.5204625262106992E-4</v>
      </c>
      <c r="S439" s="19">
        <f t="shared" si="66"/>
        <v>4.8531592309355238</v>
      </c>
      <c r="T439" s="19">
        <f t="shared" si="67"/>
        <v>5.3572517361776626</v>
      </c>
    </row>
    <row r="440" spans="1:20" x14ac:dyDescent="0.25">
      <c r="A440" s="12" t="s">
        <v>42</v>
      </c>
      <c r="B440" s="13">
        <v>33643</v>
      </c>
      <c r="C440" s="12">
        <v>3.2</v>
      </c>
      <c r="D440" s="12">
        <v>2.7</v>
      </c>
      <c r="E440" s="12">
        <v>3.9</v>
      </c>
      <c r="F440" s="12">
        <v>2004</v>
      </c>
      <c r="G440" s="12" t="s">
        <v>9</v>
      </c>
      <c r="H440" s="16" t="str">
        <f>VLOOKUP(A440,'Data Key'!$A$1:$B$51,2,FALSE)</f>
        <v>Wyoming</v>
      </c>
      <c r="I440" s="17">
        <f t="shared" si="60"/>
        <v>108</v>
      </c>
      <c r="J440" s="21">
        <f t="shared" si="61"/>
        <v>3.0840325968678749E-4</v>
      </c>
      <c r="K440" s="19">
        <f t="shared" si="62"/>
        <v>2.9017741917890025</v>
      </c>
      <c r="L440" s="19">
        <f t="shared" si="63"/>
        <v>3.5185807111625769</v>
      </c>
      <c r="M440" s="21">
        <f t="shared" si="68"/>
        <v>88</v>
      </c>
      <c r="N440" s="21">
        <f t="shared" si="69"/>
        <v>128</v>
      </c>
      <c r="O440" s="19">
        <f t="shared" si="64"/>
        <v>2.6157001456469398</v>
      </c>
      <c r="P440" s="19">
        <f t="shared" si="65"/>
        <v>3.8046547573046401</v>
      </c>
      <c r="Q440" s="21">
        <f>((I440/B440)+_xlfn.NORM.S.INV(0.975)^2/(2*B440))/(1+_xlfn.NORM.S.INV(0.975)^2/B440)</f>
        <v>3.2668959297375826E-3</v>
      </c>
      <c r="R440" s="21">
        <f>_xlfn.NORM.S.INV(0.975)*SQRT(Q440*(1-Q440)/B440+(_xlfn.NORM.S.INV(0.975)^2/(4*B440^2)))/(1+_xlfn.NORM.S.INV(0.975)^2/B440)</f>
        <v>6.1235542322873166E-4</v>
      </c>
      <c r="S440" s="19">
        <f t="shared" si="66"/>
        <v>2.6545405065088508</v>
      </c>
      <c r="T440" s="19">
        <f t="shared" si="67"/>
        <v>3.8792513529663144</v>
      </c>
    </row>
    <row r="441" spans="1:20" x14ac:dyDescent="0.25">
      <c r="A441" s="12" t="s">
        <v>19</v>
      </c>
      <c r="B441" s="13">
        <v>330980</v>
      </c>
      <c r="C441" s="12">
        <v>19.8</v>
      </c>
      <c r="D441" s="12">
        <v>19.399999999999999</v>
      </c>
      <c r="E441" s="12">
        <v>20.3</v>
      </c>
      <c r="F441" s="12">
        <v>2005</v>
      </c>
      <c r="G441" s="12" t="s">
        <v>9</v>
      </c>
      <c r="H441" s="16" t="str">
        <f>VLOOKUP(A441,'Data Key'!$A$1:$B$51,2,FALSE)</f>
        <v>Alabama</v>
      </c>
      <c r="I441" s="17">
        <f t="shared" si="60"/>
        <v>6553</v>
      </c>
      <c r="J441" s="21">
        <f t="shared" si="61"/>
        <v>2.4214524868709759E-4</v>
      </c>
      <c r="K441" s="19">
        <f t="shared" si="62"/>
        <v>19.556634133752929</v>
      </c>
      <c r="L441" s="19">
        <f t="shared" si="63"/>
        <v>20.040924631127126</v>
      </c>
      <c r="M441" s="21">
        <f t="shared" si="68"/>
        <v>6397</v>
      </c>
      <c r="N441" s="21">
        <f t="shared" si="69"/>
        <v>6711</v>
      </c>
      <c r="O441" s="19">
        <f t="shared" si="64"/>
        <v>19.327451809777024</v>
      </c>
      <c r="P441" s="19">
        <f t="shared" si="65"/>
        <v>20.276149616291015</v>
      </c>
      <c r="Q441" s="21">
        <f>((I441/B441)+_xlfn.NORM.S.INV(0.975)^2/(2*B441))/(1+_xlfn.NORM.S.INV(0.975)^2/B441)</f>
        <v>1.9804352685373845E-2</v>
      </c>
      <c r="R441" s="21">
        <f>_xlfn.NORM.S.INV(0.975)*SQRT(Q441*(1-Q441)/B441+(_xlfn.NORM.S.INV(0.975)^2/(4*B441^2)))/(1+_xlfn.NORM.S.INV(0.975)^2/B441)</f>
        <v>4.746913747034941E-4</v>
      </c>
      <c r="S441" s="19">
        <f t="shared" si="66"/>
        <v>19.329661310670353</v>
      </c>
      <c r="T441" s="19">
        <f t="shared" si="67"/>
        <v>20.279044060077339</v>
      </c>
    </row>
    <row r="442" spans="1:20" x14ac:dyDescent="0.25">
      <c r="A442" s="12" t="s">
        <v>43</v>
      </c>
      <c r="B442" s="13">
        <v>60366</v>
      </c>
      <c r="C442" s="12">
        <v>5.3</v>
      </c>
      <c r="D442" s="12">
        <v>4.7</v>
      </c>
      <c r="E442" s="12">
        <v>5.9</v>
      </c>
      <c r="F442" s="12">
        <v>2005</v>
      </c>
      <c r="G442" s="12" t="s">
        <v>9</v>
      </c>
      <c r="H442" s="16" t="str">
        <f>VLOOKUP(A442,'Data Key'!$A$1:$B$51,2,FALSE)</f>
        <v>Alaska</v>
      </c>
      <c r="I442" s="17">
        <f t="shared" si="60"/>
        <v>320</v>
      </c>
      <c r="J442" s="21">
        <f t="shared" si="61"/>
        <v>2.9554827646875704E-4</v>
      </c>
      <c r="K442" s="19">
        <f t="shared" si="62"/>
        <v>5.0054489736389192</v>
      </c>
      <c r="L442" s="19">
        <f t="shared" si="63"/>
        <v>5.5965455265764339</v>
      </c>
      <c r="M442" s="21">
        <f t="shared" si="68"/>
        <v>285</v>
      </c>
      <c r="N442" s="21">
        <f t="shared" si="69"/>
        <v>355</v>
      </c>
      <c r="O442" s="19">
        <f t="shared" si="64"/>
        <v>4.7212006758771494</v>
      </c>
      <c r="P442" s="19">
        <f t="shared" si="65"/>
        <v>5.8807938243382036</v>
      </c>
      <c r="Q442" s="21">
        <f>((I442/B442)+_xlfn.NORM.S.INV(0.975)^2/(2*B442))/(1+_xlfn.NORM.S.INV(0.975)^2/B442)</f>
        <v>5.3324759785883281E-3</v>
      </c>
      <c r="R442" s="21">
        <f>_xlfn.NORM.S.INV(0.975)*SQRT(Q442*(1-Q442)/B442+(_xlfn.NORM.S.INV(0.975)^2/(4*B442^2)))/(1+_xlfn.NORM.S.INV(0.975)^2/B442)</f>
        <v>5.8180576316844133E-4</v>
      </c>
      <c r="S442" s="19">
        <f t="shared" si="66"/>
        <v>4.7506702154198868</v>
      </c>
      <c r="T442" s="19">
        <f t="shared" si="67"/>
        <v>5.9142817417567697</v>
      </c>
    </row>
    <row r="443" spans="1:20" x14ac:dyDescent="0.25">
      <c r="A443" s="12" t="s">
        <v>13</v>
      </c>
      <c r="B443" s="13">
        <v>475755</v>
      </c>
      <c r="C443" s="12">
        <v>4.9000000000000004</v>
      </c>
      <c r="D443" s="12">
        <v>4.7</v>
      </c>
      <c r="E443" s="12">
        <v>5.0999999999999996</v>
      </c>
      <c r="F443" s="12">
        <v>2005</v>
      </c>
      <c r="G443" s="12" t="s">
        <v>9</v>
      </c>
      <c r="H443" s="16" t="str">
        <f>VLOOKUP(A443,'Data Key'!$A$1:$B$51,2,FALSE)</f>
        <v>Arizona</v>
      </c>
      <c r="I443" s="17">
        <f t="shared" si="60"/>
        <v>2331</v>
      </c>
      <c r="J443" s="21">
        <f t="shared" si="61"/>
        <v>1.0123279556229005E-4</v>
      </c>
      <c r="K443" s="19">
        <f t="shared" si="62"/>
        <v>4.798347870957242</v>
      </c>
      <c r="L443" s="19">
        <f t="shared" si="63"/>
        <v>5.0008134620818225</v>
      </c>
      <c r="M443" s="21">
        <f t="shared" si="68"/>
        <v>2237</v>
      </c>
      <c r="N443" s="21">
        <f t="shared" si="69"/>
        <v>2426</v>
      </c>
      <c r="O443" s="19">
        <f t="shared" si="64"/>
        <v>4.701999978980778</v>
      </c>
      <c r="P443" s="19">
        <f t="shared" si="65"/>
        <v>5.0992632762661456</v>
      </c>
      <c r="Q443" s="21">
        <f>((I443/B443)+_xlfn.NORM.S.INV(0.975)^2/(2*B443))/(1+_xlfn.NORM.S.INV(0.975)^2/B443)</f>
        <v>4.9035782966363912E-3</v>
      </c>
      <c r="R443" s="21">
        <f>_xlfn.NORM.S.INV(0.975)*SQRT(Q443*(1-Q443)/B443+(_xlfn.NORM.S.INV(0.975)^2/(4*B443^2)))/(1+_xlfn.NORM.S.INV(0.975)^2/B443)</f>
        <v>1.9853261182768689E-4</v>
      </c>
      <c r="S443" s="19">
        <f t="shared" si="66"/>
        <v>4.7050456848087041</v>
      </c>
      <c r="T443" s="19">
        <f t="shared" si="67"/>
        <v>5.1021109084640779</v>
      </c>
    </row>
    <row r="444" spans="1:20" x14ac:dyDescent="0.25">
      <c r="A444" s="12" t="s">
        <v>20</v>
      </c>
      <c r="B444" s="13">
        <v>317561</v>
      </c>
      <c r="C444" s="12">
        <v>4.5</v>
      </c>
      <c r="D444" s="12">
        <v>4.2</v>
      </c>
      <c r="E444" s="12">
        <v>4.7</v>
      </c>
      <c r="F444" s="12">
        <v>2005</v>
      </c>
      <c r="G444" s="12" t="s">
        <v>9</v>
      </c>
      <c r="H444" s="16" t="str">
        <f>VLOOKUP(A444,'Data Key'!$A$1:$B$51,2,FALSE)</f>
        <v>Arkansas</v>
      </c>
      <c r="I444" s="17">
        <f t="shared" si="60"/>
        <v>1429</v>
      </c>
      <c r="J444" s="21">
        <f t="shared" si="61"/>
        <v>1.1877077833899512E-4</v>
      </c>
      <c r="K444" s="19">
        <f t="shared" si="62"/>
        <v>4.3811520711292955</v>
      </c>
      <c r="L444" s="19">
        <f t="shared" si="63"/>
        <v>4.6186936278072865</v>
      </c>
      <c r="M444" s="21">
        <f t="shared" si="68"/>
        <v>1356</v>
      </c>
      <c r="N444" s="21">
        <f t="shared" si="69"/>
        <v>1503</v>
      </c>
      <c r="O444" s="19">
        <f t="shared" si="64"/>
        <v>4.2700457549888053</v>
      </c>
      <c r="P444" s="19">
        <f t="shared" si="65"/>
        <v>4.7329489452420166</v>
      </c>
      <c r="Q444" s="21">
        <f>((I444/B444)+_xlfn.NORM.S.INV(0.975)^2/(2*B444))/(1+_xlfn.NORM.S.INV(0.975)^2/B444)</f>
        <v>4.5059167218796077E-3</v>
      </c>
      <c r="R444" s="21">
        <f>_xlfn.NORM.S.INV(0.975)*SQRT(Q444*(1-Q444)/B444+(_xlfn.NORM.S.INV(0.975)^2/(4*B444^2)))/(1+_xlfn.NORM.S.INV(0.975)^2/B444)</f>
        <v>2.3301642229653146E-4</v>
      </c>
      <c r="S444" s="19">
        <f t="shared" si="66"/>
        <v>4.2729002995830765</v>
      </c>
      <c r="T444" s="19">
        <f t="shared" si="67"/>
        <v>4.7389331441761389</v>
      </c>
    </row>
    <row r="445" spans="1:20" x14ac:dyDescent="0.25">
      <c r="A445" s="12" t="s">
        <v>44</v>
      </c>
      <c r="B445" s="13">
        <v>2832737</v>
      </c>
      <c r="C445" s="12">
        <v>2.5</v>
      </c>
      <c r="D445" s="12">
        <v>2.4</v>
      </c>
      <c r="E445" s="12">
        <v>2.6</v>
      </c>
      <c r="F445" s="12">
        <v>2005</v>
      </c>
      <c r="G445" s="12" t="s">
        <v>9</v>
      </c>
      <c r="H445" s="16" t="str">
        <f>VLOOKUP(A445,'Data Key'!$A$1:$B$51,2,FALSE)</f>
        <v>California</v>
      </c>
      <c r="I445" s="17">
        <f t="shared" si="60"/>
        <v>7082</v>
      </c>
      <c r="J445" s="21">
        <f t="shared" si="61"/>
        <v>2.9670724163536542E-5</v>
      </c>
      <c r="K445" s="19">
        <f t="shared" si="62"/>
        <v>2.4703848757739091</v>
      </c>
      <c r="L445" s="19">
        <f t="shared" si="63"/>
        <v>2.5297263241009826</v>
      </c>
      <c r="M445" s="21">
        <f t="shared" si="68"/>
        <v>6918</v>
      </c>
      <c r="N445" s="21">
        <f t="shared" si="69"/>
        <v>7247</v>
      </c>
      <c r="O445" s="19">
        <f t="shared" si="64"/>
        <v>2.4421610618987928</v>
      </c>
      <c r="P445" s="19">
        <f t="shared" si="65"/>
        <v>2.558303153451944</v>
      </c>
      <c r="Q445" s="21">
        <f>((I445/B445)+_xlfn.NORM.S.INV(0.975)^2/(2*B445))/(1+_xlfn.NORM.S.INV(0.975)^2/B445)</f>
        <v>2.5007302559178803E-3</v>
      </c>
      <c r="R445" s="21">
        <f>_xlfn.NORM.S.INV(0.975)*SQRT(Q445*(1-Q445)/B445+(_xlfn.NORM.S.INV(0.975)^2/(4*B445^2)))/(1+_xlfn.NORM.S.INV(0.975)^2/B445)</f>
        <v>5.8165250447704381E-5</v>
      </c>
      <c r="S445" s="19">
        <f t="shared" si="66"/>
        <v>2.442565005470176</v>
      </c>
      <c r="T445" s="19">
        <f t="shared" si="67"/>
        <v>2.5588955063655847</v>
      </c>
    </row>
    <row r="446" spans="1:20" x14ac:dyDescent="0.25">
      <c r="A446" s="12" t="s">
        <v>21</v>
      </c>
      <c r="B446" s="13">
        <v>208987</v>
      </c>
      <c r="C446" s="12">
        <v>2.8</v>
      </c>
      <c r="D446" s="12">
        <v>2.6</v>
      </c>
      <c r="E446" s="12">
        <v>3</v>
      </c>
      <c r="F446" s="12">
        <v>2005</v>
      </c>
      <c r="G446" s="12" t="s">
        <v>9</v>
      </c>
      <c r="H446" s="16" t="str">
        <f>VLOOKUP(A446,'Data Key'!$A$1:$B$51,2,FALSE)</f>
        <v>Colorado</v>
      </c>
      <c r="I446" s="17">
        <f t="shared" si="60"/>
        <v>585</v>
      </c>
      <c r="J446" s="21">
        <f t="shared" si="61"/>
        <v>1.1557129154609337E-4</v>
      </c>
      <c r="K446" s="19">
        <f t="shared" si="62"/>
        <v>2.6836458846418996</v>
      </c>
      <c r="L446" s="19">
        <f t="shared" si="63"/>
        <v>2.9147884677340858</v>
      </c>
      <c r="M446" s="21">
        <f t="shared" si="68"/>
        <v>538</v>
      </c>
      <c r="N446" s="21">
        <f t="shared" si="69"/>
        <v>633</v>
      </c>
      <c r="O446" s="19">
        <f t="shared" si="64"/>
        <v>2.5743228047677609</v>
      </c>
      <c r="P446" s="19">
        <f t="shared" si="65"/>
        <v>3.0288965342341867</v>
      </c>
      <c r="Q446" s="21">
        <f>((I446/B446)+_xlfn.NORM.S.INV(0.975)^2/(2*B446))/(1+_xlfn.NORM.S.INV(0.975)^2/B446)</f>
        <v>2.8083562194087495E-3</v>
      </c>
      <c r="R446" s="21">
        <f>_xlfn.NORM.S.INV(0.975)*SQRT(Q446*(1-Q446)/B446+(_xlfn.NORM.S.INV(0.975)^2/(4*B446^2)))/(1+_xlfn.NORM.S.INV(0.975)^2/B446)</f>
        <v>2.2706589714403859E-4</v>
      </c>
      <c r="S446" s="19">
        <f t="shared" si="66"/>
        <v>2.581290322264711</v>
      </c>
      <c r="T446" s="19">
        <f t="shared" si="67"/>
        <v>3.0354221165527879</v>
      </c>
    </row>
    <row r="447" spans="1:20" x14ac:dyDescent="0.25">
      <c r="A447" s="12" t="s">
        <v>33</v>
      </c>
      <c r="B447" s="13">
        <v>198270</v>
      </c>
      <c r="C447" s="12">
        <v>0.5</v>
      </c>
      <c r="D447" s="12">
        <v>0.4</v>
      </c>
      <c r="E447" s="12">
        <v>0.6</v>
      </c>
      <c r="F447" s="12">
        <v>2005</v>
      </c>
      <c r="G447" s="12" t="s">
        <v>9</v>
      </c>
      <c r="H447" s="16" t="str">
        <f>VLOOKUP(A447,'Data Key'!$A$1:$B$51,2,FALSE)</f>
        <v>Connecticut</v>
      </c>
      <c r="I447" s="17">
        <f t="shared" si="60"/>
        <v>99</v>
      </c>
      <c r="J447" s="21">
        <f t="shared" si="61"/>
        <v>5.0170928429374873E-5</v>
      </c>
      <c r="K447" s="19">
        <f t="shared" si="62"/>
        <v>0.44914818187475591</v>
      </c>
      <c r="L447" s="19">
        <f t="shared" si="63"/>
        <v>0.54949003873350566</v>
      </c>
      <c r="M447" s="21">
        <f t="shared" si="68"/>
        <v>80</v>
      </c>
      <c r="N447" s="21">
        <f t="shared" si="69"/>
        <v>119</v>
      </c>
      <c r="O447" s="19">
        <f t="shared" si="64"/>
        <v>0.40349019014475213</v>
      </c>
      <c r="P447" s="19">
        <f t="shared" si="65"/>
        <v>0.6001916578403188</v>
      </c>
      <c r="Q447" s="21">
        <f>((I447/B447)+_xlfn.NORM.S.INV(0.975)^2/(2*B447))/(1+_xlfn.NORM.S.INV(0.975)^2/B447)</f>
        <v>5.0899669198827327E-4</v>
      </c>
      <c r="R447" s="21">
        <f>_xlfn.NORM.S.INV(0.975)*SQRT(Q447*(1-Q447)/B447+(_xlfn.NORM.S.INV(0.975)^2/(4*B447^2)))/(1+_xlfn.NORM.S.INV(0.975)^2/B447)</f>
        <v>9.9750662734616628E-5</v>
      </c>
      <c r="S447" s="19">
        <f t="shared" si="66"/>
        <v>0.40924602925365661</v>
      </c>
      <c r="T447" s="19">
        <f t="shared" si="67"/>
        <v>0.60874735472288988</v>
      </c>
    </row>
    <row r="448" spans="1:20" x14ac:dyDescent="0.25">
      <c r="A448" s="12" t="s">
        <v>45</v>
      </c>
      <c r="B448" s="13">
        <v>56660</v>
      </c>
      <c r="C448" s="12">
        <v>3.7</v>
      </c>
      <c r="D448" s="12">
        <v>3.2</v>
      </c>
      <c r="E448" s="12">
        <v>4.2</v>
      </c>
      <c r="F448" s="12">
        <v>2005</v>
      </c>
      <c r="G448" s="12" t="s">
        <v>9</v>
      </c>
      <c r="H448" s="16" t="str">
        <f>VLOOKUP(A448,'Data Key'!$A$1:$B$51,2,FALSE)</f>
        <v>Delaware</v>
      </c>
      <c r="I448" s="17">
        <f t="shared" si="60"/>
        <v>210</v>
      </c>
      <c r="J448" s="21">
        <f t="shared" si="61"/>
        <v>2.5528586284443778E-4</v>
      </c>
      <c r="K448" s="19">
        <f t="shared" si="62"/>
        <v>3.4510325275544327</v>
      </c>
      <c r="L448" s="19">
        <f t="shared" si="63"/>
        <v>3.961604253243308</v>
      </c>
      <c r="M448" s="21">
        <f t="shared" si="68"/>
        <v>182</v>
      </c>
      <c r="N448" s="21">
        <f t="shared" si="69"/>
        <v>238</v>
      </c>
      <c r="O448" s="19">
        <f t="shared" si="64"/>
        <v>3.2121426050123545</v>
      </c>
      <c r="P448" s="19">
        <f t="shared" si="65"/>
        <v>4.2004941757853862</v>
      </c>
      <c r="Q448" s="21">
        <f>((I448/B448)+_xlfn.NORM.S.INV(0.975)^2/(2*B448))/(1+_xlfn.NORM.S.INV(0.975)^2/B448)</f>
        <v>3.7399640397546324E-3</v>
      </c>
      <c r="R448" s="21">
        <f>_xlfn.NORM.S.INV(0.975)*SQRT(Q448*(1-Q448)/B448+(_xlfn.NORM.S.INV(0.975)^2/(4*B448^2)))/(1+_xlfn.NORM.S.INV(0.975)^2/B448)</f>
        <v>5.037162960153409E-4</v>
      </c>
      <c r="S448" s="19">
        <f t="shared" si="66"/>
        <v>3.2362477437392916</v>
      </c>
      <c r="T448" s="19">
        <f t="shared" si="67"/>
        <v>4.2436803357699731</v>
      </c>
    </row>
    <row r="449" spans="1:20" x14ac:dyDescent="0.25">
      <c r="A449" s="12" t="s">
        <v>60</v>
      </c>
      <c r="B449" s="13">
        <v>62544</v>
      </c>
      <c r="C449" s="12">
        <v>0.9</v>
      </c>
      <c r="D449" s="12">
        <v>0.7</v>
      </c>
      <c r="E449" s="12">
        <v>1.1000000000000001</v>
      </c>
      <c r="F449" s="12">
        <v>2005</v>
      </c>
      <c r="G449" s="12" t="s">
        <v>9</v>
      </c>
      <c r="H449" s="16" t="e">
        <f>VLOOKUP(A449,'Data Key'!$A$1:$B$51,2,FALSE)</f>
        <v>#N/A</v>
      </c>
      <c r="I449" s="17">
        <f t="shared" si="60"/>
        <v>56</v>
      </c>
      <c r="J449" s="21">
        <f t="shared" si="61"/>
        <v>1.1959522666924531E-4</v>
      </c>
      <c r="K449" s="19">
        <f t="shared" si="62"/>
        <v>0.77577443309028393</v>
      </c>
      <c r="L449" s="19">
        <f t="shared" si="63"/>
        <v>1.0149648864287746</v>
      </c>
      <c r="M449" s="21">
        <f t="shared" si="68"/>
        <v>42</v>
      </c>
      <c r="N449" s="21">
        <f t="shared" si="69"/>
        <v>71</v>
      </c>
      <c r="O449" s="19">
        <f t="shared" si="64"/>
        <v>0.67152724481964698</v>
      </c>
      <c r="P449" s="19">
        <f t="shared" si="65"/>
        <v>1.1352008186236888</v>
      </c>
      <c r="Q449" s="21">
        <f>((I449/B449)+_xlfn.NORM.S.INV(0.975)^2/(2*B449))/(1+_xlfn.NORM.S.INV(0.975)^2/B449)</f>
        <v>9.2602283403305028E-4</v>
      </c>
      <c r="R449" s="21">
        <f>_xlfn.NORM.S.INV(0.975)*SQRT(Q449*(1-Q449)/B449+(_xlfn.NORM.S.INV(0.975)^2/(4*B449^2)))/(1+_xlfn.NORM.S.INV(0.975)^2/B449)</f>
        <v>2.4033260132771248E-4</v>
      </c>
      <c r="S449" s="19">
        <f t="shared" si="66"/>
        <v>0.6856902327053378</v>
      </c>
      <c r="T449" s="19">
        <f t="shared" si="67"/>
        <v>1.1663554353607628</v>
      </c>
    </row>
    <row r="450" spans="1:20" x14ac:dyDescent="0.25">
      <c r="A450" s="12" t="s">
        <v>27</v>
      </c>
      <c r="B450" s="13">
        <v>1109808</v>
      </c>
      <c r="C450" s="12">
        <v>2.6</v>
      </c>
      <c r="D450" s="12">
        <v>2.5</v>
      </c>
      <c r="E450" s="12">
        <v>2.7</v>
      </c>
      <c r="F450" s="12">
        <v>2005</v>
      </c>
      <c r="G450" s="12" t="s">
        <v>9</v>
      </c>
      <c r="H450" s="16" t="str">
        <f>VLOOKUP(A450,'Data Key'!$A$1:$B$51,2,FALSE)</f>
        <v>Florida</v>
      </c>
      <c r="I450" s="17">
        <f t="shared" si="60"/>
        <v>2886</v>
      </c>
      <c r="J450" s="21">
        <f t="shared" si="61"/>
        <v>4.8343144550470925E-5</v>
      </c>
      <c r="K450" s="19">
        <f t="shared" si="62"/>
        <v>2.5521066629838054</v>
      </c>
      <c r="L450" s="19">
        <f t="shared" si="63"/>
        <v>2.6487929520847469</v>
      </c>
      <c r="M450" s="21">
        <f t="shared" si="68"/>
        <v>2781</v>
      </c>
      <c r="N450" s="21">
        <f t="shared" si="69"/>
        <v>2991</v>
      </c>
      <c r="O450" s="19">
        <f t="shared" si="64"/>
        <v>2.5058388478007005</v>
      </c>
      <c r="P450" s="19">
        <f t="shared" si="65"/>
        <v>2.6950607672678517</v>
      </c>
      <c r="Q450" s="21">
        <f>((I450/B450)+_xlfn.NORM.S.INV(0.975)^2/(2*B450))/(1+_xlfn.NORM.S.INV(0.975)^2/B450)</f>
        <v>2.6021714866677269E-3</v>
      </c>
      <c r="R450" s="21">
        <f>_xlfn.NORM.S.INV(0.975)*SQRT(Q450*(1-Q450)/B450+(_xlfn.NORM.S.INV(0.975)^2/(4*B450^2)))/(1+_xlfn.NORM.S.INV(0.975)^2/B450)</f>
        <v>9.4797572449230766E-5</v>
      </c>
      <c r="S450" s="19">
        <f t="shared" si="66"/>
        <v>2.5073739142184963</v>
      </c>
      <c r="T450" s="19">
        <f t="shared" si="67"/>
        <v>2.6969690591169573</v>
      </c>
    </row>
    <row r="451" spans="1:20" x14ac:dyDescent="0.25">
      <c r="A451" s="12" t="s">
        <v>14</v>
      </c>
      <c r="B451" s="13">
        <v>751510</v>
      </c>
      <c r="C451" s="12">
        <v>4</v>
      </c>
      <c r="D451" s="12">
        <v>3.8</v>
      </c>
      <c r="E451" s="12">
        <v>4.0999999999999996</v>
      </c>
      <c r="F451" s="12">
        <v>2005</v>
      </c>
      <c r="G451" s="12" t="s">
        <v>9</v>
      </c>
      <c r="H451" s="16" t="str">
        <f>VLOOKUP(A451,'Data Key'!$A$1:$B$51,2,FALSE)</f>
        <v>Georgia</v>
      </c>
      <c r="I451" s="17">
        <f t="shared" ref="I451:I514" si="70">ROUND(B451*C451/1000,0)</f>
        <v>3006</v>
      </c>
      <c r="J451" s="21">
        <f t="shared" ref="J451:J514" si="71">SQRT(I451/B451*(1-I451/B451)/B451)</f>
        <v>7.2809727394685053E-5</v>
      </c>
      <c r="K451" s="19">
        <f t="shared" ref="K451:K514" si="72">1000*(I451/B451-J451)</f>
        <v>3.9271370464340065</v>
      </c>
      <c r="L451" s="19">
        <f t="shared" ref="L451:L514" si="73">1000*(I451/B451+J451)</f>
        <v>4.0727565012233775</v>
      </c>
      <c r="M451" s="21">
        <f t="shared" si="68"/>
        <v>2899</v>
      </c>
      <c r="N451" s="21">
        <f t="shared" si="69"/>
        <v>3114</v>
      </c>
      <c r="O451" s="19">
        <f t="shared" ref="O451:O514" si="74">1000*M451/B451</f>
        <v>3.857566765578635</v>
      </c>
      <c r="P451" s="19">
        <f t="shared" ref="P451:P514" si="75">1000*N451/B451</f>
        <v>4.1436574363614591</v>
      </c>
      <c r="Q451" s="21">
        <f>((I451/B451)+_xlfn.NORM.S.INV(0.975)^2/(2*B451))/(1+_xlfn.NORM.S.INV(0.975)^2/B451)</f>
        <v>4.0024821413421254E-3</v>
      </c>
      <c r="R451" s="21">
        <f>_xlfn.NORM.S.INV(0.975)*SQRT(Q451*(1-Q451)/B451+(_xlfn.NORM.S.INV(0.975)^2/(4*B451^2)))/(1+_xlfn.NORM.S.INV(0.975)^2/B451)</f>
        <v>1.4277162968127918E-4</v>
      </c>
      <c r="S451" s="19">
        <f t="shared" ref="S451:S514" si="76">1000*(Q451-R451)</f>
        <v>3.8597105116608463</v>
      </c>
      <c r="T451" s="19">
        <f t="shared" ref="T451:T514" si="77">1000*(Q451+R451)</f>
        <v>4.1452537710234045</v>
      </c>
    </row>
    <row r="452" spans="1:20" x14ac:dyDescent="0.25">
      <c r="A452" s="12" t="s">
        <v>58</v>
      </c>
      <c r="B452" s="13">
        <v>78809</v>
      </c>
      <c r="C452" s="12">
        <v>2</v>
      </c>
      <c r="D452" s="12">
        <v>1.7</v>
      </c>
      <c r="E452" s="12">
        <v>2.2999999999999998</v>
      </c>
      <c r="F452" s="12">
        <v>2005</v>
      </c>
      <c r="G452" s="12" t="s">
        <v>9</v>
      </c>
      <c r="H452" s="16" t="str">
        <f>VLOOKUP(A452,'Data Key'!$A$1:$B$51,2,FALSE)</f>
        <v>Hawaii</v>
      </c>
      <c r="I452" s="17">
        <f t="shared" si="70"/>
        <v>158</v>
      </c>
      <c r="J452" s="21">
        <f t="shared" si="71"/>
        <v>1.5933711250241622E-4</v>
      </c>
      <c r="K452" s="19">
        <f t="shared" si="72"/>
        <v>1.8455100496237367</v>
      </c>
      <c r="L452" s="19">
        <f t="shared" si="73"/>
        <v>2.1641842746285689</v>
      </c>
      <c r="M452" s="21">
        <f t="shared" ref="M452:M515" si="78">_xlfn.BINOM.INV(B452, C452/1000, 0.025)</f>
        <v>134</v>
      </c>
      <c r="N452" s="21">
        <f t="shared" ref="N452:N515" si="79">_xlfn.BINOM.INV(B452, C452/1000, 0.975)</f>
        <v>183</v>
      </c>
      <c r="O452" s="19">
        <f t="shared" si="74"/>
        <v>1.7003134159804083</v>
      </c>
      <c r="P452" s="19">
        <f t="shared" si="75"/>
        <v>2.3220698143613041</v>
      </c>
      <c r="Q452" s="21">
        <f>((I452/B452)+_xlfn.NORM.S.INV(0.975)^2/(2*B452))/(1+_xlfn.NORM.S.INV(0.975)^2/B452)</f>
        <v>2.0291202099838616E-3</v>
      </c>
      <c r="R452" s="21">
        <f>_xlfn.NORM.S.INV(0.975)*SQRT(Q452*(1-Q452)/B452+(_xlfn.NORM.S.INV(0.975)^2/(4*B452^2)))/(1+_xlfn.NORM.S.INV(0.975)^2/B452)</f>
        <v>3.1510453971351495E-4</v>
      </c>
      <c r="S452" s="19">
        <f t="shared" si="76"/>
        <v>1.7140156702703468</v>
      </c>
      <c r="T452" s="19">
        <f t="shared" si="77"/>
        <v>2.3442247496973763</v>
      </c>
    </row>
    <row r="453" spans="1:20" x14ac:dyDescent="0.25">
      <c r="A453" s="12" t="s">
        <v>34</v>
      </c>
      <c r="B453" s="13">
        <v>105721</v>
      </c>
      <c r="C453" s="12">
        <v>11.8</v>
      </c>
      <c r="D453" s="12">
        <v>11.1</v>
      </c>
      <c r="E453" s="12">
        <v>12.4</v>
      </c>
      <c r="F453" s="12">
        <v>2005</v>
      </c>
      <c r="G453" s="12" t="s">
        <v>9</v>
      </c>
      <c r="H453" s="16" t="str">
        <f>VLOOKUP(A453,'Data Key'!$A$1:$B$51,2,FALSE)</f>
        <v>Idaho</v>
      </c>
      <c r="I453" s="17">
        <f t="shared" si="70"/>
        <v>1248</v>
      </c>
      <c r="J453" s="21">
        <f t="shared" si="71"/>
        <v>3.3217537350365404E-4</v>
      </c>
      <c r="K453" s="19">
        <f t="shared" si="72"/>
        <v>11.472480276745587</v>
      </c>
      <c r="L453" s="19">
        <f t="shared" si="73"/>
        <v>12.136831023752894</v>
      </c>
      <c r="M453" s="21">
        <f t="shared" si="78"/>
        <v>1179</v>
      </c>
      <c r="N453" s="21">
        <f t="shared" si="79"/>
        <v>1317</v>
      </c>
      <c r="O453" s="19">
        <f t="shared" si="74"/>
        <v>11.151994400355653</v>
      </c>
      <c r="P453" s="19">
        <f t="shared" si="75"/>
        <v>12.457316900142828</v>
      </c>
      <c r="Q453" s="21">
        <f>((I453/B453)+_xlfn.NORM.S.INV(0.975)^2/(2*B453))/(1+_xlfn.NORM.S.INV(0.975)^2/B453)</f>
        <v>1.1822393981996984E-2</v>
      </c>
      <c r="R453" s="21">
        <f>_xlfn.NORM.S.INV(0.975)*SQRT(Q453*(1-Q453)/B453+(_xlfn.NORM.S.INV(0.975)^2/(4*B453^2)))/(1+_xlfn.NORM.S.INV(0.975)^2/B453)</f>
        <v>6.5176446306805633E-4</v>
      </c>
      <c r="S453" s="19">
        <f t="shared" si="76"/>
        <v>11.170629518928926</v>
      </c>
      <c r="T453" s="19">
        <f t="shared" si="77"/>
        <v>12.474158445065042</v>
      </c>
    </row>
    <row r="454" spans="1:20" x14ac:dyDescent="0.25">
      <c r="A454" s="12" t="s">
        <v>47</v>
      </c>
      <c r="B454" s="13">
        <v>909088</v>
      </c>
      <c r="C454" s="12">
        <v>2.8</v>
      </c>
      <c r="D454" s="12">
        <v>2.7</v>
      </c>
      <c r="E454" s="12">
        <v>3</v>
      </c>
      <c r="F454" s="12">
        <v>2005</v>
      </c>
      <c r="G454" s="12" t="s">
        <v>9</v>
      </c>
      <c r="H454" s="16" t="str">
        <f>VLOOKUP(A454,'Data Key'!$A$1:$B$51,2,FALSE)</f>
        <v>Illinois</v>
      </c>
      <c r="I454" s="17">
        <f t="shared" si="70"/>
        <v>2545</v>
      </c>
      <c r="J454" s="21">
        <f t="shared" si="71"/>
        <v>5.5415238928820261E-5</v>
      </c>
      <c r="K454" s="19">
        <f t="shared" si="72"/>
        <v>2.7440937194998463</v>
      </c>
      <c r="L454" s="19">
        <f t="shared" si="73"/>
        <v>2.8549241973574873</v>
      </c>
      <c r="M454" s="21">
        <f t="shared" si="78"/>
        <v>2447</v>
      </c>
      <c r="N454" s="21">
        <f t="shared" si="79"/>
        <v>2645</v>
      </c>
      <c r="O454" s="19">
        <f t="shared" si="74"/>
        <v>2.6917086134675632</v>
      </c>
      <c r="P454" s="19">
        <f t="shared" si="75"/>
        <v>2.9095093104297933</v>
      </c>
      <c r="Q454" s="21">
        <f>((I454/B454)+_xlfn.NORM.S.INV(0.975)^2/(2*B454))/(1+_xlfn.NORM.S.INV(0.975)^2/B454)</f>
        <v>2.8016099290070632E-3</v>
      </c>
      <c r="R454" s="21">
        <f>_xlfn.NORM.S.INV(0.975)*SQRT(Q454*(1-Q454)/B454+(_xlfn.NORM.S.INV(0.975)^2/(4*B454^2)))/(1+_xlfn.NORM.S.INV(0.975)^2/B454)</f>
        <v>1.0867258704754224E-4</v>
      </c>
      <c r="S454" s="19">
        <f t="shared" si="76"/>
        <v>2.6929373419595208</v>
      </c>
      <c r="T454" s="19">
        <f t="shared" si="77"/>
        <v>2.9102825160546053</v>
      </c>
    </row>
    <row r="455" spans="1:20" x14ac:dyDescent="0.25">
      <c r="A455" s="12" t="s">
        <v>35</v>
      </c>
      <c r="B455" s="13">
        <v>431557</v>
      </c>
      <c r="C455" s="12">
        <v>5.2</v>
      </c>
      <c r="D455" s="12">
        <v>5</v>
      </c>
      <c r="E455" s="12">
        <v>5.4</v>
      </c>
      <c r="F455" s="12">
        <v>2005</v>
      </c>
      <c r="G455" s="12" t="s">
        <v>9</v>
      </c>
      <c r="H455" s="16" t="str">
        <f>VLOOKUP(A455,'Data Key'!$A$1:$B$51,2,FALSE)</f>
        <v>Indiana</v>
      </c>
      <c r="I455" s="17">
        <f t="shared" si="70"/>
        <v>2244</v>
      </c>
      <c r="J455" s="21">
        <f t="shared" si="71"/>
        <v>1.0948161568958648E-4</v>
      </c>
      <c r="K455" s="19">
        <f t="shared" si="72"/>
        <v>5.0902950070972066</v>
      </c>
      <c r="L455" s="19">
        <f t="shared" si="73"/>
        <v>5.3092582384763798</v>
      </c>
      <c r="M455" s="21">
        <f t="shared" si="78"/>
        <v>2152</v>
      </c>
      <c r="N455" s="21">
        <f t="shared" si="79"/>
        <v>2337</v>
      </c>
      <c r="O455" s="19">
        <f t="shared" si="74"/>
        <v>4.9865950500165681</v>
      </c>
      <c r="P455" s="19">
        <f t="shared" si="75"/>
        <v>5.4152753865653898</v>
      </c>
      <c r="Q455" s="21">
        <f>((I455/B455)+_xlfn.NORM.S.INV(0.975)^2/(2*B455))/(1+_xlfn.NORM.S.INV(0.975)^2/B455)</f>
        <v>5.2041809952413209E-3</v>
      </c>
      <c r="R455" s="21">
        <f>_xlfn.NORM.S.INV(0.975)*SQRT(Q455*(1-Q455)/B455+(_xlfn.NORM.S.INV(0.975)^2/(4*B455^2)))/(1+_xlfn.NORM.S.INV(0.975)^2/B455)</f>
        <v>2.1471462850683253E-4</v>
      </c>
      <c r="S455" s="19">
        <f t="shared" si="76"/>
        <v>4.9894663667344883</v>
      </c>
      <c r="T455" s="19">
        <f t="shared" si="77"/>
        <v>5.4188956237481536</v>
      </c>
    </row>
    <row r="456" spans="1:20" x14ac:dyDescent="0.25">
      <c r="A456" s="12" t="s">
        <v>46</v>
      </c>
      <c r="B456" s="13">
        <v>154384</v>
      </c>
      <c r="C456" s="12">
        <v>3.7</v>
      </c>
      <c r="D456" s="12">
        <v>3.4</v>
      </c>
      <c r="E456" s="12">
        <v>4</v>
      </c>
      <c r="F456" s="12">
        <v>2005</v>
      </c>
      <c r="G456" s="12" t="s">
        <v>9</v>
      </c>
      <c r="H456" s="16" t="str">
        <f>VLOOKUP(A456,'Data Key'!$A$1:$B$51,2,FALSE)</f>
        <v>Iowa</v>
      </c>
      <c r="I456" s="17">
        <f t="shared" si="70"/>
        <v>571</v>
      </c>
      <c r="J456" s="21">
        <f t="shared" si="71"/>
        <v>1.5449383078117602E-4</v>
      </c>
      <c r="K456" s="19">
        <f t="shared" si="72"/>
        <v>3.5440759691980968</v>
      </c>
      <c r="L456" s="19">
        <f t="shared" si="73"/>
        <v>3.8530636307604484</v>
      </c>
      <c r="M456" s="21">
        <f t="shared" si="78"/>
        <v>525</v>
      </c>
      <c r="N456" s="21">
        <f t="shared" si="79"/>
        <v>618</v>
      </c>
      <c r="O456" s="19">
        <f t="shared" si="74"/>
        <v>3.4006114623277024</v>
      </c>
      <c r="P456" s="19">
        <f t="shared" si="75"/>
        <v>4.0030054927971808</v>
      </c>
      <c r="Q456" s="21">
        <f>((I456/B456)+_xlfn.NORM.S.INV(0.975)^2/(2*B456))/(1+_xlfn.NORM.S.INV(0.975)^2/B456)</f>
        <v>3.7109187096391921E-3</v>
      </c>
      <c r="R456" s="21">
        <f>_xlfn.NORM.S.INV(0.975)*SQRT(Q456*(1-Q456)/B456+(_xlfn.NORM.S.INV(0.975)^2/(4*B456^2)))/(1+_xlfn.NORM.S.INV(0.975)^2/B456)</f>
        <v>3.0355304900030818E-4</v>
      </c>
      <c r="S456" s="19">
        <f t="shared" si="76"/>
        <v>3.4073656606388836</v>
      </c>
      <c r="T456" s="19">
        <f t="shared" si="77"/>
        <v>4.0144717586395009</v>
      </c>
    </row>
    <row r="457" spans="1:20" x14ac:dyDescent="0.25">
      <c r="A457" s="12" t="s">
        <v>48</v>
      </c>
      <c r="B457" s="13">
        <v>138918</v>
      </c>
      <c r="C457" s="12">
        <v>6.4</v>
      </c>
      <c r="D457" s="12">
        <v>6</v>
      </c>
      <c r="E457" s="12">
        <v>6.8</v>
      </c>
      <c r="F457" s="12">
        <v>2005</v>
      </c>
      <c r="G457" s="12" t="s">
        <v>9</v>
      </c>
      <c r="H457" s="16" t="str">
        <f>VLOOKUP(A457,'Data Key'!$A$1:$B$51,2,FALSE)</f>
        <v>Kansas</v>
      </c>
      <c r="I457" s="17">
        <f t="shared" si="70"/>
        <v>889</v>
      </c>
      <c r="J457" s="21">
        <f t="shared" si="71"/>
        <v>2.139430919621935E-4</v>
      </c>
      <c r="K457" s="19">
        <f t="shared" si="72"/>
        <v>6.1855155814998488</v>
      </c>
      <c r="L457" s="19">
        <f t="shared" si="73"/>
        <v>6.6134017654242356</v>
      </c>
      <c r="M457" s="21">
        <f t="shared" si="78"/>
        <v>831</v>
      </c>
      <c r="N457" s="21">
        <f t="shared" si="79"/>
        <v>948</v>
      </c>
      <c r="O457" s="19">
        <f t="shared" si="74"/>
        <v>5.9819461840798169</v>
      </c>
      <c r="P457" s="19">
        <f t="shared" si="75"/>
        <v>6.8241696540405128</v>
      </c>
      <c r="Q457" s="21">
        <f>((I457/B457)+_xlfn.NORM.S.INV(0.975)^2/(2*B457))/(1+_xlfn.NORM.S.INV(0.975)^2/B457)</f>
        <v>6.4131076874217379E-3</v>
      </c>
      <c r="R457" s="21">
        <f>_xlfn.NORM.S.INV(0.975)*SQRT(Q457*(1-Q457)/B457+(_xlfn.NORM.S.INV(0.975)^2/(4*B457^2)))/(1+_xlfn.NORM.S.INV(0.975)^2/B457)</f>
        <v>4.1998083863044479E-4</v>
      </c>
      <c r="S457" s="19">
        <f t="shared" si="76"/>
        <v>5.9931268487912934</v>
      </c>
      <c r="T457" s="19">
        <f t="shared" si="77"/>
        <v>6.8330885260521832</v>
      </c>
    </row>
    <row r="458" spans="1:20" x14ac:dyDescent="0.25">
      <c r="A458" s="12" t="s">
        <v>49</v>
      </c>
      <c r="B458" s="13">
        <v>328498</v>
      </c>
      <c r="C458" s="12">
        <v>4</v>
      </c>
      <c r="D458" s="12">
        <v>3.8</v>
      </c>
      <c r="E458" s="12">
        <v>4.3</v>
      </c>
      <c r="F458" s="12">
        <v>2005</v>
      </c>
      <c r="G458" s="12" t="s">
        <v>9</v>
      </c>
      <c r="H458" s="16" t="str">
        <f>VLOOKUP(A458,'Data Key'!$A$1:$B$51,2,FALSE)</f>
        <v>Kentucky</v>
      </c>
      <c r="I458" s="17">
        <f t="shared" si="70"/>
        <v>1314</v>
      </c>
      <c r="J458" s="21">
        <f t="shared" si="71"/>
        <v>1.101272049115316E-4</v>
      </c>
      <c r="K458" s="19">
        <f t="shared" si="72"/>
        <v>3.8898971483569813</v>
      </c>
      <c r="L458" s="19">
        <f t="shared" si="73"/>
        <v>4.1101515581800454</v>
      </c>
      <c r="M458" s="21">
        <f t="shared" si="78"/>
        <v>1244</v>
      </c>
      <c r="N458" s="21">
        <f t="shared" si="79"/>
        <v>1385</v>
      </c>
      <c r="O458" s="19">
        <f t="shared" si="74"/>
        <v>3.7869332537793228</v>
      </c>
      <c r="P458" s="19">
        <f t="shared" si="75"/>
        <v>4.2161596113218343</v>
      </c>
      <c r="Q458" s="21">
        <f>((I458/B458)+_xlfn.NORM.S.INV(0.975)^2/(2*B458))/(1+_xlfn.NORM.S.INV(0.975)^2/B458)</f>
        <v>4.0058245140014047E-3</v>
      </c>
      <c r="R458" s="21">
        <f>_xlfn.NORM.S.INV(0.975)*SQRT(Q458*(1-Q458)/B458+(_xlfn.NORM.S.INV(0.975)^2/(4*B458^2)))/(1+_xlfn.NORM.S.INV(0.975)^2/B458)</f>
        <v>2.1607775690442435E-4</v>
      </c>
      <c r="S458" s="19">
        <f t="shared" si="76"/>
        <v>3.7897467570969803</v>
      </c>
      <c r="T458" s="19">
        <f t="shared" si="77"/>
        <v>4.2219022709058285</v>
      </c>
    </row>
    <row r="459" spans="1:20" x14ac:dyDescent="0.25">
      <c r="A459" s="12" t="s">
        <v>50</v>
      </c>
      <c r="B459" s="13">
        <v>548070</v>
      </c>
      <c r="C459" s="12">
        <v>2.2999999999999998</v>
      </c>
      <c r="D459" s="12">
        <v>2.2000000000000002</v>
      </c>
      <c r="E459" s="12">
        <v>2.5</v>
      </c>
      <c r="F459" s="12">
        <v>2005</v>
      </c>
      <c r="G459" s="12" t="s">
        <v>9</v>
      </c>
      <c r="H459" s="16" t="str">
        <f>VLOOKUP(A459,'Data Key'!$A$1:$B$51,2,FALSE)</f>
        <v>Louisiana</v>
      </c>
      <c r="I459" s="17">
        <f t="shared" si="70"/>
        <v>1261</v>
      </c>
      <c r="J459" s="21">
        <f t="shared" si="71"/>
        <v>6.4717439225670209E-5</v>
      </c>
      <c r="K459" s="19">
        <f t="shared" si="72"/>
        <v>2.236083553348271</v>
      </c>
      <c r="L459" s="19">
        <f t="shared" si="73"/>
        <v>2.3655184317996119</v>
      </c>
      <c r="M459" s="21">
        <f t="shared" si="78"/>
        <v>1192</v>
      </c>
      <c r="N459" s="21">
        <f t="shared" si="79"/>
        <v>1331</v>
      </c>
      <c r="O459" s="19">
        <f t="shared" si="74"/>
        <v>2.1749046654624409</v>
      </c>
      <c r="P459" s="19">
        <f t="shared" si="75"/>
        <v>2.4285219041363328</v>
      </c>
      <c r="Q459" s="21">
        <f>((I459/B459)+_xlfn.NORM.S.INV(0.975)^2/(2*B459))/(1+_xlfn.NORM.S.INV(0.975)^2/B459)</f>
        <v>2.3042893746740441E-3</v>
      </c>
      <c r="R459" s="21">
        <f>_xlfn.NORM.S.INV(0.975)*SQRT(Q459*(1-Q459)/B459+(_xlfn.NORM.S.INV(0.975)^2/(4*B459^2)))/(1+_xlfn.NORM.S.INV(0.975)^2/B459)</f>
        <v>1.2698722651927592E-4</v>
      </c>
      <c r="S459" s="19">
        <f t="shared" si="76"/>
        <v>2.1773021481547681</v>
      </c>
      <c r="T459" s="19">
        <f t="shared" si="77"/>
        <v>2.43127660119332</v>
      </c>
    </row>
    <row r="460" spans="1:20" x14ac:dyDescent="0.25">
      <c r="A460" s="12" t="s">
        <v>15</v>
      </c>
      <c r="B460" s="13">
        <v>337905</v>
      </c>
      <c r="C460" s="12">
        <v>5.8</v>
      </c>
      <c r="D460" s="12">
        <v>5.5</v>
      </c>
      <c r="E460" s="12">
        <v>6.1</v>
      </c>
      <c r="F460" s="12">
        <v>2005</v>
      </c>
      <c r="G460" s="12" t="s">
        <v>9</v>
      </c>
      <c r="H460" s="16" t="str">
        <f>VLOOKUP(A460,'Data Key'!$A$1:$B$51,2,FALSE)</f>
        <v>Maryland</v>
      </c>
      <c r="I460" s="17">
        <f t="shared" si="70"/>
        <v>1960</v>
      </c>
      <c r="J460" s="21">
        <f t="shared" si="71"/>
        <v>1.3063820346991659E-4</v>
      </c>
      <c r="K460" s="19">
        <f t="shared" si="72"/>
        <v>5.669808667692096</v>
      </c>
      <c r="L460" s="19">
        <f t="shared" si="73"/>
        <v>5.9310850746319304</v>
      </c>
      <c r="M460" s="21">
        <f t="shared" si="78"/>
        <v>1874</v>
      </c>
      <c r="N460" s="21">
        <f t="shared" si="79"/>
        <v>2047</v>
      </c>
      <c r="O460" s="19">
        <f t="shared" si="74"/>
        <v>5.5459374676314352</v>
      </c>
      <c r="P460" s="19">
        <f t="shared" si="75"/>
        <v>6.0579156863615511</v>
      </c>
      <c r="Q460" s="21">
        <f>((I460/B460)+_xlfn.NORM.S.INV(0.975)^2/(2*B460))/(1+_xlfn.NORM.S.INV(0.975)^2/B460)</f>
        <v>5.8060650941843938E-3</v>
      </c>
      <c r="R460" s="21">
        <f>_xlfn.NORM.S.INV(0.975)*SQRT(Q460*(1-Q460)/B460+(_xlfn.NORM.S.INV(0.975)^2/(4*B460^2)))/(1+_xlfn.NORM.S.INV(0.975)^2/B460)</f>
        <v>2.5622956509822582E-4</v>
      </c>
      <c r="S460" s="19">
        <f t="shared" si="76"/>
        <v>5.5498355290861676</v>
      </c>
      <c r="T460" s="19">
        <f t="shared" si="77"/>
        <v>6.0622946592826201</v>
      </c>
    </row>
    <row r="461" spans="1:20" x14ac:dyDescent="0.25">
      <c r="A461" s="12" t="s">
        <v>30</v>
      </c>
      <c r="B461" s="13">
        <v>350146</v>
      </c>
      <c r="C461" s="12">
        <v>1.9</v>
      </c>
      <c r="D461" s="12">
        <v>1.7</v>
      </c>
      <c r="E461" s="12">
        <v>2</v>
      </c>
      <c r="F461" s="12">
        <v>2005</v>
      </c>
      <c r="G461" s="12" t="s">
        <v>9</v>
      </c>
      <c r="H461" s="16" t="str">
        <f>VLOOKUP(A461,'Data Key'!$A$1:$B$51,2,FALSE)</f>
        <v>Massachusetts</v>
      </c>
      <c r="I461" s="17">
        <f t="shared" si="70"/>
        <v>665</v>
      </c>
      <c r="J461" s="21">
        <f t="shared" si="71"/>
        <v>7.3578148198822577E-5</v>
      </c>
      <c r="K461" s="19">
        <f t="shared" si="72"/>
        <v>1.8256296108502599</v>
      </c>
      <c r="L461" s="19">
        <f t="shared" si="73"/>
        <v>1.9727859072479053</v>
      </c>
      <c r="M461" s="21">
        <f t="shared" si="78"/>
        <v>615</v>
      </c>
      <c r="N461" s="21">
        <f t="shared" si="79"/>
        <v>716</v>
      </c>
      <c r="O461" s="19">
        <f t="shared" si="74"/>
        <v>1.7564101831807304</v>
      </c>
      <c r="P461" s="19">
        <f t="shared" si="75"/>
        <v>2.0448612864348017</v>
      </c>
      <c r="Q461" s="21">
        <f>((I461/B461)+_xlfn.NORM.S.INV(0.975)^2/(2*B461))/(1+_xlfn.NORM.S.INV(0.975)^2/B461)</f>
        <v>1.9046723729240361E-3</v>
      </c>
      <c r="R461" s="21">
        <f>_xlfn.NORM.S.INV(0.975)*SQRT(Q461*(1-Q461)/B461+(_xlfn.NORM.S.INV(0.975)^2/(4*B461^2)))/(1+_xlfn.NORM.S.INV(0.975)^2/B461)</f>
        <v>1.4452000242754697E-4</v>
      </c>
      <c r="S461" s="19">
        <f t="shared" si="76"/>
        <v>1.760152370496489</v>
      </c>
      <c r="T461" s="19">
        <f t="shared" si="77"/>
        <v>2.0491923753515833</v>
      </c>
    </row>
    <row r="462" spans="1:20" x14ac:dyDescent="0.25">
      <c r="A462" s="12" t="s">
        <v>51</v>
      </c>
      <c r="B462" s="13">
        <v>731817</v>
      </c>
      <c r="C462" s="12">
        <v>6.2</v>
      </c>
      <c r="D462" s="12">
        <v>6</v>
      </c>
      <c r="E462" s="12">
        <v>6.4</v>
      </c>
      <c r="F462" s="12">
        <v>2005</v>
      </c>
      <c r="G462" s="12" t="s">
        <v>9</v>
      </c>
      <c r="H462" s="16" t="str">
        <f>VLOOKUP(A462,'Data Key'!$A$1:$B$51,2,FALSE)</f>
        <v>Michigan</v>
      </c>
      <c r="I462" s="17">
        <f t="shared" si="70"/>
        <v>4537</v>
      </c>
      <c r="J462" s="21">
        <f t="shared" si="71"/>
        <v>9.1755365855360985E-5</v>
      </c>
      <c r="K462" s="19">
        <f t="shared" si="72"/>
        <v>6.1078819751738855</v>
      </c>
      <c r="L462" s="19">
        <f t="shared" si="73"/>
        <v>6.2913927068846078</v>
      </c>
      <c r="M462" s="21">
        <f t="shared" si="78"/>
        <v>4406</v>
      </c>
      <c r="N462" s="21">
        <f t="shared" si="79"/>
        <v>4669</v>
      </c>
      <c r="O462" s="19">
        <f t="shared" si="74"/>
        <v>6.020630840770302</v>
      </c>
      <c r="P462" s="19">
        <f t="shared" si="75"/>
        <v>6.3800103031222291</v>
      </c>
      <c r="Q462" s="21">
        <f>((I462/B462)+_xlfn.NORM.S.INV(0.975)^2/(2*B462))/(1+_xlfn.NORM.S.INV(0.975)^2/B462)</f>
        <v>6.2022293876769167E-3</v>
      </c>
      <c r="R462" s="21">
        <f>_xlfn.NORM.S.INV(0.975)*SQRT(Q462*(1-Q462)/B462+(_xlfn.NORM.S.INV(0.975)^2/(4*B462^2)))/(1+_xlfn.NORM.S.INV(0.975)^2/B462)</f>
        <v>1.7989277148582346E-4</v>
      </c>
      <c r="S462" s="19">
        <f t="shared" si="76"/>
        <v>6.0223366161910938</v>
      </c>
      <c r="T462" s="19">
        <f t="shared" si="77"/>
        <v>6.3821221591627397</v>
      </c>
    </row>
    <row r="463" spans="1:20" x14ac:dyDescent="0.25">
      <c r="A463" s="12" t="s">
        <v>28</v>
      </c>
      <c r="B463" s="13">
        <v>261827</v>
      </c>
      <c r="C463" s="12">
        <v>11.9</v>
      </c>
      <c r="D463" s="12">
        <v>11.5</v>
      </c>
      <c r="E463" s="12">
        <v>12.3</v>
      </c>
      <c r="F463" s="12">
        <v>2005</v>
      </c>
      <c r="G463" s="12" t="s">
        <v>9</v>
      </c>
      <c r="H463" s="16" t="str">
        <f>VLOOKUP(A463,'Data Key'!$A$1:$B$51,2,FALSE)</f>
        <v>Minnesota</v>
      </c>
      <c r="I463" s="17">
        <f t="shared" si="70"/>
        <v>3116</v>
      </c>
      <c r="J463" s="21">
        <f t="shared" si="71"/>
        <v>2.1192613969203401E-4</v>
      </c>
      <c r="K463" s="19">
        <f t="shared" si="72"/>
        <v>11.689061917307436</v>
      </c>
      <c r="L463" s="19">
        <f t="shared" si="73"/>
        <v>12.112914196691502</v>
      </c>
      <c r="M463" s="21">
        <f t="shared" si="78"/>
        <v>3007</v>
      </c>
      <c r="N463" s="21">
        <f t="shared" si="79"/>
        <v>3225</v>
      </c>
      <c r="O463" s="19">
        <f t="shared" si="74"/>
        <v>11.484682633952954</v>
      </c>
      <c r="P463" s="19">
        <f t="shared" si="75"/>
        <v>12.317293480045985</v>
      </c>
      <c r="Q463" s="21">
        <f>((I463/B463)+_xlfn.NORM.S.INV(0.975)^2/(2*B463))/(1+_xlfn.NORM.S.INV(0.975)^2/B463)</f>
        <v>1.1908149215877292E-2</v>
      </c>
      <c r="R463" s="21">
        <f>_xlfn.NORM.S.INV(0.975)*SQRT(Q463*(1-Q463)/B463+(_xlfn.NORM.S.INV(0.975)^2/(4*B463^2)))/(1+_xlfn.NORM.S.INV(0.975)^2/B463)</f>
        <v>4.1554970479950004E-4</v>
      </c>
      <c r="S463" s="19">
        <f t="shared" si="76"/>
        <v>11.492599511077792</v>
      </c>
      <c r="T463" s="19">
        <f t="shared" si="77"/>
        <v>12.32369892067679</v>
      </c>
    </row>
    <row r="464" spans="1:20" x14ac:dyDescent="0.25">
      <c r="A464" s="12" t="s">
        <v>61</v>
      </c>
      <c r="B464" s="13">
        <v>286454</v>
      </c>
      <c r="C464" s="12">
        <v>2.4</v>
      </c>
      <c r="D464" s="12">
        <v>2.2000000000000002</v>
      </c>
      <c r="E464" s="12">
        <v>2.5</v>
      </c>
      <c r="F464" s="12">
        <v>2005</v>
      </c>
      <c r="G464" s="12" t="s">
        <v>9</v>
      </c>
      <c r="H464" s="16" t="str">
        <f>VLOOKUP(A464,'Data Key'!$A$1:$B$51,2,FALSE)</f>
        <v>Mississippi</v>
      </c>
      <c r="I464" s="17">
        <f t="shared" si="70"/>
        <v>687</v>
      </c>
      <c r="J464" s="21">
        <f t="shared" si="71"/>
        <v>9.139071388152081E-5</v>
      </c>
      <c r="K464" s="19">
        <f t="shared" si="72"/>
        <v>2.3069001111724146</v>
      </c>
      <c r="L464" s="19">
        <f t="shared" si="73"/>
        <v>2.4896815389354563</v>
      </c>
      <c r="M464" s="21">
        <f t="shared" si="78"/>
        <v>637</v>
      </c>
      <c r="N464" s="21">
        <f t="shared" si="79"/>
        <v>739</v>
      </c>
      <c r="O464" s="19">
        <f t="shared" si="74"/>
        <v>2.223742730071844</v>
      </c>
      <c r="P464" s="19">
        <f t="shared" si="75"/>
        <v>2.5798208438353103</v>
      </c>
      <c r="Q464" s="21">
        <f>((I464/B464)+_xlfn.NORM.S.INV(0.975)^2/(2*B464))/(1+_xlfn.NORM.S.INV(0.975)^2/B464)</f>
        <v>2.4049637667516314E-3</v>
      </c>
      <c r="R464" s="21">
        <f>_xlfn.NORM.S.INV(0.975)*SQRT(Q464*(1-Q464)/B464+(_xlfn.NORM.S.INV(0.975)^2/(4*B464^2)))/(1+_xlfn.NORM.S.INV(0.975)^2/B464)</f>
        <v>1.7949380259980194E-4</v>
      </c>
      <c r="S464" s="19">
        <f t="shared" si="76"/>
        <v>2.2254699641518294</v>
      </c>
      <c r="T464" s="19">
        <f t="shared" si="77"/>
        <v>2.5844575693514331</v>
      </c>
    </row>
    <row r="465" spans="1:20" x14ac:dyDescent="0.25">
      <c r="A465" s="12" t="s">
        <v>22</v>
      </c>
      <c r="B465" s="13">
        <v>475524</v>
      </c>
      <c r="C465" s="12">
        <v>4.9000000000000004</v>
      </c>
      <c r="D465" s="12">
        <v>4.7</v>
      </c>
      <c r="E465" s="12">
        <v>5.0999999999999996</v>
      </c>
      <c r="F465" s="12">
        <v>2005</v>
      </c>
      <c r="G465" s="12" t="s">
        <v>9</v>
      </c>
      <c r="H465" s="16" t="str">
        <f>VLOOKUP(A465,'Data Key'!$A$1:$B$51,2,FALSE)</f>
        <v>Missouri</v>
      </c>
      <c r="I465" s="17">
        <f t="shared" si="70"/>
        <v>2330</v>
      </c>
      <c r="J465" s="21">
        <f t="shared" si="71"/>
        <v>1.0126023098155162E-4</v>
      </c>
      <c r="K465" s="19">
        <f t="shared" si="72"/>
        <v>4.7985976100527603</v>
      </c>
      <c r="L465" s="19">
        <f t="shared" si="73"/>
        <v>5.0011180720158626</v>
      </c>
      <c r="M465" s="21">
        <f t="shared" si="78"/>
        <v>2236</v>
      </c>
      <c r="N465" s="21">
        <f t="shared" si="79"/>
        <v>2425</v>
      </c>
      <c r="O465" s="19">
        <f t="shared" si="74"/>
        <v>4.7021811727694081</v>
      </c>
      <c r="P465" s="19">
        <f t="shared" si="75"/>
        <v>5.0996374525786292</v>
      </c>
      <c r="Q465" s="21">
        <f>((I465/B465)+_xlfn.NORM.S.INV(0.975)^2/(2*B465))/(1+_xlfn.NORM.S.INV(0.975)^2/B465)</f>
        <v>4.9038574108647313E-3</v>
      </c>
      <c r="R465" s="21">
        <f>_xlfn.NORM.S.INV(0.975)*SQRT(Q465*(1-Q465)/B465+(_xlfn.NORM.S.INV(0.975)^2/(4*B465^2)))/(1+_xlfn.NORM.S.INV(0.975)^2/B465)</f>
        <v>1.9858646812000603E-4</v>
      </c>
      <c r="S465" s="19">
        <f t="shared" si="76"/>
        <v>4.7052709427447255</v>
      </c>
      <c r="T465" s="19">
        <f t="shared" si="77"/>
        <v>5.1024438789847375</v>
      </c>
    </row>
    <row r="466" spans="1:20" x14ac:dyDescent="0.25">
      <c r="A466" s="12" t="s">
        <v>52</v>
      </c>
      <c r="B466" s="13">
        <v>41867</v>
      </c>
      <c r="C466" s="12">
        <v>9</v>
      </c>
      <c r="D466" s="12">
        <v>8.1</v>
      </c>
      <c r="E466" s="12">
        <v>9.9</v>
      </c>
      <c r="F466" s="12">
        <v>2005</v>
      </c>
      <c r="G466" s="12" t="s">
        <v>9</v>
      </c>
      <c r="H466" s="16" t="str">
        <f>VLOOKUP(A466,'Data Key'!$A$1:$B$51,2,FALSE)</f>
        <v>Montana</v>
      </c>
      <c r="I466" s="17">
        <f t="shared" si="70"/>
        <v>377</v>
      </c>
      <c r="J466" s="21">
        <f t="shared" si="71"/>
        <v>4.6167316201546334E-4</v>
      </c>
      <c r="K466" s="19">
        <f t="shared" si="72"/>
        <v>8.5430322145340867</v>
      </c>
      <c r="L466" s="19">
        <f t="shared" si="73"/>
        <v>9.4663785385650137</v>
      </c>
      <c r="M466" s="21">
        <f t="shared" si="78"/>
        <v>339</v>
      </c>
      <c r="N466" s="21">
        <f t="shared" si="79"/>
        <v>415</v>
      </c>
      <c r="O466" s="19">
        <f t="shared" si="74"/>
        <v>8.0970692908495945</v>
      </c>
      <c r="P466" s="19">
        <f t="shared" si="75"/>
        <v>9.9123414622495041</v>
      </c>
      <c r="Q466" s="21">
        <f>((I466/B466)+_xlfn.NORM.S.INV(0.975)^2/(2*B466))/(1+_xlfn.NORM.S.INV(0.975)^2/B466)</f>
        <v>9.0497519564542214E-3</v>
      </c>
      <c r="R466" s="21">
        <f>_xlfn.NORM.S.INV(0.975)*SQRT(Q466*(1-Q466)/B466+(_xlfn.NORM.S.INV(0.975)^2/(4*B466^2)))/(1+_xlfn.NORM.S.INV(0.975)^2/B466)</f>
        <v>9.0817869300325628E-4</v>
      </c>
      <c r="S466" s="19">
        <f t="shared" si="76"/>
        <v>8.1415732634509652</v>
      </c>
      <c r="T466" s="19">
        <f t="shared" si="77"/>
        <v>9.9579306494574773</v>
      </c>
    </row>
    <row r="467" spans="1:20" x14ac:dyDescent="0.25">
      <c r="A467" s="12" t="s">
        <v>53</v>
      </c>
      <c r="B467" s="13">
        <v>109311</v>
      </c>
      <c r="C467" s="12">
        <v>2.2000000000000002</v>
      </c>
      <c r="D467" s="12">
        <v>1.9</v>
      </c>
      <c r="E467" s="12">
        <v>2.5</v>
      </c>
      <c r="F467" s="12">
        <v>2005</v>
      </c>
      <c r="G467" s="12" t="s">
        <v>9</v>
      </c>
      <c r="H467" s="16" t="str">
        <f>VLOOKUP(A467,'Data Key'!$A$1:$B$51,2,FALSE)</f>
        <v>Nebraska</v>
      </c>
      <c r="I467" s="17">
        <f t="shared" si="70"/>
        <v>240</v>
      </c>
      <c r="J467" s="21">
        <f t="shared" si="71"/>
        <v>1.4156779486217708E-4</v>
      </c>
      <c r="K467" s="19">
        <f t="shared" si="72"/>
        <v>2.054002641781894</v>
      </c>
      <c r="L467" s="19">
        <f t="shared" si="73"/>
        <v>2.3371382315062474</v>
      </c>
      <c r="M467" s="21">
        <f t="shared" si="78"/>
        <v>211</v>
      </c>
      <c r="N467" s="21">
        <f t="shared" si="79"/>
        <v>271</v>
      </c>
      <c r="O467" s="19">
        <f t="shared" si="74"/>
        <v>1.9302723422162453</v>
      </c>
      <c r="P467" s="19">
        <f t="shared" si="75"/>
        <v>2.4791649513772631</v>
      </c>
      <c r="Q467" s="21">
        <f>((I467/B467)+_xlfn.NORM.S.INV(0.975)^2/(2*B467))/(1+_xlfn.NORM.S.INV(0.975)^2/B467)</f>
        <v>2.2130639003989177E-3</v>
      </c>
      <c r="R467" s="21">
        <f>_xlfn.NORM.S.INV(0.975)*SQRT(Q467*(1-Q467)/B467+(_xlfn.NORM.S.INV(0.975)^2/(4*B467^2)))/(1+_xlfn.NORM.S.INV(0.975)^2/B467)</f>
        <v>2.7911233337917819E-4</v>
      </c>
      <c r="S467" s="19">
        <f t="shared" si="76"/>
        <v>1.9339515670197396</v>
      </c>
      <c r="T467" s="19">
        <f t="shared" si="77"/>
        <v>2.4921762337780957</v>
      </c>
    </row>
    <row r="468" spans="1:20" x14ac:dyDescent="0.25">
      <c r="A468" s="12" t="s">
        <v>31</v>
      </c>
      <c r="B468" s="13">
        <v>94321</v>
      </c>
      <c r="C468" s="12">
        <v>3.6</v>
      </c>
      <c r="D468" s="12">
        <v>3.3</v>
      </c>
      <c r="E468" s="12">
        <v>4</v>
      </c>
      <c r="F468" s="12">
        <v>2005</v>
      </c>
      <c r="G468" s="12" t="s">
        <v>9</v>
      </c>
      <c r="H468" s="16" t="str">
        <f>VLOOKUP(A468,'Data Key'!$A$1:$B$51,2,FALSE)</f>
        <v>Nevada</v>
      </c>
      <c r="I468" s="17">
        <f t="shared" si="70"/>
        <v>340</v>
      </c>
      <c r="J468" s="21">
        <f t="shared" si="71"/>
        <v>1.9514026687952418E-4</v>
      </c>
      <c r="K468" s="19">
        <f t="shared" si="72"/>
        <v>3.4095713031844066</v>
      </c>
      <c r="L468" s="19">
        <f t="shared" si="73"/>
        <v>3.7998518369434544</v>
      </c>
      <c r="M468" s="21">
        <f t="shared" si="78"/>
        <v>304</v>
      </c>
      <c r="N468" s="21">
        <f t="shared" si="79"/>
        <v>376</v>
      </c>
      <c r="O468" s="19">
        <f t="shared" si="74"/>
        <v>3.2230362273512791</v>
      </c>
      <c r="P468" s="19">
        <f t="shared" si="75"/>
        <v>3.9863869127765823</v>
      </c>
      <c r="Q468" s="21">
        <f>((I468/B468)+_xlfn.NORM.S.INV(0.975)^2/(2*B468))/(1+_xlfn.NORM.S.INV(0.975)^2/B468)</f>
        <v>3.6249276873645112E-3</v>
      </c>
      <c r="R468" s="21">
        <f>_xlfn.NORM.S.INV(0.975)*SQRT(Q468*(1-Q468)/B468+(_xlfn.NORM.S.INV(0.975)^2/(4*B468^2)))/(1+_xlfn.NORM.S.INV(0.975)^2/B468)</f>
        <v>3.8405957550562901E-4</v>
      </c>
      <c r="S468" s="19">
        <f t="shared" si="76"/>
        <v>3.2408681118588825</v>
      </c>
      <c r="T468" s="19">
        <f t="shared" si="77"/>
        <v>4.0089872628701402</v>
      </c>
    </row>
    <row r="469" spans="1:20" x14ac:dyDescent="0.25">
      <c r="A469" s="12" t="s">
        <v>37</v>
      </c>
      <c r="B469" s="13">
        <v>57389</v>
      </c>
      <c r="C469" s="12">
        <v>8.1</v>
      </c>
      <c r="D469" s="12">
        <v>7.4</v>
      </c>
      <c r="E469" s="12">
        <v>8.9</v>
      </c>
      <c r="F469" s="12">
        <v>2005</v>
      </c>
      <c r="G469" s="12" t="s">
        <v>9</v>
      </c>
      <c r="H469" s="16" t="str">
        <f>VLOOKUP(A469,'Data Key'!$A$1:$B$51,2,FALSE)</f>
        <v>New Hampshire</v>
      </c>
      <c r="I469" s="17">
        <f t="shared" si="70"/>
        <v>465</v>
      </c>
      <c r="J469" s="21">
        <f t="shared" si="71"/>
        <v>3.7422362000676329E-4</v>
      </c>
      <c r="K469" s="19">
        <f t="shared" si="72"/>
        <v>7.7283744388546918</v>
      </c>
      <c r="L469" s="19">
        <f t="shared" si="73"/>
        <v>8.4768216788682178</v>
      </c>
      <c r="M469" s="21">
        <f t="shared" si="78"/>
        <v>423</v>
      </c>
      <c r="N469" s="21">
        <f t="shared" si="79"/>
        <v>507</v>
      </c>
      <c r="O469" s="19">
        <f t="shared" si="74"/>
        <v>7.3707504922546132</v>
      </c>
      <c r="P469" s="19">
        <f t="shared" si="75"/>
        <v>8.8344456254682946</v>
      </c>
      <c r="Q469" s="21">
        <f>((I469/B469)+_xlfn.NORM.S.INV(0.975)^2/(2*B469))/(1+_xlfn.NORM.S.INV(0.975)^2/B469)</f>
        <v>8.1355220885057974E-3</v>
      </c>
      <c r="R469" s="21">
        <f>_xlfn.NORM.S.INV(0.975)*SQRT(Q469*(1-Q469)/B469+(_xlfn.NORM.S.INV(0.975)^2/(4*B469^2)))/(1+_xlfn.NORM.S.INV(0.975)^2/B469)</f>
        <v>7.3565371474586716E-4</v>
      </c>
      <c r="S469" s="19">
        <f t="shared" si="76"/>
        <v>7.3998683737599302</v>
      </c>
      <c r="T469" s="19">
        <f t="shared" si="77"/>
        <v>8.8711758032516652</v>
      </c>
    </row>
    <row r="470" spans="1:20" x14ac:dyDescent="0.25">
      <c r="A470" s="12" t="s">
        <v>16</v>
      </c>
      <c r="B470" s="13">
        <v>384814</v>
      </c>
      <c r="C470" s="12">
        <v>3.4</v>
      </c>
      <c r="D470" s="12">
        <v>3.3</v>
      </c>
      <c r="E470" s="12">
        <v>3.6</v>
      </c>
      <c r="F470" s="12">
        <v>2005</v>
      </c>
      <c r="G470" s="12" t="s">
        <v>9</v>
      </c>
      <c r="H470" s="16" t="str">
        <f>VLOOKUP(A470,'Data Key'!$A$1:$B$51,2,FALSE)</f>
        <v>New Jersey</v>
      </c>
      <c r="I470" s="17">
        <f t="shared" si="70"/>
        <v>1308</v>
      </c>
      <c r="J470" s="21">
        <f t="shared" si="71"/>
        <v>9.3823938094538925E-5</v>
      </c>
      <c r="K470" s="19">
        <f t="shared" si="72"/>
        <v>3.3052207952051851</v>
      </c>
      <c r="L470" s="19">
        <f t="shared" si="73"/>
        <v>3.4928686713942629</v>
      </c>
      <c r="M470" s="21">
        <f t="shared" si="78"/>
        <v>1238</v>
      </c>
      <c r="N470" s="21">
        <f t="shared" si="79"/>
        <v>1380</v>
      </c>
      <c r="O470" s="19">
        <f t="shared" si="74"/>
        <v>3.2171386695910233</v>
      </c>
      <c r="P470" s="19">
        <f t="shared" si="75"/>
        <v>3.5861481131143877</v>
      </c>
      <c r="Q470" s="21">
        <f>((I470/B470)+_xlfn.NORM.S.INV(0.975)^2/(2*B470))/(1+_xlfn.NORM.S.INV(0.975)^2/B470)</f>
        <v>3.404002071329433E-3</v>
      </c>
      <c r="R470" s="21">
        <f>_xlfn.NORM.S.INV(0.975)*SQRT(Q470*(1-Q470)/B470+(_xlfn.NORM.S.INV(0.975)^2/(4*B470^2)))/(1+_xlfn.NORM.S.INV(0.975)^2/B470)</f>
        <v>1.8409097102720245E-4</v>
      </c>
      <c r="S470" s="19">
        <f t="shared" si="76"/>
        <v>3.2199111003022307</v>
      </c>
      <c r="T470" s="19">
        <f t="shared" si="77"/>
        <v>3.5880930423566353</v>
      </c>
    </row>
    <row r="471" spans="1:20" x14ac:dyDescent="0.25">
      <c r="A471" s="12" t="s">
        <v>62</v>
      </c>
      <c r="B471" s="13">
        <v>223693</v>
      </c>
      <c r="C471" s="12">
        <v>2.6</v>
      </c>
      <c r="D471" s="12">
        <v>2.4</v>
      </c>
      <c r="E471" s="12">
        <v>2.8</v>
      </c>
      <c r="F471" s="12">
        <v>2005</v>
      </c>
      <c r="G471" s="12" t="s">
        <v>9</v>
      </c>
      <c r="H471" s="16" t="str">
        <f>VLOOKUP(A471,'Data Key'!$A$1:$B$51,2,FALSE)</f>
        <v>New Mexico</v>
      </c>
      <c r="I471" s="17">
        <f t="shared" si="70"/>
        <v>582</v>
      </c>
      <c r="J471" s="21">
        <f t="shared" si="71"/>
        <v>1.0770686687716918E-4</v>
      </c>
      <c r="K471" s="19">
        <f t="shared" si="72"/>
        <v>2.4940732514099473</v>
      </c>
      <c r="L471" s="19">
        <f t="shared" si="73"/>
        <v>2.7094869851642862</v>
      </c>
      <c r="M471" s="21">
        <f t="shared" si="78"/>
        <v>535</v>
      </c>
      <c r="N471" s="21">
        <f t="shared" si="79"/>
        <v>629</v>
      </c>
      <c r="O471" s="19">
        <f t="shared" si="74"/>
        <v>2.3916707272914217</v>
      </c>
      <c r="P471" s="19">
        <f t="shared" si="75"/>
        <v>2.8118895092828118</v>
      </c>
      <c r="Q471" s="21">
        <f>((I471/B471)+_xlfn.NORM.S.INV(0.975)^2/(2*B471))/(1+_xlfn.NORM.S.INV(0.975)^2/B471)</f>
        <v>2.6103217443856413E-3</v>
      </c>
      <c r="R471" s="21">
        <f>_xlfn.NORM.S.INV(0.975)*SQRT(Q471*(1-Q471)/B471+(_xlfn.NORM.S.INV(0.975)^2/(4*B471^2)))/(1+_xlfn.NORM.S.INV(0.975)^2/B471)</f>
        <v>2.1161754690226928E-4</v>
      </c>
      <c r="S471" s="19">
        <f t="shared" si="76"/>
        <v>2.3987041974833718</v>
      </c>
      <c r="T471" s="19">
        <f t="shared" si="77"/>
        <v>2.8219392912879107</v>
      </c>
    </row>
    <row r="472" spans="1:20" x14ac:dyDescent="0.25">
      <c r="A472" s="12" t="s">
        <v>38</v>
      </c>
      <c r="B472" s="13">
        <v>1362388</v>
      </c>
      <c r="C472" s="12">
        <v>3</v>
      </c>
      <c r="D472" s="12">
        <v>2.9</v>
      </c>
      <c r="E472" s="12">
        <v>3.1</v>
      </c>
      <c r="F472" s="12">
        <v>2005</v>
      </c>
      <c r="G472" s="12" t="s">
        <v>9</v>
      </c>
      <c r="H472" s="16" t="str">
        <f>VLOOKUP(A472,'Data Key'!$A$1:$B$51,2,FALSE)</f>
        <v>New York</v>
      </c>
      <c r="I472" s="17">
        <f t="shared" si="70"/>
        <v>4087</v>
      </c>
      <c r="J472" s="21">
        <f t="shared" si="71"/>
        <v>4.6854263385407867E-5</v>
      </c>
      <c r="K472" s="19">
        <f t="shared" si="72"/>
        <v>2.9530253597469156</v>
      </c>
      <c r="L472" s="19">
        <f t="shared" si="73"/>
        <v>3.0467338865177314</v>
      </c>
      <c r="M472" s="21">
        <f t="shared" si="78"/>
        <v>3963</v>
      </c>
      <c r="N472" s="21">
        <f t="shared" si="79"/>
        <v>4213</v>
      </c>
      <c r="O472" s="19">
        <f t="shared" si="74"/>
        <v>2.9088629670842669</v>
      </c>
      <c r="P472" s="19">
        <f t="shared" si="75"/>
        <v>3.0923642897618007</v>
      </c>
      <c r="Q472" s="21">
        <f>((I472/B472)+_xlfn.NORM.S.INV(0.975)^2/(2*B472))/(1+_xlfn.NORM.S.INV(0.975)^2/B472)</f>
        <v>3.0012809861163121E-3</v>
      </c>
      <c r="R472" s="21">
        <f>_xlfn.NORM.S.INV(0.975)*SQRT(Q472*(1-Q472)/B472+(_xlfn.NORM.S.INV(0.975)^2/(4*B472^2)))/(1+_xlfn.NORM.S.INV(0.975)^2/B472)</f>
        <v>9.1864610761906924E-5</v>
      </c>
      <c r="S472" s="19">
        <f t="shared" si="76"/>
        <v>2.9094163753544051</v>
      </c>
      <c r="T472" s="19">
        <f t="shared" si="77"/>
        <v>3.0931455968782191</v>
      </c>
    </row>
    <row r="473" spans="1:20" x14ac:dyDescent="0.25">
      <c r="A473" s="12" t="s">
        <v>23</v>
      </c>
      <c r="B473" s="13">
        <v>582887</v>
      </c>
      <c r="C473" s="12">
        <v>5.3</v>
      </c>
      <c r="D473" s="12">
        <v>5.0999999999999996</v>
      </c>
      <c r="E473" s="12">
        <v>5.5</v>
      </c>
      <c r="F473" s="12">
        <v>2005</v>
      </c>
      <c r="G473" s="12" t="s">
        <v>9</v>
      </c>
      <c r="H473" s="16" t="str">
        <f>VLOOKUP(A473,'Data Key'!$A$1:$B$51,2,FALSE)</f>
        <v>North Carolina</v>
      </c>
      <c r="I473" s="17">
        <f t="shared" si="70"/>
        <v>3089</v>
      </c>
      <c r="J473" s="21">
        <f t="shared" si="71"/>
        <v>9.509786271015165E-5</v>
      </c>
      <c r="K473" s="19">
        <f t="shared" si="72"/>
        <v>5.204385570613975</v>
      </c>
      <c r="L473" s="19">
        <f t="shared" si="73"/>
        <v>5.3945812960342776</v>
      </c>
      <c r="M473" s="21">
        <f t="shared" si="78"/>
        <v>2981</v>
      </c>
      <c r="N473" s="21">
        <f t="shared" si="79"/>
        <v>3198</v>
      </c>
      <c r="O473" s="19">
        <f t="shared" si="74"/>
        <v>5.1141988069728779</v>
      </c>
      <c r="P473" s="19">
        <f t="shared" si="75"/>
        <v>5.4864836580675158</v>
      </c>
      <c r="Q473" s="21">
        <f>((I473/B473)+_xlfn.NORM.S.INV(0.975)^2/(2*B473))/(1+_xlfn.NORM.S.INV(0.975)^2/B473)</f>
        <v>5.3027436864072092E-3</v>
      </c>
      <c r="R473" s="21">
        <f>_xlfn.NORM.S.INV(0.975)*SQRT(Q473*(1-Q473)/B473+(_xlfn.NORM.S.INV(0.975)^2/(4*B473^2)))/(1+_xlfn.NORM.S.INV(0.975)^2/B473)</f>
        <v>1.8647329297391926E-4</v>
      </c>
      <c r="S473" s="19">
        <f t="shared" si="76"/>
        <v>5.1162703934332905</v>
      </c>
      <c r="T473" s="19">
        <f t="shared" si="77"/>
        <v>5.4892169793811281</v>
      </c>
    </row>
    <row r="474" spans="1:20" x14ac:dyDescent="0.25">
      <c r="A474" s="12" t="s">
        <v>59</v>
      </c>
      <c r="B474" s="13">
        <v>24661</v>
      </c>
      <c r="C474" s="12">
        <v>9.6999999999999993</v>
      </c>
      <c r="D474" s="12">
        <v>8.5</v>
      </c>
      <c r="E474" s="12">
        <v>11</v>
      </c>
      <c r="F474" s="12">
        <v>2005</v>
      </c>
      <c r="G474" s="12" t="s">
        <v>9</v>
      </c>
      <c r="H474" s="16" t="str">
        <f>VLOOKUP(A474,'Data Key'!$A$1:$B$51,2,FALSE)</f>
        <v>North Dakota</v>
      </c>
      <c r="I474" s="17">
        <f t="shared" si="70"/>
        <v>239</v>
      </c>
      <c r="J474" s="21">
        <f t="shared" si="71"/>
        <v>6.2384046151538045E-4</v>
      </c>
      <c r="K474" s="19">
        <f t="shared" si="72"/>
        <v>9.0675751339592559</v>
      </c>
      <c r="L474" s="19">
        <f t="shared" si="73"/>
        <v>10.315256056990018</v>
      </c>
      <c r="M474" s="21">
        <f t="shared" si="78"/>
        <v>210</v>
      </c>
      <c r="N474" s="21">
        <f t="shared" si="79"/>
        <v>270</v>
      </c>
      <c r="O474" s="19">
        <f t="shared" si="74"/>
        <v>8.5154697700823156</v>
      </c>
      <c r="P474" s="19">
        <f t="shared" si="75"/>
        <v>10.948461132962978</v>
      </c>
      <c r="Q474" s="21">
        <f>((I474/B474)+_xlfn.NORM.S.INV(0.975)^2/(2*B474))/(1+_xlfn.NORM.S.INV(0.975)^2/B474)</f>
        <v>9.7677793636978157E-3</v>
      </c>
      <c r="R474" s="21">
        <f>_xlfn.NORM.S.INV(0.975)*SQRT(Q474*(1-Q474)/B474+(_xlfn.NORM.S.INV(0.975)^2/(4*B474^2)))/(1+_xlfn.NORM.S.INV(0.975)^2/B474)</f>
        <v>1.2297421788685949E-3</v>
      </c>
      <c r="S474" s="19">
        <f t="shared" si="76"/>
        <v>8.5380371848292214</v>
      </c>
      <c r="T474" s="19">
        <f t="shared" si="77"/>
        <v>10.99752154256641</v>
      </c>
    </row>
    <row r="475" spans="1:20" x14ac:dyDescent="0.25">
      <c r="A475" s="12" t="s">
        <v>54</v>
      </c>
      <c r="B475" s="13">
        <v>825396</v>
      </c>
      <c r="C475" s="12">
        <v>3.7</v>
      </c>
      <c r="D475" s="12">
        <v>3.5</v>
      </c>
      <c r="E475" s="12">
        <v>3.8</v>
      </c>
      <c r="F475" s="12">
        <v>2005</v>
      </c>
      <c r="G475" s="12" t="s">
        <v>9</v>
      </c>
      <c r="H475" s="16" t="str">
        <f>VLOOKUP(A475,'Data Key'!$A$1:$B$51,2,FALSE)</f>
        <v>Ohio</v>
      </c>
      <c r="I475" s="17">
        <f t="shared" si="70"/>
        <v>3054</v>
      </c>
      <c r="J475" s="21">
        <f t="shared" si="71"/>
        <v>6.6829346208794712E-5</v>
      </c>
      <c r="K475" s="19">
        <f t="shared" si="72"/>
        <v>3.6332128153718286</v>
      </c>
      <c r="L475" s="19">
        <f t="shared" si="73"/>
        <v>3.7668715077894177</v>
      </c>
      <c r="M475" s="21">
        <f t="shared" si="78"/>
        <v>2946</v>
      </c>
      <c r="N475" s="21">
        <f t="shared" si="79"/>
        <v>3163</v>
      </c>
      <c r="O475" s="19">
        <f t="shared" si="74"/>
        <v>3.5691958768881844</v>
      </c>
      <c r="P475" s="19">
        <f t="shared" si="75"/>
        <v>3.8320999859461398</v>
      </c>
      <c r="Q475" s="21">
        <f>((I475/B475)+_xlfn.NORM.S.INV(0.975)^2/(2*B475))/(1+_xlfn.NORM.S.INV(0.975)^2/B475)</f>
        <v>3.7023519704211224E-3</v>
      </c>
      <c r="R475" s="21">
        <f>_xlfn.NORM.S.INV(0.975)*SQRT(Q475*(1-Q475)/B475+(_xlfn.NORM.S.INV(0.975)^2/(4*B475^2)))/(1+_xlfn.NORM.S.INV(0.975)^2/B475)</f>
        <v>1.3104389063866317E-4</v>
      </c>
      <c r="S475" s="19">
        <f t="shared" si="76"/>
        <v>3.5713080797824595</v>
      </c>
      <c r="T475" s="19">
        <f t="shared" si="77"/>
        <v>3.8333958610597856</v>
      </c>
    </row>
    <row r="476" spans="1:20" x14ac:dyDescent="0.25">
      <c r="A476" s="12" t="s">
        <v>39</v>
      </c>
      <c r="B476" s="13">
        <v>323453</v>
      </c>
      <c r="C476" s="12">
        <v>2.2000000000000002</v>
      </c>
      <c r="D476" s="12">
        <v>2</v>
      </c>
      <c r="E476" s="12">
        <v>2.2999999999999998</v>
      </c>
      <c r="F476" s="12">
        <v>2005</v>
      </c>
      <c r="G476" s="12" t="s">
        <v>9</v>
      </c>
      <c r="H476" s="16" t="str">
        <f>VLOOKUP(A476,'Data Key'!$A$1:$B$51,2,FALSE)</f>
        <v>Oklahoma</v>
      </c>
      <c r="I476" s="17">
        <f t="shared" si="70"/>
        <v>712</v>
      </c>
      <c r="J476" s="21">
        <f t="shared" si="71"/>
        <v>8.2404379147790345E-5</v>
      </c>
      <c r="K476" s="19">
        <f t="shared" si="72"/>
        <v>2.1188427881377194</v>
      </c>
      <c r="L476" s="19">
        <f t="shared" si="73"/>
        <v>2.2836515464332998</v>
      </c>
      <c r="M476" s="21">
        <f t="shared" si="78"/>
        <v>660</v>
      </c>
      <c r="N476" s="21">
        <f t="shared" si="79"/>
        <v>764</v>
      </c>
      <c r="O476" s="19">
        <f t="shared" si="74"/>
        <v>2.0404819247309502</v>
      </c>
      <c r="P476" s="19">
        <f t="shared" si="75"/>
        <v>2.3620124098400694</v>
      </c>
      <c r="Q476" s="21">
        <f>((I476/B476)+_xlfn.NORM.S.INV(0.975)^2/(2*B476))/(1+_xlfn.NORM.S.INV(0.975)^2/B476)</f>
        <v>2.207159156660584E-3</v>
      </c>
      <c r="R476" s="21">
        <f>_xlfn.NORM.S.INV(0.975)*SQRT(Q476*(1-Q476)/B476+(_xlfn.NORM.S.INV(0.975)^2/(4*B476^2)))/(1+_xlfn.NORM.S.INV(0.975)^2/B476)</f>
        <v>1.6183293746017269E-4</v>
      </c>
      <c r="S476" s="19">
        <f t="shared" si="76"/>
        <v>2.0453262192004114</v>
      </c>
      <c r="T476" s="19">
        <f t="shared" si="77"/>
        <v>2.3689920941207565</v>
      </c>
    </row>
    <row r="477" spans="1:20" x14ac:dyDescent="0.25">
      <c r="A477" s="12" t="s">
        <v>32</v>
      </c>
      <c r="B477" s="13">
        <v>180745</v>
      </c>
      <c r="C477" s="12">
        <v>6.8</v>
      </c>
      <c r="D477" s="12">
        <v>6.4</v>
      </c>
      <c r="E477" s="12">
        <v>7.2</v>
      </c>
      <c r="F477" s="12">
        <v>2005</v>
      </c>
      <c r="G477" s="12" t="s">
        <v>9</v>
      </c>
      <c r="H477" s="16" t="str">
        <f>VLOOKUP(A477,'Data Key'!$A$1:$B$51,2,FALSE)</f>
        <v>Oregon</v>
      </c>
      <c r="I477" s="17">
        <f t="shared" si="70"/>
        <v>1229</v>
      </c>
      <c r="J477" s="21">
        <f t="shared" si="71"/>
        <v>1.9329832227259108E-4</v>
      </c>
      <c r="K477" s="19">
        <f t="shared" si="72"/>
        <v>6.6063365223980774</v>
      </c>
      <c r="L477" s="19">
        <f t="shared" si="73"/>
        <v>6.9929331669432591</v>
      </c>
      <c r="M477" s="21">
        <f t="shared" si="78"/>
        <v>1161</v>
      </c>
      <c r="N477" s="21">
        <f t="shared" si="79"/>
        <v>1298</v>
      </c>
      <c r="O477" s="19">
        <f t="shared" si="74"/>
        <v>6.4234142023292486</v>
      </c>
      <c r="P477" s="19">
        <f t="shared" si="75"/>
        <v>7.1813881435171094</v>
      </c>
      <c r="Q477" s="21">
        <f>((I477/B477)+_xlfn.NORM.S.INV(0.975)^2/(2*B477))/(1+_xlfn.NORM.S.INV(0.975)^2/B477)</f>
        <v>6.8101168421086829E-3</v>
      </c>
      <c r="R477" s="21">
        <f>_xlfn.NORM.S.INV(0.975)*SQRT(Q477*(1-Q477)/B477+(_xlfn.NORM.S.INV(0.975)^2/(4*B477^2)))/(1+_xlfn.NORM.S.INV(0.975)^2/B477)</f>
        <v>3.7928848383633301E-4</v>
      </c>
      <c r="S477" s="19">
        <f t="shared" si="76"/>
        <v>6.4308283582723496</v>
      </c>
      <c r="T477" s="19">
        <f t="shared" si="77"/>
        <v>7.1894053259450157</v>
      </c>
    </row>
    <row r="478" spans="1:20" x14ac:dyDescent="0.25">
      <c r="A478" s="12" t="s">
        <v>24</v>
      </c>
      <c r="B478" s="13">
        <v>709774</v>
      </c>
      <c r="C478" s="12">
        <v>5.5</v>
      </c>
      <c r="D478" s="12">
        <v>5.3</v>
      </c>
      <c r="E478" s="12">
        <v>5.6</v>
      </c>
      <c r="F478" s="12">
        <v>2005</v>
      </c>
      <c r="G478" s="12" t="s">
        <v>9</v>
      </c>
      <c r="H478" s="16" t="str">
        <f>VLOOKUP(A478,'Data Key'!$A$1:$B$51,2,FALSE)</f>
        <v>Pennsylvania</v>
      </c>
      <c r="I478" s="17">
        <f t="shared" si="70"/>
        <v>3904</v>
      </c>
      <c r="J478" s="21">
        <f t="shared" si="71"/>
        <v>8.7788400641740792E-5</v>
      </c>
      <c r="K478" s="19">
        <f t="shared" si="72"/>
        <v>5.4125539618567453</v>
      </c>
      <c r="L478" s="19">
        <f t="shared" si="73"/>
        <v>5.5881307631402253</v>
      </c>
      <c r="M478" s="21">
        <f t="shared" si="78"/>
        <v>3782</v>
      </c>
      <c r="N478" s="21">
        <f t="shared" si="79"/>
        <v>4026</v>
      </c>
      <c r="O478" s="19">
        <f t="shared" si="74"/>
        <v>5.3284566636704076</v>
      </c>
      <c r="P478" s="19">
        <f t="shared" si="75"/>
        <v>5.672228061326563</v>
      </c>
      <c r="Q478" s="21">
        <f>((I478/B478)+_xlfn.NORM.S.INV(0.975)^2/(2*B478))/(1+_xlfn.NORM.S.INV(0.975)^2/B478)</f>
        <v>5.5030186929792418E-3</v>
      </c>
      <c r="R478" s="21">
        <f>_xlfn.NORM.S.INV(0.975)*SQRT(Q478*(1-Q478)/B478+(_xlfn.NORM.S.INV(0.975)^2/(4*B478^2)))/(1+_xlfn.NORM.S.INV(0.975)^2/B478)</f>
        <v>1.7212406965673037E-4</v>
      </c>
      <c r="S478" s="19">
        <f t="shared" si="76"/>
        <v>5.3308946233225116</v>
      </c>
      <c r="T478" s="19">
        <f t="shared" si="77"/>
        <v>5.6751427626359723</v>
      </c>
    </row>
    <row r="479" spans="1:20" x14ac:dyDescent="0.25">
      <c r="A479" s="12" t="s">
        <v>40</v>
      </c>
      <c r="B479" s="13">
        <v>76748</v>
      </c>
      <c r="C479" s="12">
        <v>9.4</v>
      </c>
      <c r="D479" s="12">
        <v>8.6999999999999993</v>
      </c>
      <c r="E479" s="12">
        <v>10.1</v>
      </c>
      <c r="F479" s="12">
        <v>2005</v>
      </c>
      <c r="G479" s="12" t="s">
        <v>9</v>
      </c>
      <c r="H479" s="16" t="str">
        <f>VLOOKUP(A479,'Data Key'!$A$1:$B$51,2,FALSE)</f>
        <v>Rhode Island</v>
      </c>
      <c r="I479" s="17">
        <f t="shared" si="70"/>
        <v>721</v>
      </c>
      <c r="J479" s="21">
        <f t="shared" si="71"/>
        <v>3.4821779320417612E-4</v>
      </c>
      <c r="K479" s="19">
        <f t="shared" si="72"/>
        <v>9.0461638193459883</v>
      </c>
      <c r="L479" s="19">
        <f t="shared" si="73"/>
        <v>9.7425994057543388</v>
      </c>
      <c r="M479" s="21">
        <f t="shared" si="78"/>
        <v>670</v>
      </c>
      <c r="N479" s="21">
        <f t="shared" si="79"/>
        <v>774</v>
      </c>
      <c r="O479" s="19">
        <f t="shared" si="74"/>
        <v>8.7298691822588204</v>
      </c>
      <c r="P479" s="19">
        <f t="shared" si="75"/>
        <v>10.084953353833324</v>
      </c>
      <c r="Q479" s="21">
        <f>((I479/B479)+_xlfn.NORM.S.INV(0.975)^2/(2*B479))/(1+_xlfn.NORM.S.INV(0.975)^2/B479)</f>
        <v>9.4189366101165434E-3</v>
      </c>
      <c r="R479" s="21">
        <f>_xlfn.NORM.S.INV(0.975)*SQRT(Q479*(1-Q479)/B479+(_xlfn.NORM.S.INV(0.975)^2/(4*B479^2)))/(1+_xlfn.NORM.S.INV(0.975)^2/B479)</f>
        <v>6.838011077731932E-4</v>
      </c>
      <c r="S479" s="19">
        <f t="shared" si="76"/>
        <v>8.7351355023433506</v>
      </c>
      <c r="T479" s="19">
        <f t="shared" si="77"/>
        <v>10.102737717889736</v>
      </c>
    </row>
    <row r="480" spans="1:20" x14ac:dyDescent="0.25">
      <c r="A480" s="12" t="s">
        <v>17</v>
      </c>
      <c r="B480" s="13">
        <v>371167</v>
      </c>
      <c r="C480" s="12">
        <v>4.5999999999999996</v>
      </c>
      <c r="D480" s="12">
        <v>4.3</v>
      </c>
      <c r="E480" s="12">
        <v>4.8</v>
      </c>
      <c r="F480" s="12">
        <v>2005</v>
      </c>
      <c r="G480" s="12" t="s">
        <v>9</v>
      </c>
      <c r="H480" s="16" t="str">
        <f>VLOOKUP(A480,'Data Key'!$A$1:$B$51,2,FALSE)</f>
        <v>South Carolina</v>
      </c>
      <c r="I480" s="17">
        <f t="shared" si="70"/>
        <v>1707</v>
      </c>
      <c r="J480" s="21">
        <f t="shared" si="71"/>
        <v>1.1105712807929209E-4</v>
      </c>
      <c r="K480" s="19">
        <f t="shared" si="72"/>
        <v>4.4879508656270453</v>
      </c>
      <c r="L480" s="19">
        <f t="shared" si="73"/>
        <v>4.7100651217856297</v>
      </c>
      <c r="M480" s="21">
        <f t="shared" si="78"/>
        <v>1627</v>
      </c>
      <c r="N480" s="21">
        <f t="shared" si="79"/>
        <v>1789</v>
      </c>
      <c r="O480" s="19">
        <f t="shared" si="74"/>
        <v>4.3834715909550148</v>
      </c>
      <c r="P480" s="19">
        <f t="shared" si="75"/>
        <v>4.8199328065264426</v>
      </c>
      <c r="Q480" s="21">
        <f>((I480/B480)+_xlfn.NORM.S.INV(0.975)^2/(2*B480))/(1+_xlfn.NORM.S.INV(0.975)^2/B480)</f>
        <v>4.6041351812382116E-3</v>
      </c>
      <c r="R480" s="21">
        <f>_xlfn.NORM.S.INV(0.975)*SQRT(Q480*(1-Q480)/B480+(_xlfn.NORM.S.INV(0.975)^2/(4*B480^2)))/(1+_xlfn.NORM.S.INV(0.975)^2/B480)</f>
        <v>2.1784792562043608E-4</v>
      </c>
      <c r="S480" s="19">
        <f t="shared" si="76"/>
        <v>4.3862872556177752</v>
      </c>
      <c r="T480" s="19">
        <f t="shared" si="77"/>
        <v>4.8219831068586476</v>
      </c>
    </row>
    <row r="481" spans="1:20" x14ac:dyDescent="0.25">
      <c r="A481" s="12" t="s">
        <v>55</v>
      </c>
      <c r="B481" s="13">
        <v>56222</v>
      </c>
      <c r="C481" s="12">
        <v>3.1</v>
      </c>
      <c r="D481" s="12">
        <v>2.6</v>
      </c>
      <c r="E481" s="12">
        <v>3.6</v>
      </c>
      <c r="F481" s="12">
        <v>2005</v>
      </c>
      <c r="G481" s="12" t="s">
        <v>9</v>
      </c>
      <c r="H481" s="16" t="str">
        <f>VLOOKUP(A481,'Data Key'!$A$1:$B$51,2,FALSE)</f>
        <v>South Dakota</v>
      </c>
      <c r="I481" s="17">
        <f t="shared" si="70"/>
        <v>174</v>
      </c>
      <c r="J481" s="21">
        <f t="shared" si="71"/>
        <v>2.3425844056303895E-4</v>
      </c>
      <c r="K481" s="19">
        <f t="shared" si="72"/>
        <v>2.8606154522191458</v>
      </c>
      <c r="L481" s="19">
        <f t="shared" si="73"/>
        <v>3.3291323333452238</v>
      </c>
      <c r="M481" s="21">
        <f t="shared" si="78"/>
        <v>149</v>
      </c>
      <c r="N481" s="21">
        <f t="shared" si="79"/>
        <v>201</v>
      </c>
      <c r="O481" s="19">
        <f t="shared" si="74"/>
        <v>2.6502081035893421</v>
      </c>
      <c r="P481" s="19">
        <f t="shared" si="75"/>
        <v>3.5751129451104551</v>
      </c>
      <c r="Q481" s="21">
        <f>((I481/B481)+_xlfn.NORM.S.INV(0.975)^2/(2*B481))/(1+_xlfn.NORM.S.INV(0.975)^2/B481)</f>
        <v>3.1288234172393817E-3</v>
      </c>
      <c r="R481" s="21">
        <f>_xlfn.NORM.S.INV(0.975)*SQRT(Q481*(1-Q481)/B481+(_xlfn.NORM.S.INV(0.975)^2/(4*B481^2)))/(1+_xlfn.NORM.S.INV(0.975)^2/B481)</f>
        <v>4.628724149414128E-4</v>
      </c>
      <c r="S481" s="19">
        <f t="shared" si="76"/>
        <v>2.6659510022979687</v>
      </c>
      <c r="T481" s="19">
        <f t="shared" si="77"/>
        <v>3.5916958321807946</v>
      </c>
    </row>
    <row r="482" spans="1:20" x14ac:dyDescent="0.25">
      <c r="A482" s="12" t="s">
        <v>29</v>
      </c>
      <c r="B482" s="13">
        <v>498939</v>
      </c>
      <c r="C482" s="12">
        <v>1.9</v>
      </c>
      <c r="D482" s="12">
        <v>1.8</v>
      </c>
      <c r="E482" s="12">
        <v>2.1</v>
      </c>
      <c r="F482" s="12">
        <v>2005</v>
      </c>
      <c r="G482" s="12" t="s">
        <v>9</v>
      </c>
      <c r="H482" s="16" t="str">
        <f>VLOOKUP(A482,'Data Key'!$A$1:$B$51,2,FALSE)</f>
        <v>Tennessee</v>
      </c>
      <c r="I482" s="17">
        <f t="shared" si="70"/>
        <v>948</v>
      </c>
      <c r="J482" s="21">
        <f t="shared" si="71"/>
        <v>6.1651512730791116E-5</v>
      </c>
      <c r="K482" s="19">
        <f t="shared" si="72"/>
        <v>1.838380354892305</v>
      </c>
      <c r="L482" s="19">
        <f t="shared" si="73"/>
        <v>1.9616833803538873</v>
      </c>
      <c r="M482" s="21">
        <f t="shared" si="78"/>
        <v>888</v>
      </c>
      <c r="N482" s="21">
        <f t="shared" si="79"/>
        <v>1009</v>
      </c>
      <c r="O482" s="19">
        <f t="shared" si="74"/>
        <v>1.7797766861279636</v>
      </c>
      <c r="P482" s="19">
        <f t="shared" si="75"/>
        <v>2.0222913021431479</v>
      </c>
      <c r="Q482" s="21">
        <f>((I482/B482)+_xlfn.NORM.S.INV(0.975)^2/(2*B482))/(1+_xlfn.NORM.S.INV(0.975)^2/B482)</f>
        <v>1.9038668369966924E-3</v>
      </c>
      <c r="R482" s="21">
        <f>_xlfn.NORM.S.INV(0.975)*SQRT(Q482*(1-Q482)/B482+(_xlfn.NORM.S.INV(0.975)^2/(4*B482^2)))/(1+_xlfn.NORM.S.INV(0.975)^2/B482)</f>
        <v>1.2101670836523192E-4</v>
      </c>
      <c r="S482" s="19">
        <f t="shared" si="76"/>
        <v>1.7828501286314604</v>
      </c>
      <c r="T482" s="19">
        <f t="shared" si="77"/>
        <v>2.0248835453619245</v>
      </c>
    </row>
    <row r="483" spans="1:20" x14ac:dyDescent="0.25">
      <c r="A483" s="12" t="s">
        <v>63</v>
      </c>
      <c r="B483" s="13">
        <v>1770847</v>
      </c>
      <c r="C483" s="12">
        <v>1.7</v>
      </c>
      <c r="D483" s="12">
        <v>1.6</v>
      </c>
      <c r="E483" s="12">
        <v>1.8</v>
      </c>
      <c r="F483" s="12">
        <v>2005</v>
      </c>
      <c r="G483" s="12" t="s">
        <v>9</v>
      </c>
      <c r="H483" s="16" t="str">
        <f>VLOOKUP(A483,'Data Key'!$A$1:$B$51,2,FALSE)</f>
        <v>Texas</v>
      </c>
      <c r="I483" s="17">
        <f t="shared" si="70"/>
        <v>3010</v>
      </c>
      <c r="J483" s="21">
        <f t="shared" si="71"/>
        <v>3.0955141767980321E-5</v>
      </c>
      <c r="K483" s="19">
        <f t="shared" si="72"/>
        <v>1.6687964460315305</v>
      </c>
      <c r="L483" s="19">
        <f t="shared" si="73"/>
        <v>1.7307067295674909</v>
      </c>
      <c r="M483" s="21">
        <f t="shared" si="78"/>
        <v>2903</v>
      </c>
      <c r="N483" s="21">
        <f t="shared" si="79"/>
        <v>3118</v>
      </c>
      <c r="O483" s="19">
        <f t="shared" si="74"/>
        <v>1.6393285247116212</v>
      </c>
      <c r="P483" s="19">
        <f t="shared" si="75"/>
        <v>1.7607393524115862</v>
      </c>
      <c r="Q483" s="21">
        <f>((I483/B483)+_xlfn.NORM.S.INV(0.975)^2/(2*B483))/(1+_xlfn.NORM.S.INV(0.975)^2/B483)</f>
        <v>1.7008325370470715E-3</v>
      </c>
      <c r="R483" s="21">
        <f>_xlfn.NORM.S.INV(0.975)*SQRT(Q483*(1-Q483)/B483+(_xlfn.NORM.S.INV(0.975)^2/(4*B483^2)))/(1+_xlfn.NORM.S.INV(0.975)^2/B483)</f>
        <v>6.0699778523007464E-5</v>
      </c>
      <c r="S483" s="19">
        <f t="shared" si="76"/>
        <v>1.6401327585240639</v>
      </c>
      <c r="T483" s="19">
        <f t="shared" si="77"/>
        <v>1.7615323155700791</v>
      </c>
    </row>
    <row r="484" spans="1:20" x14ac:dyDescent="0.25">
      <c r="A484" s="12" t="s">
        <v>25</v>
      </c>
      <c r="B484" s="13">
        <v>101071</v>
      </c>
      <c r="C484" s="12">
        <v>3.4</v>
      </c>
      <c r="D484" s="12">
        <v>3</v>
      </c>
      <c r="E484" s="12">
        <v>3.7</v>
      </c>
      <c r="F484" s="12">
        <v>2005</v>
      </c>
      <c r="G484" s="12" t="s">
        <v>9</v>
      </c>
      <c r="H484" s="16" t="str">
        <f>VLOOKUP(A484,'Data Key'!$A$1:$B$51,2,FALSE)</f>
        <v>Utah</v>
      </c>
      <c r="I484" s="17">
        <f t="shared" si="70"/>
        <v>344</v>
      </c>
      <c r="J484" s="21">
        <f t="shared" si="71"/>
        <v>1.8319445620184748E-4</v>
      </c>
      <c r="K484" s="19">
        <f t="shared" si="72"/>
        <v>3.220353544708404</v>
      </c>
      <c r="L484" s="19">
        <f t="shared" si="73"/>
        <v>3.5867424571120985</v>
      </c>
      <c r="M484" s="21">
        <f t="shared" si="78"/>
        <v>308</v>
      </c>
      <c r="N484" s="21">
        <f t="shared" si="79"/>
        <v>380</v>
      </c>
      <c r="O484" s="19">
        <f t="shared" si="74"/>
        <v>3.0473627450010388</v>
      </c>
      <c r="P484" s="19">
        <f t="shared" si="75"/>
        <v>3.7597332568194637</v>
      </c>
      <c r="Q484" s="21">
        <f>((I484/B484)+_xlfn.NORM.S.INV(0.975)^2/(2*B484))/(1+_xlfn.NORM.S.INV(0.975)^2/B484)</f>
        <v>3.4224216869168178E-3</v>
      </c>
      <c r="R484" s="21">
        <f>_xlfn.NORM.S.INV(0.975)*SQRT(Q484*(1-Q484)/B484+(_xlfn.NORM.S.INV(0.975)^2/(4*B484^2)))/(1+_xlfn.NORM.S.INV(0.975)^2/B484)</f>
        <v>3.6053275546008034E-4</v>
      </c>
      <c r="S484" s="19">
        <f t="shared" si="76"/>
        <v>3.0618889314567377</v>
      </c>
      <c r="T484" s="19">
        <f t="shared" si="77"/>
        <v>3.7829544423768979</v>
      </c>
    </row>
    <row r="485" spans="1:20" x14ac:dyDescent="0.25">
      <c r="A485" s="12" t="s">
        <v>57</v>
      </c>
      <c r="B485" s="13">
        <v>51239</v>
      </c>
      <c r="C485" s="12">
        <v>9.9</v>
      </c>
      <c r="D485" s="12">
        <v>9.1</v>
      </c>
      <c r="E485" s="12">
        <v>10.8</v>
      </c>
      <c r="F485" s="12">
        <v>2005</v>
      </c>
      <c r="G485" s="12" t="s">
        <v>9</v>
      </c>
      <c r="H485" s="16" t="str">
        <f>VLOOKUP(A485,'Data Key'!$A$1:$B$51,2,FALSE)</f>
        <v>Vermont</v>
      </c>
      <c r="I485" s="17">
        <f t="shared" si="70"/>
        <v>507</v>
      </c>
      <c r="J485" s="21">
        <f t="shared" si="71"/>
        <v>4.3726428223019725E-4</v>
      </c>
      <c r="K485" s="19">
        <f t="shared" si="72"/>
        <v>9.4575424079862405</v>
      </c>
      <c r="L485" s="19">
        <f t="shared" si="73"/>
        <v>10.332070972446633</v>
      </c>
      <c r="M485" s="21">
        <f t="shared" si="78"/>
        <v>464</v>
      </c>
      <c r="N485" s="21">
        <f t="shared" si="79"/>
        <v>552</v>
      </c>
      <c r="O485" s="19">
        <f t="shared" si="74"/>
        <v>9.0556021780284546</v>
      </c>
      <c r="P485" s="19">
        <f t="shared" si="75"/>
        <v>10.773043970413163</v>
      </c>
      <c r="Q485" s="21">
        <f>((I485/B485)+_xlfn.NORM.S.INV(0.975)^2/(2*B485))/(1+_xlfn.NORM.S.INV(0.975)^2/B485)</f>
        <v>9.9315478010586367E-3</v>
      </c>
      <c r="R485" s="21">
        <f>_xlfn.NORM.S.INV(0.975)*SQRT(Q485*(1-Q485)/B485+(_xlfn.NORM.S.INV(0.975)^2/(4*B485^2)))/(1+_xlfn.NORM.S.INV(0.975)^2/B485)</f>
        <v>8.5934945799308652E-4</v>
      </c>
      <c r="S485" s="19">
        <f t="shared" si="76"/>
        <v>9.0721983430655495</v>
      </c>
      <c r="T485" s="19">
        <f t="shared" si="77"/>
        <v>10.790897259051723</v>
      </c>
    </row>
    <row r="486" spans="1:20" x14ac:dyDescent="0.25">
      <c r="A486" s="12" t="s">
        <v>56</v>
      </c>
      <c r="B486" s="13">
        <v>355302</v>
      </c>
      <c r="C486" s="12">
        <v>3.4</v>
      </c>
      <c r="D486" s="12">
        <v>3.3</v>
      </c>
      <c r="E486" s="12">
        <v>3.6</v>
      </c>
      <c r="F486" s="12">
        <v>2005</v>
      </c>
      <c r="G486" s="12" t="s">
        <v>9</v>
      </c>
      <c r="H486" s="16" t="str">
        <f>VLOOKUP(A486,'Data Key'!$A$1:$B$51,2,FALSE)</f>
        <v>Virginia</v>
      </c>
      <c r="I486" s="17">
        <f t="shared" si="70"/>
        <v>1208</v>
      </c>
      <c r="J486" s="21">
        <f t="shared" si="71"/>
        <v>9.7655402159673645E-5</v>
      </c>
      <c r="K486" s="19">
        <f t="shared" si="72"/>
        <v>3.3022691690501706</v>
      </c>
      <c r="L486" s="19">
        <f t="shared" si="73"/>
        <v>3.4975799733695174</v>
      </c>
      <c r="M486" s="21">
        <f t="shared" si="78"/>
        <v>1140</v>
      </c>
      <c r="N486" s="21">
        <f t="shared" si="79"/>
        <v>1276</v>
      </c>
      <c r="O486" s="19">
        <f t="shared" si="74"/>
        <v>3.2085380887245218</v>
      </c>
      <c r="P486" s="19">
        <f t="shared" si="75"/>
        <v>3.5913110536951662</v>
      </c>
      <c r="Q486" s="21">
        <f>((I486/B486)+_xlfn.NORM.S.INV(0.975)^2/(2*B486))/(1+_xlfn.NORM.S.INV(0.975)^2/B486)</f>
        <v>3.4052936603649244E-3</v>
      </c>
      <c r="R486" s="21">
        <f>_xlfn.NORM.S.INV(0.975)*SQRT(Q486*(1-Q486)/B486+(_xlfn.NORM.S.INV(0.975)^2/(4*B486^2)))/(1+_xlfn.NORM.S.INV(0.975)^2/B486)</f>
        <v>1.916258186404074E-4</v>
      </c>
      <c r="S486" s="19">
        <f t="shared" si="76"/>
        <v>3.2136678417245168</v>
      </c>
      <c r="T486" s="19">
        <f t="shared" si="77"/>
        <v>3.596919479005332</v>
      </c>
    </row>
    <row r="487" spans="1:20" x14ac:dyDescent="0.25">
      <c r="A487" s="12" t="s">
        <v>41</v>
      </c>
      <c r="B487" s="13">
        <v>458571</v>
      </c>
      <c r="C487" s="12">
        <v>2.2000000000000002</v>
      </c>
      <c r="D487" s="12">
        <v>2</v>
      </c>
      <c r="E487" s="12">
        <v>2.2999999999999998</v>
      </c>
      <c r="F487" s="12">
        <v>2005</v>
      </c>
      <c r="G487" s="12" t="s">
        <v>9</v>
      </c>
      <c r="H487" s="16" t="str">
        <f>VLOOKUP(A487,'Data Key'!$A$1:$B$51,2,FALSE)</f>
        <v>Washington</v>
      </c>
      <c r="I487" s="17">
        <f t="shared" si="70"/>
        <v>1009</v>
      </c>
      <c r="J487" s="21">
        <f t="shared" si="71"/>
        <v>6.9192763797482358E-5</v>
      </c>
      <c r="K487" s="19">
        <f t="shared" si="72"/>
        <v>2.1311208190501025</v>
      </c>
      <c r="L487" s="19">
        <f t="shared" si="73"/>
        <v>2.2695063466450676</v>
      </c>
      <c r="M487" s="21">
        <f t="shared" si="78"/>
        <v>947</v>
      </c>
      <c r="N487" s="21">
        <f t="shared" si="79"/>
        <v>1072</v>
      </c>
      <c r="O487" s="19">
        <f t="shared" si="74"/>
        <v>2.0651109642781598</v>
      </c>
      <c r="P487" s="19">
        <f t="shared" si="75"/>
        <v>2.3376968888132916</v>
      </c>
      <c r="Q487" s="21">
        <f>((I487/B487)+_xlfn.NORM.S.INV(0.975)^2/(2*B487))/(1+_xlfn.NORM.S.INV(0.975)^2/B487)</f>
        <v>2.2044836262591302E-3</v>
      </c>
      <c r="R487" s="21">
        <f>_xlfn.NORM.S.INV(0.975)*SQRT(Q487*(1-Q487)/B487+(_xlfn.NORM.S.INV(0.975)^2/(4*B487^2)))/(1+_xlfn.NORM.S.INV(0.975)^2/B487)</f>
        <v>1.3580695736363756E-4</v>
      </c>
      <c r="S487" s="19">
        <f t="shared" si="76"/>
        <v>2.0686766688954927</v>
      </c>
      <c r="T487" s="19">
        <f t="shared" si="77"/>
        <v>2.3402905836227679</v>
      </c>
    </row>
    <row r="488" spans="1:20" x14ac:dyDescent="0.25">
      <c r="A488" s="12" t="s">
        <v>18</v>
      </c>
      <c r="B488" s="13">
        <v>143007</v>
      </c>
      <c r="C488" s="12">
        <v>7.1</v>
      </c>
      <c r="D488" s="12">
        <v>6.7</v>
      </c>
      <c r="E488" s="12">
        <v>7.6</v>
      </c>
      <c r="F488" s="12">
        <v>2005</v>
      </c>
      <c r="G488" s="12" t="s">
        <v>9</v>
      </c>
      <c r="H488" s="16" t="str">
        <f>VLOOKUP(A488,'Data Key'!$A$1:$B$51,2,FALSE)</f>
        <v>West Virginia</v>
      </c>
      <c r="I488" s="17">
        <f t="shared" si="70"/>
        <v>1015</v>
      </c>
      <c r="J488" s="21">
        <f t="shared" si="71"/>
        <v>2.2198775296959546E-4</v>
      </c>
      <c r="K488" s="19">
        <f t="shared" si="72"/>
        <v>6.8755669121866561</v>
      </c>
      <c r="L488" s="19">
        <f t="shared" si="73"/>
        <v>7.3195424181258462</v>
      </c>
      <c r="M488" s="21">
        <f t="shared" si="78"/>
        <v>954</v>
      </c>
      <c r="N488" s="21">
        <f t="shared" si="79"/>
        <v>1078</v>
      </c>
      <c r="O488" s="19">
        <f t="shared" si="74"/>
        <v>6.6710021187774027</v>
      </c>
      <c r="P488" s="19">
        <f t="shared" si="75"/>
        <v>7.5380925409245698</v>
      </c>
      <c r="Q488" s="21">
        <f>((I488/B488)+_xlfn.NORM.S.INV(0.975)^2/(2*B488))/(1+_xlfn.NORM.S.INV(0.975)^2/B488)</f>
        <v>7.1107946714876477E-3</v>
      </c>
      <c r="R488" s="21">
        <f>_xlfn.NORM.S.INV(0.975)*SQRT(Q488*(1-Q488)/B488+(_xlfn.NORM.S.INV(0.975)^2/(4*B488^2)))/(1+_xlfn.NORM.S.INV(0.975)^2/B488)</f>
        <v>4.3568608280978937E-4</v>
      </c>
      <c r="S488" s="19">
        <f t="shared" si="76"/>
        <v>6.6751085886778583</v>
      </c>
      <c r="T488" s="19">
        <f t="shared" si="77"/>
        <v>7.5464807542974377</v>
      </c>
    </row>
    <row r="489" spans="1:20" x14ac:dyDescent="0.25">
      <c r="A489" s="12" t="s">
        <v>26</v>
      </c>
      <c r="B489" s="13">
        <v>316317</v>
      </c>
      <c r="C489" s="12">
        <v>5.4</v>
      </c>
      <c r="D489" s="12">
        <v>5.2</v>
      </c>
      <c r="E489" s="12">
        <v>5.7</v>
      </c>
      <c r="F489" s="12">
        <v>2005</v>
      </c>
      <c r="G489" s="12" t="s">
        <v>9</v>
      </c>
      <c r="H489" s="16" t="str">
        <f>VLOOKUP(A489,'Data Key'!$A$1:$B$51,2,FALSE)</f>
        <v>Wisconsin</v>
      </c>
      <c r="I489" s="17">
        <f t="shared" si="70"/>
        <v>1708</v>
      </c>
      <c r="J489" s="21">
        <f t="shared" si="71"/>
        <v>1.3030038673686087E-4</v>
      </c>
      <c r="K489" s="19">
        <f t="shared" si="72"/>
        <v>5.2693461703561812</v>
      </c>
      <c r="L489" s="19">
        <f t="shared" si="73"/>
        <v>5.5299469438299038</v>
      </c>
      <c r="M489" s="21">
        <f t="shared" si="78"/>
        <v>1628</v>
      </c>
      <c r="N489" s="21">
        <f t="shared" si="79"/>
        <v>1789</v>
      </c>
      <c r="O489" s="19">
        <f t="shared" si="74"/>
        <v>5.1467357113275609</v>
      </c>
      <c r="P489" s="19">
        <f t="shared" si="75"/>
        <v>5.6557187884305931</v>
      </c>
      <c r="Q489" s="21">
        <f>((I489/B489)+_xlfn.NORM.S.INV(0.975)^2/(2*B489))/(1+_xlfn.NORM.S.INV(0.975)^2/B489)</f>
        <v>5.405653075290482E-3</v>
      </c>
      <c r="R489" s="21">
        <f>_xlfn.NORM.S.INV(0.975)*SQRT(Q489*(1-Q489)/B489+(_xlfn.NORM.S.INV(0.975)^2/(4*B489^2)))/(1+_xlfn.NORM.S.INV(0.975)^2/B489)</f>
        <v>2.5559433123168113E-4</v>
      </c>
      <c r="S489" s="19">
        <f t="shared" si="76"/>
        <v>5.1500587440588008</v>
      </c>
      <c r="T489" s="19">
        <f t="shared" si="77"/>
        <v>5.6612474065221638</v>
      </c>
    </row>
    <row r="490" spans="1:20" x14ac:dyDescent="0.25">
      <c r="A490" s="12" t="s">
        <v>42</v>
      </c>
      <c r="B490" s="13">
        <v>34461</v>
      </c>
      <c r="C490" s="12">
        <v>3.9</v>
      </c>
      <c r="D490" s="12">
        <v>3.3</v>
      </c>
      <c r="E490" s="12">
        <v>4.5999999999999996</v>
      </c>
      <c r="F490" s="12">
        <v>2005</v>
      </c>
      <c r="G490" s="12" t="s">
        <v>9</v>
      </c>
      <c r="H490" s="16" t="str">
        <f>VLOOKUP(A490,'Data Key'!$A$1:$B$51,2,FALSE)</f>
        <v>Wyoming</v>
      </c>
      <c r="I490" s="17">
        <f t="shared" si="70"/>
        <v>134</v>
      </c>
      <c r="J490" s="21">
        <f t="shared" si="71"/>
        <v>3.3525750643607292E-4</v>
      </c>
      <c r="K490" s="19">
        <f t="shared" si="72"/>
        <v>3.5531961077945065</v>
      </c>
      <c r="L490" s="19">
        <f t="shared" si="73"/>
        <v>4.2237111206666524</v>
      </c>
      <c r="M490" s="21">
        <f t="shared" si="78"/>
        <v>112</v>
      </c>
      <c r="N490" s="21">
        <f t="shared" si="79"/>
        <v>158</v>
      </c>
      <c r="O490" s="19">
        <f t="shared" si="74"/>
        <v>3.2500507820434694</v>
      </c>
      <c r="P490" s="19">
        <f t="shared" si="75"/>
        <v>4.5848930675256083</v>
      </c>
      <c r="Q490" s="21">
        <f>((I490/B490)+_xlfn.NORM.S.INV(0.975)^2/(2*B490))/(1+_xlfn.NORM.S.INV(0.975)^2/B490)</f>
        <v>3.9437503164710033E-3</v>
      </c>
      <c r="R490" s="21">
        <f>_xlfn.NORM.S.INV(0.975)*SQRT(Q490*(1-Q490)/B490+(_xlfn.NORM.S.INV(0.975)^2/(4*B490^2)))/(1+_xlfn.NORM.S.INV(0.975)^2/B490)</f>
        <v>6.6399906874517575E-4</v>
      </c>
      <c r="S490" s="19">
        <f t="shared" si="76"/>
        <v>3.2797512477258279</v>
      </c>
      <c r="T490" s="19">
        <f t="shared" si="77"/>
        <v>4.607749385216179</v>
      </c>
    </row>
    <row r="491" spans="1:20" x14ac:dyDescent="0.25">
      <c r="A491" s="12" t="s">
        <v>19</v>
      </c>
      <c r="B491" s="13">
        <v>326457</v>
      </c>
      <c r="C491" s="12">
        <v>20.6</v>
      </c>
      <c r="D491" s="12">
        <v>20.100000000000001</v>
      </c>
      <c r="E491" s="12">
        <v>21.1</v>
      </c>
      <c r="F491" s="12">
        <v>2006</v>
      </c>
      <c r="G491" s="12" t="s">
        <v>9</v>
      </c>
      <c r="H491" s="16" t="str">
        <f>VLOOKUP(A491,'Data Key'!$A$1:$B$51,2,FALSE)</f>
        <v>Alabama</v>
      </c>
      <c r="I491" s="17">
        <f t="shared" si="70"/>
        <v>6725</v>
      </c>
      <c r="J491" s="21">
        <f t="shared" si="71"/>
        <v>2.4859948149384155E-4</v>
      </c>
      <c r="K491" s="19">
        <f t="shared" si="72"/>
        <v>20.351357021200236</v>
      </c>
      <c r="L491" s="19">
        <f t="shared" si="73"/>
        <v>20.848555984187918</v>
      </c>
      <c r="M491" s="21">
        <f t="shared" si="78"/>
        <v>6566</v>
      </c>
      <c r="N491" s="21">
        <f t="shared" si="79"/>
        <v>6885</v>
      </c>
      <c r="O491" s="19">
        <f t="shared" si="74"/>
        <v>20.11290920396867</v>
      </c>
      <c r="P491" s="19">
        <f t="shared" si="75"/>
        <v>21.090066991977505</v>
      </c>
      <c r="Q491" s="21">
        <f>((I491/B491)+_xlfn.NORM.S.INV(0.975)^2/(2*B491))/(1+_xlfn.NORM.S.INV(0.975)^2/B491)</f>
        <v>2.0605597594340795E-2</v>
      </c>
      <c r="R491" s="21">
        <f>_xlfn.NORM.S.INV(0.975)*SQRT(Q491*(1-Q491)/B491+(_xlfn.NORM.S.INV(0.975)^2/(4*B491^2)))/(1+_xlfn.NORM.S.INV(0.975)^2/B491)</f>
        <v>4.8734111778510483E-4</v>
      </c>
      <c r="S491" s="19">
        <f t="shared" si="76"/>
        <v>20.118256476555693</v>
      </c>
      <c r="T491" s="19">
        <f t="shared" si="77"/>
        <v>21.0929387121259</v>
      </c>
    </row>
    <row r="492" spans="1:20" x14ac:dyDescent="0.25">
      <c r="A492" s="12" t="s">
        <v>43</v>
      </c>
      <c r="B492" s="13">
        <v>58451</v>
      </c>
      <c r="C492" s="12">
        <v>6.3</v>
      </c>
      <c r="D492" s="12">
        <v>5.7</v>
      </c>
      <c r="E492" s="12">
        <v>7</v>
      </c>
      <c r="F492" s="12">
        <v>2006</v>
      </c>
      <c r="G492" s="12" t="s">
        <v>9</v>
      </c>
      <c r="H492" s="16" t="str">
        <f>VLOOKUP(A492,'Data Key'!$A$1:$B$51,2,FALSE)</f>
        <v>Alaska</v>
      </c>
      <c r="I492" s="17">
        <f t="shared" si="70"/>
        <v>368</v>
      </c>
      <c r="J492" s="21">
        <f t="shared" si="71"/>
        <v>3.2716023444948777E-4</v>
      </c>
      <c r="K492" s="19">
        <f t="shared" si="72"/>
        <v>5.9687115213801816</v>
      </c>
      <c r="L492" s="19">
        <f t="shared" si="73"/>
        <v>6.6230319902791566</v>
      </c>
      <c r="M492" s="21">
        <f t="shared" si="78"/>
        <v>331</v>
      </c>
      <c r="N492" s="21">
        <f t="shared" si="79"/>
        <v>406</v>
      </c>
      <c r="O492" s="19">
        <f t="shared" si="74"/>
        <v>5.6628629108141864</v>
      </c>
      <c r="P492" s="19">
        <f t="shared" si="75"/>
        <v>6.9459889480077326</v>
      </c>
      <c r="Q492" s="21">
        <f>((I492/B492)+_xlfn.NORM.S.INV(0.975)^2/(2*B492))/(1+_xlfn.NORM.S.INV(0.975)^2/B492)</f>
        <v>6.3283163580375584E-3</v>
      </c>
      <c r="R492" s="21">
        <f>_xlfn.NORM.S.INV(0.975)*SQRT(Q492*(1-Q492)/B492+(_xlfn.NORM.S.INV(0.975)^2/(4*B492^2)))/(1+_xlfn.NORM.S.INV(0.975)^2/B492)</f>
        <v>6.4365886676941879E-4</v>
      </c>
      <c r="S492" s="19">
        <f t="shared" si="76"/>
        <v>5.6846574912681396</v>
      </c>
      <c r="T492" s="19">
        <f t="shared" si="77"/>
        <v>6.9719752248069771</v>
      </c>
    </row>
    <row r="493" spans="1:20" x14ac:dyDescent="0.25">
      <c r="A493" s="12" t="s">
        <v>13</v>
      </c>
      <c r="B493" s="13">
        <v>472700</v>
      </c>
      <c r="C493" s="12">
        <v>7.8</v>
      </c>
      <c r="D493" s="12">
        <v>7.5</v>
      </c>
      <c r="E493" s="12">
        <v>8</v>
      </c>
      <c r="F493" s="12">
        <v>2006</v>
      </c>
      <c r="G493" s="12" t="s">
        <v>9</v>
      </c>
      <c r="H493" s="16" t="str">
        <f>VLOOKUP(A493,'Data Key'!$A$1:$B$51,2,FALSE)</f>
        <v>Arizona</v>
      </c>
      <c r="I493" s="17">
        <f t="shared" si="70"/>
        <v>3687</v>
      </c>
      <c r="J493" s="21">
        <f t="shared" si="71"/>
        <v>1.2795303911738258E-4</v>
      </c>
      <c r="K493" s="19">
        <f t="shared" si="72"/>
        <v>7.671920030482787</v>
      </c>
      <c r="L493" s="19">
        <f t="shared" si="73"/>
        <v>7.927826108717551</v>
      </c>
      <c r="M493" s="21">
        <f t="shared" si="78"/>
        <v>3569</v>
      </c>
      <c r="N493" s="21">
        <f t="shared" si="79"/>
        <v>3806</v>
      </c>
      <c r="O493" s="19">
        <f t="shared" si="74"/>
        <v>7.550243283266342</v>
      </c>
      <c r="P493" s="19">
        <f t="shared" si="75"/>
        <v>8.0516183625978428</v>
      </c>
      <c r="Q493" s="21">
        <f>((I493/B493)+_xlfn.NORM.S.INV(0.975)^2/(2*B493))/(1+_xlfn.NORM.S.INV(0.975)^2/B493)</f>
        <v>7.8038729662655076E-3</v>
      </c>
      <c r="R493" s="21">
        <f>_xlfn.NORM.S.INV(0.975)*SQRT(Q493*(1-Q493)/B493+(_xlfn.NORM.S.INV(0.975)^2/(4*B493^2)))/(1+_xlfn.NORM.S.INV(0.975)^2/B493)</f>
        <v>2.5087800592635322E-4</v>
      </c>
      <c r="S493" s="19">
        <f t="shared" si="76"/>
        <v>7.552994960339154</v>
      </c>
      <c r="T493" s="19">
        <f t="shared" si="77"/>
        <v>8.0547509721918615</v>
      </c>
    </row>
    <row r="494" spans="1:20" x14ac:dyDescent="0.25">
      <c r="A494" s="12" t="s">
        <v>20</v>
      </c>
      <c r="B494" s="13">
        <v>332135</v>
      </c>
      <c r="C494" s="12">
        <v>4.9000000000000004</v>
      </c>
      <c r="D494" s="12">
        <v>4.7</v>
      </c>
      <c r="E494" s="12">
        <v>5.2</v>
      </c>
      <c r="F494" s="12">
        <v>2006</v>
      </c>
      <c r="G494" s="12" t="s">
        <v>9</v>
      </c>
      <c r="H494" s="16" t="str">
        <f>VLOOKUP(A494,'Data Key'!$A$1:$B$51,2,FALSE)</f>
        <v>Arkansas</v>
      </c>
      <c r="I494" s="17">
        <f t="shared" si="70"/>
        <v>1627</v>
      </c>
      <c r="J494" s="21">
        <f t="shared" si="71"/>
        <v>1.2114703774237095E-4</v>
      </c>
      <c r="K494" s="19">
        <f t="shared" si="72"/>
        <v>4.7774634670222573</v>
      </c>
      <c r="L494" s="19">
        <f t="shared" si="73"/>
        <v>5.0197575425069996</v>
      </c>
      <c r="M494" s="21">
        <f t="shared" si="78"/>
        <v>1549</v>
      </c>
      <c r="N494" s="21">
        <f t="shared" si="79"/>
        <v>1707</v>
      </c>
      <c r="O494" s="19">
        <f t="shared" si="74"/>
        <v>4.6637662396314754</v>
      </c>
      <c r="P494" s="19">
        <f t="shared" si="75"/>
        <v>5.1394764177217098</v>
      </c>
      <c r="Q494" s="21">
        <f>((I494/B494)+_xlfn.NORM.S.INV(0.975)^2/(2*B494))/(1+_xlfn.NORM.S.INV(0.975)^2/B494)</f>
        <v>4.9043367594581808E-3</v>
      </c>
      <c r="R494" s="21">
        <f>_xlfn.NORM.S.INV(0.975)*SQRT(Q494*(1-Q494)/B494+(_xlfn.NORM.S.INV(0.975)^2/(4*B494^2)))/(1+_xlfn.NORM.S.INV(0.975)^2/B494)</f>
        <v>2.3764950989585548E-4</v>
      </c>
      <c r="S494" s="19">
        <f t="shared" si="76"/>
        <v>4.6666872495623259</v>
      </c>
      <c r="T494" s="19">
        <f t="shared" si="77"/>
        <v>5.1419862693540361</v>
      </c>
    </row>
    <row r="495" spans="1:20" x14ac:dyDescent="0.25">
      <c r="A495" s="12" t="s">
        <v>44</v>
      </c>
      <c r="B495" s="13">
        <v>2799720</v>
      </c>
      <c r="C495" s="12">
        <v>3</v>
      </c>
      <c r="D495" s="12">
        <v>2.9</v>
      </c>
      <c r="E495" s="12">
        <v>3.1</v>
      </c>
      <c r="F495" s="12">
        <v>2006</v>
      </c>
      <c r="G495" s="12" t="s">
        <v>9</v>
      </c>
      <c r="H495" s="16" t="str">
        <f>VLOOKUP(A495,'Data Key'!$A$1:$B$51,2,FALSE)</f>
        <v>California</v>
      </c>
      <c r="I495" s="17">
        <f t="shared" si="70"/>
        <v>8399</v>
      </c>
      <c r="J495" s="21">
        <f t="shared" si="71"/>
        <v>3.2684871547137283E-5</v>
      </c>
      <c r="K495" s="19">
        <f t="shared" si="72"/>
        <v>2.9672579798808627</v>
      </c>
      <c r="L495" s="19">
        <f t="shared" si="73"/>
        <v>3.0326277229751373</v>
      </c>
      <c r="M495" s="21">
        <f t="shared" si="78"/>
        <v>8220</v>
      </c>
      <c r="N495" s="21">
        <f t="shared" si="79"/>
        <v>8579</v>
      </c>
      <c r="O495" s="19">
        <f t="shared" si="74"/>
        <v>2.936007886502936</v>
      </c>
      <c r="P495" s="19">
        <f t="shared" si="75"/>
        <v>3.0642349949280643</v>
      </c>
      <c r="Q495" s="21">
        <f>((I495/B495)+_xlfn.NORM.S.INV(0.975)^2/(2*B495))/(1+_xlfn.NORM.S.INV(0.975)^2/B495)</f>
        <v>3.0006247777041371E-3</v>
      </c>
      <c r="R495" s="21">
        <f>_xlfn.NORM.S.INV(0.975)*SQRT(Q495*(1-Q495)/B495+(_xlfn.NORM.S.INV(0.975)^2/(4*B495^2)))/(1+_xlfn.NORM.S.INV(0.975)^2/B495)</f>
        <v>6.4072014770057213E-5</v>
      </c>
      <c r="S495" s="19">
        <f t="shared" si="76"/>
        <v>2.9365527629340797</v>
      </c>
      <c r="T495" s="19">
        <f t="shared" si="77"/>
        <v>3.0646967924741944</v>
      </c>
    </row>
    <row r="496" spans="1:20" x14ac:dyDescent="0.25">
      <c r="A496" s="12" t="s">
        <v>21</v>
      </c>
      <c r="B496" s="13">
        <v>216781</v>
      </c>
      <c r="C496" s="12">
        <v>3.6</v>
      </c>
      <c r="D496" s="12">
        <v>3.3</v>
      </c>
      <c r="E496" s="12">
        <v>3.8</v>
      </c>
      <c r="F496" s="12">
        <v>2006</v>
      </c>
      <c r="G496" s="12" t="s">
        <v>9</v>
      </c>
      <c r="H496" s="16" t="str">
        <f>VLOOKUP(A496,'Data Key'!$A$1:$B$51,2,FALSE)</f>
        <v>Colorado</v>
      </c>
      <c r="I496" s="17">
        <f t="shared" si="70"/>
        <v>780</v>
      </c>
      <c r="J496" s="21">
        <f t="shared" si="71"/>
        <v>1.2860070789981169E-4</v>
      </c>
      <c r="K496" s="19">
        <f t="shared" si="72"/>
        <v>3.4695006017168062</v>
      </c>
      <c r="L496" s="19">
        <f t="shared" si="73"/>
        <v>3.7267020175164296</v>
      </c>
      <c r="M496" s="21">
        <f t="shared" si="78"/>
        <v>726</v>
      </c>
      <c r="N496" s="21">
        <f t="shared" si="79"/>
        <v>836</v>
      </c>
      <c r="O496" s="19">
        <f t="shared" si="74"/>
        <v>3.3490019881816209</v>
      </c>
      <c r="P496" s="19">
        <f t="shared" si="75"/>
        <v>3.8564265318455031</v>
      </c>
      <c r="Q496" s="21">
        <f>((I496/B496)+_xlfn.NORM.S.INV(0.975)^2/(2*B496))/(1+_xlfn.NORM.S.INV(0.975)^2/B496)</f>
        <v>3.6068976232310809E-3</v>
      </c>
      <c r="R496" s="21">
        <f>_xlfn.NORM.S.INV(0.975)*SQRT(Q496*(1-Q496)/B496+(_xlfn.NORM.S.INV(0.975)^2/(4*B496^2)))/(1+_xlfn.NORM.S.INV(0.975)^2/B496)</f>
        <v>2.5251056860396763E-4</v>
      </c>
      <c r="S496" s="19">
        <f t="shared" si="76"/>
        <v>3.3543870546271131</v>
      </c>
      <c r="T496" s="19">
        <f t="shared" si="77"/>
        <v>3.8594081918350485</v>
      </c>
    </row>
    <row r="497" spans="1:20" x14ac:dyDescent="0.25">
      <c r="A497" s="12" t="s">
        <v>33</v>
      </c>
      <c r="B497" s="13">
        <v>194389</v>
      </c>
      <c r="C497" s="12">
        <v>2.4</v>
      </c>
      <c r="D497" s="12">
        <v>2.2000000000000002</v>
      </c>
      <c r="E497" s="12">
        <v>2.6</v>
      </c>
      <c r="F497" s="12">
        <v>2006</v>
      </c>
      <c r="G497" s="12" t="s">
        <v>9</v>
      </c>
      <c r="H497" s="16" t="str">
        <f>VLOOKUP(A497,'Data Key'!$A$1:$B$51,2,FALSE)</f>
        <v>Connecticut</v>
      </c>
      <c r="I497" s="17">
        <f t="shared" si="70"/>
        <v>467</v>
      </c>
      <c r="J497" s="21">
        <f t="shared" si="71"/>
        <v>1.1103616476048961E-4</v>
      </c>
      <c r="K497" s="19">
        <f t="shared" si="72"/>
        <v>2.2913631479578225</v>
      </c>
      <c r="L497" s="19">
        <f t="shared" si="73"/>
        <v>2.5134354774788017</v>
      </c>
      <c r="M497" s="21">
        <f t="shared" si="78"/>
        <v>425</v>
      </c>
      <c r="N497" s="21">
        <f t="shared" si="79"/>
        <v>509</v>
      </c>
      <c r="O497" s="19">
        <f t="shared" si="74"/>
        <v>2.1863377042939671</v>
      </c>
      <c r="P497" s="19">
        <f t="shared" si="75"/>
        <v>2.618460921142657</v>
      </c>
      <c r="Q497" s="21">
        <f>((I497/B497)+_xlfn.NORM.S.INV(0.975)^2/(2*B497))/(1+_xlfn.NORM.S.INV(0.975)^2/B497)</f>
        <v>2.412232497304594E-3</v>
      </c>
      <c r="R497" s="21">
        <f>_xlfn.NORM.S.INV(0.975)*SQRT(Q497*(1-Q497)/B497+(_xlfn.NORM.S.INV(0.975)^2/(4*B497^2)))/(1+_xlfn.NORM.S.INV(0.975)^2/B497)</f>
        <v>2.1829015896613401E-4</v>
      </c>
      <c r="S497" s="19">
        <f t="shared" si="76"/>
        <v>2.1939423383384602</v>
      </c>
      <c r="T497" s="19">
        <f t="shared" si="77"/>
        <v>2.630522656270728</v>
      </c>
    </row>
    <row r="498" spans="1:20" x14ac:dyDescent="0.25">
      <c r="A498" s="12" t="s">
        <v>45</v>
      </c>
      <c r="B498" s="13">
        <v>57289</v>
      </c>
      <c r="C498" s="12">
        <v>4</v>
      </c>
      <c r="D498" s="12">
        <v>3.6</v>
      </c>
      <c r="E498" s="12">
        <v>4.5999999999999996</v>
      </c>
      <c r="F498" s="12">
        <v>2006</v>
      </c>
      <c r="G498" s="12" t="s">
        <v>9</v>
      </c>
      <c r="H498" s="16" t="str">
        <f>VLOOKUP(A498,'Data Key'!$A$1:$B$51,2,FALSE)</f>
        <v>Delaware</v>
      </c>
      <c r="I498" s="17">
        <f t="shared" si="70"/>
        <v>229</v>
      </c>
      <c r="J498" s="21">
        <f t="shared" si="71"/>
        <v>2.6361903292373349E-4</v>
      </c>
      <c r="K498" s="19">
        <f t="shared" si="72"/>
        <v>3.7336579312404168</v>
      </c>
      <c r="L498" s="19">
        <f t="shared" si="73"/>
        <v>4.2608959970878839</v>
      </c>
      <c r="M498" s="21">
        <f t="shared" si="78"/>
        <v>200</v>
      </c>
      <c r="N498" s="21">
        <f t="shared" si="79"/>
        <v>259</v>
      </c>
      <c r="O498" s="19">
        <f t="shared" si="74"/>
        <v>3.4910715844228384</v>
      </c>
      <c r="P498" s="19">
        <f t="shared" si="75"/>
        <v>4.5209377018275756</v>
      </c>
      <c r="Q498" s="21">
        <f>((I498/B498)+_xlfn.NORM.S.INV(0.975)^2/(2*B498))/(1+_xlfn.NORM.S.INV(0.975)^2/B498)</f>
        <v>4.0305337199294201E-3</v>
      </c>
      <c r="R498" s="21">
        <f>_xlfn.NORM.S.INV(0.975)*SQRT(Q498*(1-Q498)/B498+(_xlfn.NORM.S.INV(0.975)^2/(4*B498^2)))/(1+_xlfn.NORM.S.INV(0.975)^2/B498)</f>
        <v>5.198673609154126E-4</v>
      </c>
      <c r="S498" s="19">
        <f t="shared" si="76"/>
        <v>3.5106663590140079</v>
      </c>
      <c r="T498" s="19">
        <f t="shared" si="77"/>
        <v>4.5504010808448321</v>
      </c>
    </row>
    <row r="499" spans="1:20" x14ac:dyDescent="0.25">
      <c r="A499" s="12" t="s">
        <v>60</v>
      </c>
      <c r="B499" s="13">
        <v>61119</v>
      </c>
      <c r="C499" s="12">
        <v>1.5</v>
      </c>
      <c r="D499" s="12">
        <v>1.2</v>
      </c>
      <c r="E499" s="12">
        <v>1.9</v>
      </c>
      <c r="F499" s="12">
        <v>2006</v>
      </c>
      <c r="G499" s="12" t="s">
        <v>9</v>
      </c>
      <c r="H499" s="16" t="e">
        <f>VLOOKUP(A499,'Data Key'!$A$1:$B$51,2,FALSE)</f>
        <v>#N/A</v>
      </c>
      <c r="I499" s="17">
        <f t="shared" si="70"/>
        <v>92</v>
      </c>
      <c r="J499" s="21">
        <f t="shared" si="71"/>
        <v>1.5681606952842967E-4</v>
      </c>
      <c r="K499" s="19">
        <f t="shared" si="72"/>
        <v>1.3484441605146011</v>
      </c>
      <c r="L499" s="19">
        <f t="shared" si="73"/>
        <v>1.6620762995714604</v>
      </c>
      <c r="M499" s="21">
        <f t="shared" si="78"/>
        <v>73</v>
      </c>
      <c r="N499" s="21">
        <f t="shared" si="79"/>
        <v>111</v>
      </c>
      <c r="O499" s="19">
        <f t="shared" si="74"/>
        <v>1.1943912694906658</v>
      </c>
      <c r="P499" s="19">
        <f t="shared" si="75"/>
        <v>1.8161291905953958</v>
      </c>
      <c r="Q499" s="21">
        <f>((I499/B499)+_xlfn.NORM.S.INV(0.975)^2/(2*B499))/(1+_xlfn.NORM.S.INV(0.975)^2/B499)</f>
        <v>1.5365897129246318E-3</v>
      </c>
      <c r="R499" s="21">
        <f>_xlfn.NORM.S.INV(0.975)*SQRT(Q499*(1-Q499)/B499+(_xlfn.NORM.S.INV(0.975)^2/(4*B499^2)))/(1+_xlfn.NORM.S.INV(0.975)^2/B499)</f>
        <v>3.1209754174736892E-4</v>
      </c>
      <c r="S499" s="19">
        <f t="shared" si="76"/>
        <v>1.2244921711772629</v>
      </c>
      <c r="T499" s="19">
        <f t="shared" si="77"/>
        <v>1.8486872546720006</v>
      </c>
    </row>
    <row r="500" spans="1:20" x14ac:dyDescent="0.25">
      <c r="A500" s="12" t="s">
        <v>27</v>
      </c>
      <c r="B500" s="13">
        <v>1079107</v>
      </c>
      <c r="C500" s="12">
        <v>3.1</v>
      </c>
      <c r="D500" s="12">
        <v>3</v>
      </c>
      <c r="E500" s="12">
        <v>3.2</v>
      </c>
      <c r="F500" s="12">
        <v>2006</v>
      </c>
      <c r="G500" s="12" t="s">
        <v>9</v>
      </c>
      <c r="H500" s="16" t="str">
        <f>VLOOKUP(A500,'Data Key'!$A$1:$B$51,2,FALSE)</f>
        <v>Florida</v>
      </c>
      <c r="I500" s="17">
        <f t="shared" si="70"/>
        <v>3345</v>
      </c>
      <c r="J500" s="21">
        <f t="shared" si="71"/>
        <v>5.3513011997781404E-5</v>
      </c>
      <c r="K500" s="19">
        <f t="shared" si="72"/>
        <v>3.0462722734280381</v>
      </c>
      <c r="L500" s="19">
        <f t="shared" si="73"/>
        <v>3.1532982974236012</v>
      </c>
      <c r="M500" s="21">
        <f t="shared" si="78"/>
        <v>3233</v>
      </c>
      <c r="N500" s="21">
        <f t="shared" si="79"/>
        <v>3459</v>
      </c>
      <c r="O500" s="19">
        <f t="shared" si="74"/>
        <v>2.9959957631634304</v>
      </c>
      <c r="P500" s="19">
        <f t="shared" si="75"/>
        <v>3.2054281920143231</v>
      </c>
      <c r="Q500" s="21">
        <f>((I500/B500)+_xlfn.NORM.S.INV(0.975)^2/(2*B500))/(1+_xlfn.NORM.S.INV(0.975)^2/B500)</f>
        <v>3.101554169250802E-3</v>
      </c>
      <c r="R500" s="21">
        <f>_xlfn.NORM.S.INV(0.975)*SQRT(Q500*(1-Q500)/B500+(_xlfn.NORM.S.INV(0.975)^2/(4*B500^2)))/(1+_xlfn.NORM.S.INV(0.975)^2/B500)</f>
        <v>1.049281288168393E-4</v>
      </c>
      <c r="S500" s="19">
        <f t="shared" si="76"/>
        <v>2.9966260404339629</v>
      </c>
      <c r="T500" s="19">
        <f t="shared" si="77"/>
        <v>3.2064822980676415</v>
      </c>
    </row>
    <row r="501" spans="1:20" x14ac:dyDescent="0.25">
      <c r="A501" s="12" t="s">
        <v>14</v>
      </c>
      <c r="B501" s="13">
        <v>707071</v>
      </c>
      <c r="C501" s="12">
        <v>4.0999999999999996</v>
      </c>
      <c r="D501" s="12">
        <v>4</v>
      </c>
      <c r="E501" s="12">
        <v>4.2</v>
      </c>
      <c r="F501" s="12">
        <v>2006</v>
      </c>
      <c r="G501" s="12" t="s">
        <v>9</v>
      </c>
      <c r="H501" s="16" t="str">
        <f>VLOOKUP(A501,'Data Key'!$A$1:$B$51,2,FALSE)</f>
        <v>Georgia</v>
      </c>
      <c r="I501" s="17">
        <f t="shared" si="70"/>
        <v>2899</v>
      </c>
      <c r="J501" s="21">
        <f t="shared" si="71"/>
        <v>7.5992187421641168E-5</v>
      </c>
      <c r="K501" s="19">
        <f t="shared" si="72"/>
        <v>4.0240203997160009</v>
      </c>
      <c r="L501" s="19">
        <f t="shared" si="73"/>
        <v>4.1760047745592832</v>
      </c>
      <c r="M501" s="21">
        <f t="shared" si="78"/>
        <v>2794</v>
      </c>
      <c r="N501" s="21">
        <f t="shared" si="79"/>
        <v>3005</v>
      </c>
      <c r="O501" s="19">
        <f t="shared" si="74"/>
        <v>3.9515126486590457</v>
      </c>
      <c r="P501" s="19">
        <f t="shared" si="75"/>
        <v>4.2499268107446069</v>
      </c>
      <c r="Q501" s="21">
        <f>((I501/B501)+_xlfn.NORM.S.INV(0.975)^2/(2*B501))/(1+_xlfn.NORM.S.INV(0.975)^2/B501)</f>
        <v>4.1027067565085947E-3</v>
      </c>
      <c r="R501" s="21">
        <f>_xlfn.NORM.S.INV(0.975)*SQRT(Q501*(1-Q501)/B501+(_xlfn.NORM.S.INV(0.975)^2/(4*B501^2)))/(1+_xlfn.NORM.S.INV(0.975)^2/B501)</f>
        <v>1.4901462884761742E-4</v>
      </c>
      <c r="S501" s="19">
        <f t="shared" si="76"/>
        <v>3.9536921276609771</v>
      </c>
      <c r="T501" s="19">
        <f t="shared" si="77"/>
        <v>4.2517213853562126</v>
      </c>
    </row>
    <row r="502" spans="1:20" x14ac:dyDescent="0.25">
      <c r="A502" s="12" t="s">
        <v>58</v>
      </c>
      <c r="B502" s="13">
        <v>80003</v>
      </c>
      <c r="C502" s="12">
        <v>1.7</v>
      </c>
      <c r="D502" s="12">
        <v>1.5</v>
      </c>
      <c r="E502" s="12">
        <v>2</v>
      </c>
      <c r="F502" s="12">
        <v>2006</v>
      </c>
      <c r="G502" s="12" t="s">
        <v>9</v>
      </c>
      <c r="H502" s="16" t="str">
        <f>VLOOKUP(A502,'Data Key'!$A$1:$B$51,2,FALSE)</f>
        <v>Hawaii</v>
      </c>
      <c r="I502" s="17">
        <f t="shared" si="70"/>
        <v>136</v>
      </c>
      <c r="J502" s="21">
        <f t="shared" si="71"/>
        <v>1.4564437992384627E-4</v>
      </c>
      <c r="K502" s="19">
        <f t="shared" si="72"/>
        <v>1.5542918724666892</v>
      </c>
      <c r="L502" s="19">
        <f t="shared" si="73"/>
        <v>1.8455806323143815</v>
      </c>
      <c r="M502" s="21">
        <f t="shared" si="78"/>
        <v>114</v>
      </c>
      <c r="N502" s="21">
        <f t="shared" si="79"/>
        <v>159</v>
      </c>
      <c r="O502" s="19">
        <f t="shared" si="74"/>
        <v>1.4249465645038311</v>
      </c>
      <c r="P502" s="19">
        <f t="shared" si="75"/>
        <v>1.987425471544817</v>
      </c>
      <c r="Q502" s="21">
        <f>((I502/B502)+_xlfn.NORM.S.INV(0.975)^2/(2*B502))/(1+_xlfn.NORM.S.INV(0.975)^2/B502)</f>
        <v>1.7238616960192645E-3</v>
      </c>
      <c r="R502" s="21">
        <f>_xlfn.NORM.S.INV(0.975)*SQRT(Q502*(1-Q502)/B502+(_xlfn.NORM.S.INV(0.975)^2/(4*B502^2)))/(1+_xlfn.NORM.S.INV(0.975)^2/B502)</f>
        <v>2.8844307322403967E-4</v>
      </c>
      <c r="S502" s="19">
        <f t="shared" si="76"/>
        <v>1.4354186227952248</v>
      </c>
      <c r="T502" s="19">
        <f t="shared" si="77"/>
        <v>2.012304769243304</v>
      </c>
    </row>
    <row r="503" spans="1:20" x14ac:dyDescent="0.25">
      <c r="A503" s="12" t="s">
        <v>34</v>
      </c>
      <c r="B503" s="13">
        <v>103457</v>
      </c>
      <c r="C503" s="12">
        <v>14.2</v>
      </c>
      <c r="D503" s="12">
        <v>13.5</v>
      </c>
      <c r="E503" s="12">
        <v>14.9</v>
      </c>
      <c r="F503" s="12">
        <v>2006</v>
      </c>
      <c r="G503" s="12" t="s">
        <v>9</v>
      </c>
      <c r="H503" s="16" t="str">
        <f>VLOOKUP(A503,'Data Key'!$A$1:$B$51,2,FALSE)</f>
        <v>Idaho</v>
      </c>
      <c r="I503" s="17">
        <f t="shared" si="70"/>
        <v>1469</v>
      </c>
      <c r="J503" s="21">
        <f t="shared" si="71"/>
        <v>3.6782870180039146E-4</v>
      </c>
      <c r="K503" s="19">
        <f t="shared" si="72"/>
        <v>13.831307171074329</v>
      </c>
      <c r="L503" s="19">
        <f t="shared" si="73"/>
        <v>14.566964574675112</v>
      </c>
      <c r="M503" s="21">
        <f t="shared" si="78"/>
        <v>1395</v>
      </c>
      <c r="N503" s="21">
        <f t="shared" si="79"/>
        <v>1544</v>
      </c>
      <c r="O503" s="19">
        <f t="shared" si="74"/>
        <v>13.48386286089873</v>
      </c>
      <c r="P503" s="19">
        <f t="shared" si="75"/>
        <v>14.924074736363901</v>
      </c>
      <c r="Q503" s="21">
        <f>((I503/B503)+_xlfn.NORM.S.INV(0.975)^2/(2*B503))/(1+_xlfn.NORM.S.INV(0.975)^2/B503)</f>
        <v>1.4217173460703007E-2</v>
      </c>
      <c r="R503" s="21">
        <f>_xlfn.NORM.S.INV(0.975)*SQRT(Q503*(1-Q503)/B503+(_xlfn.NORM.S.INV(0.975)^2/(4*B503^2)))/(1+_xlfn.NORM.S.INV(0.975)^2/B503)</f>
        <v>7.2159424055478593E-4</v>
      </c>
      <c r="S503" s="19">
        <f t="shared" si="76"/>
        <v>13.495579220148221</v>
      </c>
      <c r="T503" s="19">
        <f t="shared" si="77"/>
        <v>14.938767701257792</v>
      </c>
    </row>
    <row r="504" spans="1:20" x14ac:dyDescent="0.25">
      <c r="A504" s="12" t="s">
        <v>47</v>
      </c>
      <c r="B504" s="13">
        <v>953558</v>
      </c>
      <c r="C504" s="12">
        <v>3.3</v>
      </c>
      <c r="D504" s="12">
        <v>3.2</v>
      </c>
      <c r="E504" s="12">
        <v>3.4</v>
      </c>
      <c r="F504" s="12">
        <v>2006</v>
      </c>
      <c r="G504" s="12" t="s">
        <v>9</v>
      </c>
      <c r="H504" s="16" t="str">
        <f>VLOOKUP(A504,'Data Key'!$A$1:$B$51,2,FALSE)</f>
        <v>Illinois</v>
      </c>
      <c r="I504" s="17">
        <f t="shared" si="70"/>
        <v>3147</v>
      </c>
      <c r="J504" s="21">
        <f t="shared" si="71"/>
        <v>5.8733168082201865E-5</v>
      </c>
      <c r="K504" s="19">
        <f t="shared" si="72"/>
        <v>3.2415380267481071</v>
      </c>
      <c r="L504" s="19">
        <f t="shared" si="73"/>
        <v>3.3590043629125108</v>
      </c>
      <c r="M504" s="21">
        <f t="shared" si="78"/>
        <v>3037</v>
      </c>
      <c r="N504" s="21">
        <f t="shared" si="79"/>
        <v>3257</v>
      </c>
      <c r="O504" s="19">
        <f t="shared" si="74"/>
        <v>3.1849137650777406</v>
      </c>
      <c r="P504" s="19">
        <f t="shared" si="75"/>
        <v>3.4156286245828782</v>
      </c>
      <c r="Q504" s="21">
        <f>((I504/B504)+_xlfn.NORM.S.INV(0.975)^2/(2*B504))/(1+_xlfn.NORM.S.INV(0.975)^2/B504)</f>
        <v>3.3022721678888953E-3</v>
      </c>
      <c r="R504" s="21">
        <f>_xlfn.NORM.S.INV(0.975)*SQRT(Q504*(1-Q504)/B504+(_xlfn.NORM.S.INV(0.975)^2/(4*B504^2)))/(1+_xlfn.NORM.S.INV(0.975)^2/B504)</f>
        <v>1.1516682291307913E-4</v>
      </c>
      <c r="S504" s="19">
        <f t="shared" si="76"/>
        <v>3.1871053449758162</v>
      </c>
      <c r="T504" s="19">
        <f t="shared" si="77"/>
        <v>3.4174389908019744</v>
      </c>
    </row>
    <row r="505" spans="1:20" x14ac:dyDescent="0.25">
      <c r="A505" s="12" t="s">
        <v>35</v>
      </c>
      <c r="B505" s="13">
        <v>440375</v>
      </c>
      <c r="C505" s="12">
        <v>5.6</v>
      </c>
      <c r="D505" s="12">
        <v>5.4</v>
      </c>
      <c r="E505" s="12">
        <v>5.8</v>
      </c>
      <c r="F505" s="12">
        <v>2006</v>
      </c>
      <c r="G505" s="12" t="s">
        <v>9</v>
      </c>
      <c r="H505" s="16" t="str">
        <f>VLOOKUP(A505,'Data Key'!$A$1:$B$51,2,FALSE)</f>
        <v>Indiana</v>
      </c>
      <c r="I505" s="17">
        <f t="shared" si="70"/>
        <v>2466</v>
      </c>
      <c r="J505" s="21">
        <f t="shared" si="71"/>
        <v>1.1244871251826123E-4</v>
      </c>
      <c r="K505" s="19">
        <f t="shared" si="72"/>
        <v>5.4873242082878697</v>
      </c>
      <c r="L505" s="19">
        <f t="shared" si="73"/>
        <v>5.7122216333243925</v>
      </c>
      <c r="M505" s="21">
        <f t="shared" si="78"/>
        <v>2370</v>
      </c>
      <c r="N505" s="21">
        <f t="shared" si="79"/>
        <v>2564</v>
      </c>
      <c r="O505" s="19">
        <f t="shared" si="74"/>
        <v>5.3817768946920239</v>
      </c>
      <c r="P505" s="19">
        <f t="shared" si="75"/>
        <v>5.8223105307976155</v>
      </c>
      <c r="Q505" s="21">
        <f>((I505/B505)+_xlfn.NORM.S.INV(0.975)^2/(2*B505))/(1+_xlfn.NORM.S.INV(0.975)^2/B505)</f>
        <v>5.6040856123672766E-3</v>
      </c>
      <c r="R505" s="21">
        <f>_xlfn.NORM.S.INV(0.975)*SQRT(Q505*(1-Q505)/B505+(_xlfn.NORM.S.INV(0.975)^2/(4*B505^2)))/(1+_xlfn.NORM.S.INV(0.975)^2/B505)</f>
        <v>2.2052101443672235E-4</v>
      </c>
      <c r="S505" s="19">
        <f t="shared" si="76"/>
        <v>5.3835645979305546</v>
      </c>
      <c r="T505" s="19">
        <f t="shared" si="77"/>
        <v>5.8246066268039991</v>
      </c>
    </row>
    <row r="506" spans="1:20" x14ac:dyDescent="0.25">
      <c r="A506" s="12" t="s">
        <v>46</v>
      </c>
      <c r="B506" s="13">
        <v>159687</v>
      </c>
      <c r="C506" s="12">
        <v>6.7</v>
      </c>
      <c r="D506" s="12">
        <v>6.4</v>
      </c>
      <c r="E506" s="12">
        <v>7.2</v>
      </c>
      <c r="F506" s="12">
        <v>2006</v>
      </c>
      <c r="G506" s="12" t="s">
        <v>9</v>
      </c>
      <c r="H506" s="16" t="str">
        <f>VLOOKUP(A506,'Data Key'!$A$1:$B$51,2,FALSE)</f>
        <v>Iowa</v>
      </c>
      <c r="I506" s="17">
        <f t="shared" si="70"/>
        <v>1070</v>
      </c>
      <c r="J506" s="21">
        <f t="shared" si="71"/>
        <v>2.0415612391883509E-4</v>
      </c>
      <c r="K506" s="19">
        <f t="shared" si="72"/>
        <v>6.4964519406073942</v>
      </c>
      <c r="L506" s="19">
        <f t="shared" si="73"/>
        <v>6.9047641884450641</v>
      </c>
      <c r="M506" s="21">
        <f t="shared" si="78"/>
        <v>1006</v>
      </c>
      <c r="N506" s="21">
        <f t="shared" si="79"/>
        <v>1134</v>
      </c>
      <c r="O506" s="19">
        <f t="shared" si="74"/>
        <v>6.2998240307601749</v>
      </c>
      <c r="P506" s="19">
        <f t="shared" si="75"/>
        <v>7.1013920982922842</v>
      </c>
      <c r="Q506" s="21">
        <f>((I506/B506)+_xlfn.NORM.S.INV(0.975)^2/(2*B506))/(1+_xlfn.NORM.S.INV(0.975)^2/B506)</f>
        <v>6.7124746768070735E-3</v>
      </c>
      <c r="R506" s="21">
        <f>_xlfn.NORM.S.INV(0.975)*SQRT(Q506*(1-Q506)/B506+(_xlfn.NORM.S.INV(0.975)^2/(4*B506^2)))/(1+_xlfn.NORM.S.INV(0.975)^2/B506)</f>
        <v>4.0066136205226243E-4</v>
      </c>
      <c r="S506" s="19">
        <f t="shared" si="76"/>
        <v>6.3118133147548114</v>
      </c>
      <c r="T506" s="19">
        <f t="shared" si="77"/>
        <v>7.1131360388593361</v>
      </c>
    </row>
    <row r="507" spans="1:20" x14ac:dyDescent="0.25">
      <c r="A507" s="12" t="s">
        <v>48</v>
      </c>
      <c r="B507" s="13">
        <v>139034</v>
      </c>
      <c r="C507" s="12">
        <v>7</v>
      </c>
      <c r="D507" s="12">
        <v>6.5</v>
      </c>
      <c r="E507" s="12">
        <v>7.4</v>
      </c>
      <c r="F507" s="12">
        <v>2006</v>
      </c>
      <c r="G507" s="12" t="s">
        <v>9</v>
      </c>
      <c r="H507" s="16" t="str">
        <f>VLOOKUP(A507,'Data Key'!$A$1:$B$51,2,FALSE)</f>
        <v>Kansas</v>
      </c>
      <c r="I507" s="17">
        <f t="shared" si="70"/>
        <v>973</v>
      </c>
      <c r="J507" s="21">
        <f t="shared" si="71"/>
        <v>2.2356839094714553E-4</v>
      </c>
      <c r="K507" s="19">
        <f t="shared" si="72"/>
        <v>6.7747197975535087</v>
      </c>
      <c r="L507" s="19">
        <f t="shared" si="73"/>
        <v>7.2218565794477998</v>
      </c>
      <c r="M507" s="21">
        <f t="shared" si="78"/>
        <v>913</v>
      </c>
      <c r="N507" s="21">
        <f t="shared" si="79"/>
        <v>1035</v>
      </c>
      <c r="O507" s="19">
        <f t="shared" si="74"/>
        <v>6.5667390710186</v>
      </c>
      <c r="P507" s="19">
        <f t="shared" si="75"/>
        <v>7.4442222765654442</v>
      </c>
      <c r="Q507" s="21">
        <f>((I507/B507)+_xlfn.NORM.S.INV(0.975)^2/(2*B507))/(1+_xlfn.NORM.S.INV(0.975)^2/B507)</f>
        <v>7.0119092700320186E-3</v>
      </c>
      <c r="R507" s="21">
        <f>_xlfn.NORM.S.INV(0.975)*SQRT(Q507*(1-Q507)/B507+(_xlfn.NORM.S.INV(0.975)^2/(4*B507^2)))/(1+_xlfn.NORM.S.INV(0.975)^2/B507)</f>
        <v>4.3881459285906966E-4</v>
      </c>
      <c r="S507" s="19">
        <f t="shared" si="76"/>
        <v>6.573094677172949</v>
      </c>
      <c r="T507" s="19">
        <f t="shared" si="77"/>
        <v>7.4507238628910883</v>
      </c>
    </row>
    <row r="508" spans="1:20" x14ac:dyDescent="0.25">
      <c r="A508" s="12" t="s">
        <v>49</v>
      </c>
      <c r="B508" s="13">
        <v>324260</v>
      </c>
      <c r="C508" s="12">
        <v>4.7</v>
      </c>
      <c r="D508" s="12">
        <v>4.5</v>
      </c>
      <c r="E508" s="12">
        <v>5</v>
      </c>
      <c r="F508" s="12">
        <v>2006</v>
      </c>
      <c r="G508" s="12" t="s">
        <v>9</v>
      </c>
      <c r="H508" s="16" t="str">
        <f>VLOOKUP(A508,'Data Key'!$A$1:$B$51,2,FALSE)</f>
        <v>Kentucky</v>
      </c>
      <c r="I508" s="17">
        <f t="shared" si="70"/>
        <v>1524</v>
      </c>
      <c r="J508" s="21">
        <f t="shared" si="71"/>
        <v>1.201091578679787E-4</v>
      </c>
      <c r="K508" s="19">
        <f t="shared" si="72"/>
        <v>4.5798229953424086</v>
      </c>
      <c r="L508" s="19">
        <f t="shared" si="73"/>
        <v>4.8200413110783646</v>
      </c>
      <c r="M508" s="21">
        <f t="shared" si="78"/>
        <v>1448</v>
      </c>
      <c r="N508" s="21">
        <f t="shared" si="79"/>
        <v>1601</v>
      </c>
      <c r="O508" s="19">
        <f t="shared" si="74"/>
        <v>4.4655523345463513</v>
      </c>
      <c r="P508" s="19">
        <f t="shared" si="75"/>
        <v>4.9373959168568433</v>
      </c>
      <c r="Q508" s="21">
        <f>((I508/B508)+_xlfn.NORM.S.INV(0.975)^2/(2*B508))/(1+_xlfn.NORM.S.INV(0.975)^2/B508)</f>
        <v>4.7057998281443553E-3</v>
      </c>
      <c r="R508" s="21">
        <f>_xlfn.NORM.S.INV(0.975)*SQRT(Q508*(1-Q508)/B508+(_xlfn.NORM.S.INV(0.975)^2/(4*B508^2)))/(1+_xlfn.NORM.S.INV(0.975)^2/B508)</f>
        <v>2.3562750685439819E-4</v>
      </c>
      <c r="S508" s="19">
        <f t="shared" si="76"/>
        <v>4.4701723212899571</v>
      </c>
      <c r="T508" s="19">
        <f t="shared" si="77"/>
        <v>4.9414273349987532</v>
      </c>
    </row>
    <row r="509" spans="1:20" x14ac:dyDescent="0.25">
      <c r="A509" s="12" t="s">
        <v>50</v>
      </c>
      <c r="B509" s="13">
        <v>557859</v>
      </c>
      <c r="C509" s="12">
        <v>2.4</v>
      </c>
      <c r="D509" s="12">
        <v>2.2999999999999998</v>
      </c>
      <c r="E509" s="12">
        <v>2.5</v>
      </c>
      <c r="F509" s="12">
        <v>2006</v>
      </c>
      <c r="G509" s="12" t="s">
        <v>9</v>
      </c>
      <c r="H509" s="16" t="str">
        <f>VLOOKUP(A509,'Data Key'!$A$1:$B$51,2,FALSE)</f>
        <v>Louisiana</v>
      </c>
      <c r="I509" s="17">
        <f t="shared" si="70"/>
        <v>1339</v>
      </c>
      <c r="J509" s="21">
        <f t="shared" si="71"/>
        <v>6.5515492598697969E-5</v>
      </c>
      <c r="K509" s="19">
        <f t="shared" si="72"/>
        <v>2.3347325987648904</v>
      </c>
      <c r="L509" s="19">
        <f t="shared" si="73"/>
        <v>2.4657635839622865</v>
      </c>
      <c r="M509" s="21">
        <f t="shared" si="78"/>
        <v>1268</v>
      </c>
      <c r="N509" s="21">
        <f t="shared" si="79"/>
        <v>1411</v>
      </c>
      <c r="O509" s="19">
        <f t="shared" si="74"/>
        <v>2.2729757877886705</v>
      </c>
      <c r="P509" s="19">
        <f t="shared" si="75"/>
        <v>2.5293129625944908</v>
      </c>
      <c r="Q509" s="21">
        <f>((I509/B509)+_xlfn.NORM.S.INV(0.975)^2/(2*B509))/(1+_xlfn.NORM.S.INV(0.975)^2/B509)</f>
        <v>2.4036745768974631E-3</v>
      </c>
      <c r="R509" s="21">
        <f>_xlfn.NORM.S.INV(0.975)*SQRT(Q509*(1-Q509)/B509+(_xlfn.NORM.S.INV(0.975)^2/(4*B509^2)))/(1+_xlfn.NORM.S.INV(0.975)^2/B509)</f>
        <v>1.2854464053713087E-4</v>
      </c>
      <c r="S509" s="19">
        <f t="shared" si="76"/>
        <v>2.2751299363603326</v>
      </c>
      <c r="T509" s="19">
        <f t="shared" si="77"/>
        <v>2.5322192174345939</v>
      </c>
    </row>
    <row r="510" spans="1:20" x14ac:dyDescent="0.25">
      <c r="A510" s="12" t="s">
        <v>15</v>
      </c>
      <c r="B510" s="13">
        <v>337131</v>
      </c>
      <c r="C510" s="12">
        <v>6</v>
      </c>
      <c r="D510" s="12">
        <v>5.8</v>
      </c>
      <c r="E510" s="12">
        <v>6.3</v>
      </c>
      <c r="F510" s="12">
        <v>2006</v>
      </c>
      <c r="G510" s="12" t="s">
        <v>9</v>
      </c>
      <c r="H510" s="16" t="str">
        <f>VLOOKUP(A510,'Data Key'!$A$1:$B$51,2,FALSE)</f>
        <v>Maryland</v>
      </c>
      <c r="I510" s="17">
        <f t="shared" si="70"/>
        <v>2023</v>
      </c>
      <c r="J510" s="21">
        <f t="shared" si="71"/>
        <v>1.3301245404167229E-4</v>
      </c>
      <c r="K510" s="19">
        <f t="shared" si="72"/>
        <v>5.8676223140455104</v>
      </c>
      <c r="L510" s="19">
        <f t="shared" si="73"/>
        <v>6.1336472221288547</v>
      </c>
      <c r="M510" s="21">
        <f t="shared" si="78"/>
        <v>1935</v>
      </c>
      <c r="N510" s="21">
        <f t="shared" si="79"/>
        <v>2111</v>
      </c>
      <c r="O510" s="19">
        <f t="shared" si="74"/>
        <v>5.7396086387783978</v>
      </c>
      <c r="P510" s="19">
        <f t="shared" si="75"/>
        <v>6.2616608973959673</v>
      </c>
      <c r="Q510" s="21">
        <f>((I510/B510)+_xlfn.NORM.S.INV(0.975)^2/(2*B510))/(1+_xlfn.NORM.S.INV(0.975)^2/B510)</f>
        <v>6.0062636084964862E-3</v>
      </c>
      <c r="R510" s="21">
        <f>_xlfn.NORM.S.INV(0.975)*SQRT(Q510*(1-Q510)/B510+(_xlfn.NORM.S.INV(0.975)^2/(4*B510^2)))/(1+_xlfn.NORM.S.INV(0.975)^2/B510)</f>
        <v>2.608803702847381E-4</v>
      </c>
      <c r="S510" s="19">
        <f t="shared" si="76"/>
        <v>5.7453832382117476</v>
      </c>
      <c r="T510" s="19">
        <f t="shared" si="77"/>
        <v>6.2671439787812249</v>
      </c>
    </row>
    <row r="511" spans="1:20" x14ac:dyDescent="0.25">
      <c r="A511" s="12" t="s">
        <v>30</v>
      </c>
      <c r="B511" s="13">
        <v>340954</v>
      </c>
      <c r="C511" s="12">
        <v>2.2000000000000002</v>
      </c>
      <c r="D511" s="12">
        <v>2.1</v>
      </c>
      <c r="E511" s="12">
        <v>2.4</v>
      </c>
      <c r="F511" s="12">
        <v>2006</v>
      </c>
      <c r="G511" s="12" t="s">
        <v>9</v>
      </c>
      <c r="H511" s="16" t="str">
        <f>VLOOKUP(A511,'Data Key'!$A$1:$B$51,2,FALSE)</f>
        <v>Massachusetts</v>
      </c>
      <c r="I511" s="17">
        <f t="shared" si="70"/>
        <v>750</v>
      </c>
      <c r="J511" s="21">
        <f t="shared" si="71"/>
        <v>8.0233669410005498E-5</v>
      </c>
      <c r="K511" s="19">
        <f t="shared" si="72"/>
        <v>2.1194765554297086</v>
      </c>
      <c r="L511" s="19">
        <f t="shared" si="73"/>
        <v>2.2799438942497199</v>
      </c>
      <c r="M511" s="21">
        <f t="shared" si="78"/>
        <v>697</v>
      </c>
      <c r="N511" s="21">
        <f t="shared" si="79"/>
        <v>804</v>
      </c>
      <c r="O511" s="19">
        <f t="shared" si="74"/>
        <v>2.044264035617708</v>
      </c>
      <c r="P511" s="19">
        <f t="shared" si="75"/>
        <v>2.3580893610281737</v>
      </c>
      <c r="Q511" s="21">
        <f>((I511/B511)+_xlfn.NORM.S.INV(0.975)^2/(2*B511))/(1+_xlfn.NORM.S.INV(0.975)^2/B511)</f>
        <v>2.2053187754626268E-3</v>
      </c>
      <c r="R511" s="21">
        <f>_xlfn.NORM.S.INV(0.975)*SQRT(Q511*(1-Q511)/B511+(_xlfn.NORM.S.INV(0.975)^2/(4*B511^2)))/(1+_xlfn.NORM.S.INV(0.975)^2/B511)</f>
        <v>1.5755397509991257E-4</v>
      </c>
      <c r="S511" s="19">
        <f t="shared" si="76"/>
        <v>2.0477648003627142</v>
      </c>
      <c r="T511" s="19">
        <f t="shared" si="77"/>
        <v>2.3628727505625395</v>
      </c>
    </row>
    <row r="512" spans="1:20" x14ac:dyDescent="0.25">
      <c r="A512" s="12" t="s">
        <v>51</v>
      </c>
      <c r="B512" s="13">
        <v>755584</v>
      </c>
      <c r="C512" s="12">
        <v>6.7</v>
      </c>
      <c r="D512" s="12">
        <v>6.5</v>
      </c>
      <c r="E512" s="12">
        <v>6.9</v>
      </c>
      <c r="F512" s="12">
        <v>2006</v>
      </c>
      <c r="G512" s="12" t="s">
        <v>9</v>
      </c>
      <c r="H512" s="16" t="str">
        <f>VLOOKUP(A512,'Data Key'!$A$1:$B$51,2,FALSE)</f>
        <v>Michigan</v>
      </c>
      <c r="I512" s="17">
        <f t="shared" si="70"/>
        <v>5062</v>
      </c>
      <c r="J512" s="21">
        <f t="shared" si="71"/>
        <v>9.3846624130960763E-5</v>
      </c>
      <c r="K512" s="19">
        <f t="shared" si="72"/>
        <v>6.6056070434956693</v>
      </c>
      <c r="L512" s="19">
        <f t="shared" si="73"/>
        <v>6.7933002917575918</v>
      </c>
      <c r="M512" s="21">
        <f t="shared" si="78"/>
        <v>4924</v>
      </c>
      <c r="N512" s="21">
        <f t="shared" si="79"/>
        <v>5202</v>
      </c>
      <c r="O512" s="19">
        <f t="shared" si="74"/>
        <v>6.5168134846688126</v>
      </c>
      <c r="P512" s="19">
        <f t="shared" si="75"/>
        <v>6.8847408097577505</v>
      </c>
      <c r="Q512" s="21">
        <f>((I512/B512)+_xlfn.NORM.S.INV(0.975)^2/(2*B512))/(1+_xlfn.NORM.S.INV(0.975)^2/B512)</f>
        <v>6.7019616404009174E-3</v>
      </c>
      <c r="R512" s="21">
        <f>_xlfn.NORM.S.INV(0.975)*SQRT(Q512*(1-Q512)/B512+(_xlfn.NORM.S.INV(0.975)^2/(4*B512^2)))/(1+_xlfn.NORM.S.INV(0.975)^2/B512)</f>
        <v>1.839868229376402E-4</v>
      </c>
      <c r="S512" s="19">
        <f t="shared" si="76"/>
        <v>6.5179748174632772</v>
      </c>
      <c r="T512" s="19">
        <f t="shared" si="77"/>
        <v>6.8859484633385577</v>
      </c>
    </row>
    <row r="513" spans="1:20" x14ac:dyDescent="0.25">
      <c r="A513" s="12" t="s">
        <v>28</v>
      </c>
      <c r="B513" s="13">
        <v>261461</v>
      </c>
      <c r="C513" s="12">
        <v>13.4</v>
      </c>
      <c r="D513" s="12">
        <v>13</v>
      </c>
      <c r="E513" s="12">
        <v>13.8</v>
      </c>
      <c r="F513" s="12">
        <v>2006</v>
      </c>
      <c r="G513" s="12" t="s">
        <v>9</v>
      </c>
      <c r="H513" s="16" t="str">
        <f>VLOOKUP(A513,'Data Key'!$A$1:$B$51,2,FALSE)</f>
        <v>Minnesota</v>
      </c>
      <c r="I513" s="17">
        <f t="shared" si="70"/>
        <v>3504</v>
      </c>
      <c r="J513" s="21">
        <f t="shared" si="71"/>
        <v>2.2487715110090282E-4</v>
      </c>
      <c r="K513" s="19">
        <f t="shared" si="72"/>
        <v>13.176739151139202</v>
      </c>
      <c r="L513" s="19">
        <f t="shared" si="73"/>
        <v>13.626493453341007</v>
      </c>
      <c r="M513" s="21">
        <f t="shared" si="78"/>
        <v>3389</v>
      </c>
      <c r="N513" s="21">
        <f t="shared" si="79"/>
        <v>3619</v>
      </c>
      <c r="O513" s="19">
        <f t="shared" si="74"/>
        <v>12.961780150768183</v>
      </c>
      <c r="P513" s="19">
        <f t="shared" si="75"/>
        <v>13.841452453712026</v>
      </c>
      <c r="Q513" s="21">
        <f>((I513/B513)+_xlfn.NORM.S.INV(0.975)^2/(2*B513))/(1+_xlfn.NORM.S.INV(0.975)^2/B513)</f>
        <v>1.3408765438019745E-2</v>
      </c>
      <c r="R513" s="21">
        <f>_xlfn.NORM.S.INV(0.975)*SQRT(Q513*(1-Q513)/B513+(_xlfn.NORM.S.INV(0.975)^2/(4*B513^2)))/(1+_xlfn.NORM.S.INV(0.975)^2/B513)</f>
        <v>4.4092178592024223E-4</v>
      </c>
      <c r="S513" s="19">
        <f t="shared" si="76"/>
        <v>12.967843652099502</v>
      </c>
      <c r="T513" s="19">
        <f t="shared" si="77"/>
        <v>13.849687223939988</v>
      </c>
    </row>
    <row r="514" spans="1:20" x14ac:dyDescent="0.25">
      <c r="A514" s="12" t="s">
        <v>61</v>
      </c>
      <c r="B514" s="13">
        <v>271683</v>
      </c>
      <c r="C514" s="12">
        <v>2.7</v>
      </c>
      <c r="D514" s="12">
        <v>2.5</v>
      </c>
      <c r="E514" s="12">
        <v>2.9</v>
      </c>
      <c r="F514" s="12">
        <v>2006</v>
      </c>
      <c r="G514" s="12" t="s">
        <v>9</v>
      </c>
      <c r="H514" s="16" t="str">
        <f>VLOOKUP(A514,'Data Key'!$A$1:$B$51,2,FALSE)</f>
        <v>Mississippi</v>
      </c>
      <c r="I514" s="17">
        <f t="shared" si="70"/>
        <v>734</v>
      </c>
      <c r="J514" s="21">
        <f t="shared" si="71"/>
        <v>9.9585958997873682E-5</v>
      </c>
      <c r="K514" s="19">
        <f t="shared" si="72"/>
        <v>2.6020920996219146</v>
      </c>
      <c r="L514" s="19">
        <f t="shared" si="73"/>
        <v>2.8012640176176626</v>
      </c>
      <c r="M514" s="21">
        <f t="shared" si="78"/>
        <v>681</v>
      </c>
      <c r="N514" s="21">
        <f t="shared" si="79"/>
        <v>787</v>
      </c>
      <c r="O514" s="19">
        <f t="shared" si="74"/>
        <v>2.5065977628338909</v>
      </c>
      <c r="P514" s="19">
        <f t="shared" si="75"/>
        <v>2.8967583544056859</v>
      </c>
      <c r="Q514" s="21">
        <f>((I514/B514)+_xlfn.NORM.S.INV(0.975)^2/(2*B514))/(1+_xlfn.NORM.S.INV(0.975)^2/B514)</f>
        <v>2.7087095034077674E-3</v>
      </c>
      <c r="R514" s="21">
        <f>_xlfn.NORM.S.INV(0.975)*SQRT(Q514*(1-Q514)/B514+(_xlfn.NORM.S.INV(0.975)^2/(4*B514^2)))/(1+_xlfn.NORM.S.INV(0.975)^2/B514)</f>
        <v>1.9556309810343694E-4</v>
      </c>
      <c r="S514" s="19">
        <f t="shared" si="76"/>
        <v>2.5131464053043304</v>
      </c>
      <c r="T514" s="19">
        <f t="shared" si="77"/>
        <v>2.9042726015112046</v>
      </c>
    </row>
    <row r="515" spans="1:20" x14ac:dyDescent="0.25">
      <c r="A515" s="12" t="s">
        <v>22</v>
      </c>
      <c r="B515" s="13">
        <v>433668</v>
      </c>
      <c r="C515" s="12">
        <v>6</v>
      </c>
      <c r="D515" s="12">
        <v>5.8</v>
      </c>
      <c r="E515" s="12">
        <v>6.2</v>
      </c>
      <c r="F515" s="12">
        <v>2006</v>
      </c>
      <c r="G515" s="12" t="s">
        <v>9</v>
      </c>
      <c r="H515" s="16" t="str">
        <f>VLOOKUP(A515,'Data Key'!$A$1:$B$51,2,FALSE)</f>
        <v>Missouri</v>
      </c>
      <c r="I515" s="17">
        <f t="shared" ref="I515:I578" si="80">ROUND(B515*C515/1000,0)</f>
        <v>2602</v>
      </c>
      <c r="J515" s="21">
        <f t="shared" ref="J515:J578" si="81">SQRT(I515/B515*(1-I515/B515)/B515)</f>
        <v>1.172706858865868E-4</v>
      </c>
      <c r="K515" s="19">
        <f t="shared" ref="K515:K578" si="82">1000*(I515/B515-J515)</f>
        <v>5.8827108668219363</v>
      </c>
      <c r="L515" s="19">
        <f t="shared" ref="L515:L578" si="83">1000*(I515/B515+J515)</f>
        <v>6.1172522385951105</v>
      </c>
      <c r="M515" s="21">
        <f t="shared" si="78"/>
        <v>2503</v>
      </c>
      <c r="N515" s="21">
        <f t="shared" si="79"/>
        <v>2702</v>
      </c>
      <c r="O515" s="19">
        <f t="shared" ref="O515:O578" si="84">1000*M515/B515</f>
        <v>5.771696320687715</v>
      </c>
      <c r="P515" s="19">
        <f t="shared" ref="P515:P578" si="85">1000*N515/B515</f>
        <v>6.2305726961638861</v>
      </c>
      <c r="Q515" s="21">
        <f>((I515/B515)+_xlfn.NORM.S.INV(0.975)^2/(2*B515))/(1+_xlfn.NORM.S.INV(0.975)^2/B515)</f>
        <v>6.0043573976375003E-3</v>
      </c>
      <c r="R515" s="21">
        <f>_xlfn.NORM.S.INV(0.975)*SQRT(Q515*(1-Q515)/B515+(_xlfn.NORM.S.INV(0.975)^2/(4*B515^2)))/(1+_xlfn.NORM.S.INV(0.975)^2/B515)</f>
        <v>2.2997023016547175E-4</v>
      </c>
      <c r="S515" s="19">
        <f t="shared" ref="S515:S578" si="86">1000*(Q515-R515)</f>
        <v>5.7743871674720282</v>
      </c>
      <c r="T515" s="19">
        <f t="shared" ref="T515:T578" si="87">1000*(Q515+R515)</f>
        <v>6.2343276278029727</v>
      </c>
    </row>
    <row r="516" spans="1:20" x14ac:dyDescent="0.25">
      <c r="A516" s="12" t="s">
        <v>52</v>
      </c>
      <c r="B516" s="13">
        <v>41132</v>
      </c>
      <c r="C516" s="12">
        <v>10.8</v>
      </c>
      <c r="D516" s="12">
        <v>9.8000000000000007</v>
      </c>
      <c r="E516" s="12">
        <v>11.8</v>
      </c>
      <c r="F516" s="12">
        <v>2006</v>
      </c>
      <c r="G516" s="12" t="s">
        <v>9</v>
      </c>
      <c r="H516" s="16" t="str">
        <f>VLOOKUP(A516,'Data Key'!$A$1:$B$51,2,FALSE)</f>
        <v>Montana</v>
      </c>
      <c r="I516" s="17">
        <f t="shared" si="80"/>
        <v>444</v>
      </c>
      <c r="J516" s="21">
        <f t="shared" si="81"/>
        <v>5.0951258522573674E-4</v>
      </c>
      <c r="K516" s="19">
        <f t="shared" si="82"/>
        <v>10.285002634068244</v>
      </c>
      <c r="L516" s="19">
        <f t="shared" si="83"/>
        <v>11.304027804519716</v>
      </c>
      <c r="M516" s="21">
        <f t="shared" ref="M516:M579" si="88">_xlfn.BINOM.INV(B516, C516/1000, 0.025)</f>
        <v>404</v>
      </c>
      <c r="N516" s="21">
        <f t="shared" ref="N516:N579" si="89">_xlfn.BINOM.INV(B516, C516/1000, 0.975)</f>
        <v>486</v>
      </c>
      <c r="O516" s="19">
        <f t="shared" si="84"/>
        <v>9.8220363707089362</v>
      </c>
      <c r="P516" s="19">
        <f t="shared" si="85"/>
        <v>11.815618010308276</v>
      </c>
      <c r="Q516" s="21">
        <f>((I516/B516)+_xlfn.NORM.S.INV(0.975)^2/(2*B516))/(1+_xlfn.NORM.S.INV(0.975)^2/B516)</f>
        <v>1.0840199533945088E-2</v>
      </c>
      <c r="R516" s="21">
        <f>_xlfn.NORM.S.INV(0.975)*SQRT(Q516*(1-Q516)/B516+(_xlfn.NORM.S.INV(0.975)^2/(4*B516^2)))/(1+_xlfn.NORM.S.INV(0.975)^2/B516)</f>
        <v>1.0017095273768713E-3</v>
      </c>
      <c r="S516" s="19">
        <f t="shared" si="86"/>
        <v>9.8384900065682164</v>
      </c>
      <c r="T516" s="19">
        <f t="shared" si="87"/>
        <v>11.841909061321958</v>
      </c>
    </row>
    <row r="517" spans="1:20" x14ac:dyDescent="0.25">
      <c r="A517" s="12" t="s">
        <v>53</v>
      </c>
      <c r="B517" s="13">
        <v>109768</v>
      </c>
      <c r="C517" s="12">
        <v>2.6</v>
      </c>
      <c r="D517" s="12">
        <v>2.2999999999999998</v>
      </c>
      <c r="E517" s="12">
        <v>2.9</v>
      </c>
      <c r="F517" s="12">
        <v>2006</v>
      </c>
      <c r="G517" s="12" t="s">
        <v>9</v>
      </c>
      <c r="H517" s="16" t="str">
        <f>VLOOKUP(A517,'Data Key'!$A$1:$B$51,2,FALSE)</f>
        <v>Nebraska</v>
      </c>
      <c r="I517" s="17">
        <f t="shared" si="80"/>
        <v>285</v>
      </c>
      <c r="J517" s="21">
        <f t="shared" si="81"/>
        <v>1.5359679286636239E-4</v>
      </c>
      <c r="K517" s="19">
        <f t="shared" si="82"/>
        <v>2.4427883102602319</v>
      </c>
      <c r="L517" s="19">
        <f t="shared" si="83"/>
        <v>2.7499818959929563</v>
      </c>
      <c r="M517" s="21">
        <f t="shared" si="88"/>
        <v>253</v>
      </c>
      <c r="N517" s="21">
        <f t="shared" si="89"/>
        <v>319</v>
      </c>
      <c r="O517" s="19">
        <f t="shared" si="84"/>
        <v>2.3048611617229064</v>
      </c>
      <c r="P517" s="19">
        <f t="shared" si="85"/>
        <v>2.9061292908680127</v>
      </c>
      <c r="Q517" s="21">
        <f>((I517/B517)+_xlfn.NORM.S.INV(0.975)^2/(2*B517))/(1+_xlfn.NORM.S.INV(0.975)^2/B517)</f>
        <v>2.6137917119481062E-3</v>
      </c>
      <c r="R517" s="21">
        <f>_xlfn.NORM.S.INV(0.975)*SQRT(Q517*(1-Q517)/B517+(_xlfn.NORM.S.INV(0.975)^2/(4*B517^2)))/(1+_xlfn.NORM.S.INV(0.975)^2/B517)</f>
        <v>3.0254481715523472E-4</v>
      </c>
      <c r="S517" s="19">
        <f t="shared" si="86"/>
        <v>2.3112468947928715</v>
      </c>
      <c r="T517" s="19">
        <f t="shared" si="87"/>
        <v>2.916336529103341</v>
      </c>
    </row>
    <row r="518" spans="1:20" x14ac:dyDescent="0.25">
      <c r="A518" s="12" t="s">
        <v>31</v>
      </c>
      <c r="B518" s="13">
        <v>90241</v>
      </c>
      <c r="C518" s="12">
        <v>5.3</v>
      </c>
      <c r="D518" s="12">
        <v>4.8</v>
      </c>
      <c r="E518" s="12">
        <v>5.8</v>
      </c>
      <c r="F518" s="12">
        <v>2006</v>
      </c>
      <c r="G518" s="12" t="s">
        <v>9</v>
      </c>
      <c r="H518" s="16" t="str">
        <f>VLOOKUP(A518,'Data Key'!$A$1:$B$51,2,FALSE)</f>
        <v>Nevada</v>
      </c>
      <c r="I518" s="17">
        <f t="shared" si="80"/>
        <v>478</v>
      </c>
      <c r="J518" s="21">
        <f t="shared" si="81"/>
        <v>2.4163329649731904E-4</v>
      </c>
      <c r="K518" s="19">
        <f t="shared" si="82"/>
        <v>5.0552938208883482</v>
      </c>
      <c r="L518" s="19">
        <f t="shared" si="83"/>
        <v>5.538560413882986</v>
      </c>
      <c r="M518" s="21">
        <f t="shared" si="88"/>
        <v>436</v>
      </c>
      <c r="N518" s="21">
        <f t="shared" si="89"/>
        <v>521</v>
      </c>
      <c r="O518" s="19">
        <f t="shared" si="84"/>
        <v>4.8315067430547094</v>
      </c>
      <c r="P518" s="19">
        <f t="shared" si="85"/>
        <v>5.7734289292006959</v>
      </c>
      <c r="Q518" s="21">
        <f>((I518/B518)+_xlfn.NORM.S.INV(0.975)^2/(2*B518))/(1+_xlfn.NORM.S.INV(0.975)^2/B518)</f>
        <v>5.3179851795666115E-3</v>
      </c>
      <c r="R518" s="21">
        <f>_xlfn.NORM.S.INV(0.975)*SQRT(Q518*(1-Q518)/B518+(_xlfn.NORM.S.INV(0.975)^2/(4*B518^2)))/(1+_xlfn.NORM.S.INV(0.975)^2/B518)</f>
        <v>4.7498487714628531E-4</v>
      </c>
      <c r="S518" s="19">
        <f t="shared" si="86"/>
        <v>4.8430003024203261</v>
      </c>
      <c r="T518" s="19">
        <f t="shared" si="87"/>
        <v>5.792970056712897</v>
      </c>
    </row>
    <row r="519" spans="1:20" x14ac:dyDescent="0.25">
      <c r="A519" s="12" t="s">
        <v>37</v>
      </c>
      <c r="B519" s="13">
        <v>58108</v>
      </c>
      <c r="C519" s="12">
        <v>9.3000000000000007</v>
      </c>
      <c r="D519" s="12">
        <v>8.5</v>
      </c>
      <c r="E519" s="12">
        <v>10.1</v>
      </c>
      <c r="F519" s="12">
        <v>2006</v>
      </c>
      <c r="G519" s="12" t="s">
        <v>9</v>
      </c>
      <c r="H519" s="16" t="str">
        <f>VLOOKUP(A519,'Data Key'!$A$1:$B$51,2,FALSE)</f>
        <v>New Hampshire</v>
      </c>
      <c r="I519" s="17">
        <f t="shared" si="80"/>
        <v>540</v>
      </c>
      <c r="J519" s="21">
        <f t="shared" si="81"/>
        <v>3.9804627032671467E-4</v>
      </c>
      <c r="K519" s="19">
        <f t="shared" si="82"/>
        <v>8.8949942748649971</v>
      </c>
      <c r="L519" s="19">
        <f t="shared" si="83"/>
        <v>9.6910868155184264</v>
      </c>
      <c r="M519" s="21">
        <f t="shared" si="88"/>
        <v>496</v>
      </c>
      <c r="N519" s="21">
        <f t="shared" si="89"/>
        <v>586</v>
      </c>
      <c r="O519" s="19">
        <f t="shared" si="84"/>
        <v>8.5358298341020173</v>
      </c>
      <c r="P519" s="19">
        <f t="shared" si="85"/>
        <v>10.084669924967303</v>
      </c>
      <c r="Q519" s="21">
        <f>((I519/B519)+_xlfn.NORM.S.INV(0.975)^2/(2*B519))/(1+_xlfn.NORM.S.INV(0.975)^2/B519)</f>
        <v>9.3254785222107242E-3</v>
      </c>
      <c r="R519" s="21">
        <f>_xlfn.NORM.S.INV(0.975)*SQRT(Q519*(1-Q519)/B519+(_xlfn.NORM.S.INV(0.975)^2/(4*B519^2)))/(1+_xlfn.NORM.S.INV(0.975)^2/B519)</f>
        <v>7.8215098348180837E-4</v>
      </c>
      <c r="S519" s="19">
        <f t="shared" si="86"/>
        <v>8.5433275387289154</v>
      </c>
      <c r="T519" s="19">
        <f t="shared" si="87"/>
        <v>10.107629505692532</v>
      </c>
    </row>
    <row r="520" spans="1:20" x14ac:dyDescent="0.25">
      <c r="A520" s="12" t="s">
        <v>16</v>
      </c>
      <c r="B520" s="13">
        <v>403013</v>
      </c>
      <c r="C520" s="12">
        <v>4.2</v>
      </c>
      <c r="D520" s="12">
        <v>4</v>
      </c>
      <c r="E520" s="12">
        <v>4.4000000000000004</v>
      </c>
      <c r="F520" s="12">
        <v>2006</v>
      </c>
      <c r="G520" s="12" t="s">
        <v>9</v>
      </c>
      <c r="H520" s="16" t="str">
        <f>VLOOKUP(A520,'Data Key'!$A$1:$B$51,2,FALSE)</f>
        <v>New Jersey</v>
      </c>
      <c r="I520" s="17">
        <f t="shared" si="80"/>
        <v>1693</v>
      </c>
      <c r="J520" s="21">
        <f t="shared" si="81"/>
        <v>1.0188149232163911E-4</v>
      </c>
      <c r="K520" s="19">
        <f t="shared" si="82"/>
        <v>4.0989755519920674</v>
      </c>
      <c r="L520" s="19">
        <f t="shared" si="83"/>
        <v>4.3027385366353457</v>
      </c>
      <c r="M520" s="21">
        <f t="shared" si="88"/>
        <v>1613</v>
      </c>
      <c r="N520" s="21">
        <f t="shared" si="89"/>
        <v>1774</v>
      </c>
      <c r="O520" s="19">
        <f t="shared" si="84"/>
        <v>4.0023522814400527</v>
      </c>
      <c r="P520" s="19">
        <f t="shared" si="85"/>
        <v>4.4018431167232821</v>
      </c>
      <c r="Q520" s="21">
        <f>((I520/B520)+_xlfn.NORM.S.INV(0.975)^2/(2*B520))/(1+_xlfn.NORM.S.INV(0.975)^2/B520)</f>
        <v>4.2055828815370485E-3</v>
      </c>
      <c r="R520" s="21">
        <f>_xlfn.NORM.S.INV(0.975)*SQRT(Q520*(1-Q520)/B520+(_xlfn.NORM.S.INV(0.975)^2/(4*B520^2)))/(1+_xlfn.NORM.S.INV(0.975)^2/B520)</f>
        <v>1.9985079930933948E-4</v>
      </c>
      <c r="S520" s="19">
        <f t="shared" si="86"/>
        <v>4.0057320822277092</v>
      </c>
      <c r="T520" s="19">
        <f t="shared" si="87"/>
        <v>4.4054336808463885</v>
      </c>
    </row>
    <row r="521" spans="1:20" x14ac:dyDescent="0.25">
      <c r="A521" s="12" t="s">
        <v>62</v>
      </c>
      <c r="B521" s="13">
        <v>217172</v>
      </c>
      <c r="C521" s="12">
        <v>2.5</v>
      </c>
      <c r="D521" s="12">
        <v>2.2999999999999998</v>
      </c>
      <c r="E521" s="12">
        <v>2.7</v>
      </c>
      <c r="F521" s="12">
        <v>2006</v>
      </c>
      <c r="G521" s="12" t="s">
        <v>9</v>
      </c>
      <c r="H521" s="16" t="str">
        <f>VLOOKUP(A521,'Data Key'!$A$1:$B$51,2,FALSE)</f>
        <v>New Mexico</v>
      </c>
      <c r="I521" s="17">
        <f t="shared" si="80"/>
        <v>543</v>
      </c>
      <c r="J521" s="21">
        <f t="shared" si="81"/>
        <v>1.0716487602929875E-4</v>
      </c>
      <c r="K521" s="19">
        <f t="shared" si="82"/>
        <v>2.3931574491323242</v>
      </c>
      <c r="L521" s="19">
        <f t="shared" si="83"/>
        <v>2.607487201190922</v>
      </c>
      <c r="M521" s="21">
        <f t="shared" si="88"/>
        <v>498</v>
      </c>
      <c r="N521" s="21">
        <f t="shared" si="89"/>
        <v>589</v>
      </c>
      <c r="O521" s="19">
        <f t="shared" si="84"/>
        <v>2.2931132926896654</v>
      </c>
      <c r="P521" s="19">
        <f t="shared" si="85"/>
        <v>2.7121360027996242</v>
      </c>
      <c r="Q521" s="21">
        <f>((I521/B521)+_xlfn.NORM.S.INV(0.975)^2/(2*B521))/(1+_xlfn.NORM.S.INV(0.975)^2/B521)</f>
        <v>2.5091222198103968E-3</v>
      </c>
      <c r="R521" s="21">
        <f>_xlfn.NORM.S.INV(0.975)*SQRT(Q521*(1-Q521)/B521+(_xlfn.NORM.S.INV(0.975)^2/(4*B521^2)))/(1+_xlfn.NORM.S.INV(0.975)^2/B521)</f>
        <v>2.1058973490576535E-4</v>
      </c>
      <c r="S521" s="19">
        <f t="shared" si="86"/>
        <v>2.2985324849046314</v>
      </c>
      <c r="T521" s="19">
        <f t="shared" si="87"/>
        <v>2.7197119547161623</v>
      </c>
    </row>
    <row r="522" spans="1:20" x14ac:dyDescent="0.25">
      <c r="A522" s="12" t="s">
        <v>38</v>
      </c>
      <c r="B522" s="13">
        <v>1307202</v>
      </c>
      <c r="C522" s="12">
        <v>3.4</v>
      </c>
      <c r="D522" s="12">
        <v>3.3</v>
      </c>
      <c r="E522" s="12">
        <v>3.5</v>
      </c>
      <c r="F522" s="12">
        <v>2006</v>
      </c>
      <c r="G522" s="12" t="s">
        <v>9</v>
      </c>
      <c r="H522" s="16" t="str">
        <f>VLOOKUP(A522,'Data Key'!$A$1:$B$51,2,FALSE)</f>
        <v>New York</v>
      </c>
      <c r="I522" s="17">
        <f t="shared" si="80"/>
        <v>4444</v>
      </c>
      <c r="J522" s="21">
        <f t="shared" si="81"/>
        <v>5.0910204792115021E-5</v>
      </c>
      <c r="K522" s="19">
        <f t="shared" si="82"/>
        <v>3.3487173967568418</v>
      </c>
      <c r="L522" s="19">
        <f t="shared" si="83"/>
        <v>3.4505378063410719</v>
      </c>
      <c r="M522" s="21">
        <f t="shared" si="88"/>
        <v>4315</v>
      </c>
      <c r="N522" s="21">
        <f t="shared" si="89"/>
        <v>4575</v>
      </c>
      <c r="O522" s="19">
        <f t="shared" si="84"/>
        <v>3.3009435420080449</v>
      </c>
      <c r="P522" s="19">
        <f t="shared" si="85"/>
        <v>3.4998416465091089</v>
      </c>
      <c r="Q522" s="21">
        <f>((I522/B522)+_xlfn.NORM.S.INV(0.975)^2/(2*B522))/(1+_xlfn.NORM.S.INV(0.975)^2/B522)</f>
        <v>3.4010869508116419E-3</v>
      </c>
      <c r="R522" s="21">
        <f>_xlfn.NORM.S.INV(0.975)*SQRT(Q522*(1-Q522)/B522+(_xlfn.NORM.S.INV(0.975)^2/(4*B522^2)))/(1+_xlfn.NORM.S.INV(0.975)^2/B522)</f>
        <v>9.981403128619895E-5</v>
      </c>
      <c r="S522" s="19">
        <f t="shared" si="86"/>
        <v>3.3012729195254429</v>
      </c>
      <c r="T522" s="19">
        <f t="shared" si="87"/>
        <v>3.500900982097841</v>
      </c>
    </row>
    <row r="523" spans="1:20" x14ac:dyDescent="0.25">
      <c r="A523" s="12" t="s">
        <v>23</v>
      </c>
      <c r="B523" s="13">
        <v>619018</v>
      </c>
      <c r="C523" s="12">
        <v>5.8</v>
      </c>
      <c r="D523" s="12">
        <v>5.6</v>
      </c>
      <c r="E523" s="12">
        <v>6</v>
      </c>
      <c r="F523" s="12">
        <v>2006</v>
      </c>
      <c r="G523" s="12" t="s">
        <v>9</v>
      </c>
      <c r="H523" s="16" t="str">
        <f>VLOOKUP(A523,'Data Key'!$A$1:$B$51,2,FALSE)</f>
        <v>North Carolina</v>
      </c>
      <c r="I523" s="17">
        <f t="shared" si="80"/>
        <v>3590</v>
      </c>
      <c r="J523" s="21">
        <f t="shared" si="81"/>
        <v>9.65119150697636E-5</v>
      </c>
      <c r="K523" s="19">
        <f t="shared" si="82"/>
        <v>5.7029963383251294</v>
      </c>
      <c r="L523" s="19">
        <f t="shared" si="83"/>
        <v>5.8960201684646565</v>
      </c>
      <c r="M523" s="21">
        <f t="shared" si="88"/>
        <v>3474</v>
      </c>
      <c r="N523" s="21">
        <f t="shared" si="89"/>
        <v>3708</v>
      </c>
      <c r="O523" s="19">
        <f t="shared" si="84"/>
        <v>5.6121146719481505</v>
      </c>
      <c r="P523" s="19">
        <f t="shared" si="85"/>
        <v>5.9901327586596835</v>
      </c>
      <c r="Q523" s="21">
        <f>((I523/B523)+_xlfn.NORM.S.INV(0.975)^2/(2*B523))/(1+_xlfn.NORM.S.INV(0.975)^2/B523)</f>
        <v>5.8025751093780959E-3</v>
      </c>
      <c r="R523" s="21">
        <f>_xlfn.NORM.S.INV(0.975)*SQRT(Q523*(1-Q523)/B523+(_xlfn.NORM.S.INV(0.975)^2/(4*B523^2)))/(1+_xlfn.NORM.S.INV(0.975)^2/B523)</f>
        <v>1.8923386032273655E-4</v>
      </c>
      <c r="S523" s="19">
        <f t="shared" si="86"/>
        <v>5.6133412490553596</v>
      </c>
      <c r="T523" s="19">
        <f t="shared" si="87"/>
        <v>5.9918089697008323</v>
      </c>
    </row>
    <row r="524" spans="1:20" x14ac:dyDescent="0.25">
      <c r="A524" s="12" t="s">
        <v>59</v>
      </c>
      <c r="B524" s="13">
        <v>23922</v>
      </c>
      <c r="C524" s="12">
        <v>10.6</v>
      </c>
      <c r="D524" s="12">
        <v>9.4</v>
      </c>
      <c r="E524" s="12">
        <v>12</v>
      </c>
      <c r="F524" s="12">
        <v>2006</v>
      </c>
      <c r="G524" s="12" t="s">
        <v>9</v>
      </c>
      <c r="H524" s="16" t="str">
        <f>VLOOKUP(A524,'Data Key'!$A$1:$B$51,2,FALSE)</f>
        <v>North Dakota</v>
      </c>
      <c r="I524" s="17">
        <f t="shared" si="80"/>
        <v>254</v>
      </c>
      <c r="J524" s="21">
        <f t="shared" si="81"/>
        <v>6.6267625546261044E-4</v>
      </c>
      <c r="K524" s="19">
        <f t="shared" si="82"/>
        <v>9.9551650621529735</v>
      </c>
      <c r="L524" s="19">
        <f t="shared" si="83"/>
        <v>11.280517573078194</v>
      </c>
      <c r="M524" s="21">
        <f t="shared" si="88"/>
        <v>223</v>
      </c>
      <c r="N524" s="21">
        <f t="shared" si="89"/>
        <v>285</v>
      </c>
      <c r="O524" s="19">
        <f t="shared" si="84"/>
        <v>9.3219630465680119</v>
      </c>
      <c r="P524" s="19">
        <f t="shared" si="85"/>
        <v>11.913719588663156</v>
      </c>
      <c r="Q524" s="21">
        <f>((I524/B524)+_xlfn.NORM.S.INV(0.975)^2/(2*B524))/(1+_xlfn.NORM.S.INV(0.975)^2/B524)</f>
        <v>1.0696414997600734E-2</v>
      </c>
      <c r="R524" s="21">
        <f>_xlfn.NORM.S.INV(0.975)*SQRT(Q524*(1-Q524)/B524+(_xlfn.NORM.S.INV(0.975)^2/(4*B524^2)))/(1+_xlfn.NORM.S.INV(0.975)^2/B524)</f>
        <v>1.3058273928277977E-3</v>
      </c>
      <c r="S524" s="19">
        <f t="shared" si="86"/>
        <v>9.3905876047729375</v>
      </c>
      <c r="T524" s="19">
        <f t="shared" si="87"/>
        <v>12.002242390428531</v>
      </c>
    </row>
    <row r="525" spans="1:20" x14ac:dyDescent="0.25">
      <c r="A525" s="12" t="s">
        <v>54</v>
      </c>
      <c r="B525" s="13">
        <v>836357</v>
      </c>
      <c r="C525" s="12">
        <v>3.9</v>
      </c>
      <c r="D525" s="12">
        <v>3.8</v>
      </c>
      <c r="E525" s="12">
        <v>4.0999999999999996</v>
      </c>
      <c r="F525" s="12">
        <v>2006</v>
      </c>
      <c r="G525" s="12" t="s">
        <v>9</v>
      </c>
      <c r="H525" s="16" t="str">
        <f>VLOOKUP(A525,'Data Key'!$A$1:$B$51,2,FALSE)</f>
        <v>Ohio</v>
      </c>
      <c r="I525" s="17">
        <f t="shared" si="80"/>
        <v>3262</v>
      </c>
      <c r="J525" s="21">
        <f t="shared" si="81"/>
        <v>6.8155623965561173E-5</v>
      </c>
      <c r="K525" s="19">
        <f t="shared" si="82"/>
        <v>3.8320927149614761</v>
      </c>
      <c r="L525" s="19">
        <f t="shared" si="83"/>
        <v>3.9684039628925989</v>
      </c>
      <c r="M525" s="21">
        <f t="shared" si="88"/>
        <v>3151</v>
      </c>
      <c r="N525" s="21">
        <f t="shared" si="89"/>
        <v>3374</v>
      </c>
      <c r="O525" s="19">
        <f t="shared" si="84"/>
        <v>3.7675298945306848</v>
      </c>
      <c r="P525" s="19">
        <f t="shared" si="85"/>
        <v>4.0341624449846174</v>
      </c>
      <c r="Q525" s="21">
        <f>((I525/B525)+_xlfn.NORM.S.INV(0.975)^2/(2*B525))/(1+_xlfn.NORM.S.INV(0.975)^2/B525)</f>
        <v>3.9025269568064183E-3</v>
      </c>
      <c r="R525" s="21">
        <f>_xlfn.NORM.S.INV(0.975)*SQRT(Q525*(1-Q525)/B525+(_xlfn.NORM.S.INV(0.975)^2/(4*B525^2)))/(1+_xlfn.NORM.S.INV(0.975)^2/B525)</f>
        <v>1.336405508247736E-4</v>
      </c>
      <c r="S525" s="19">
        <f t="shared" si="86"/>
        <v>3.7688864059816445</v>
      </c>
      <c r="T525" s="19">
        <f t="shared" si="87"/>
        <v>4.036167507631192</v>
      </c>
    </row>
    <row r="526" spans="1:20" x14ac:dyDescent="0.25">
      <c r="A526" s="12" t="s">
        <v>39</v>
      </c>
      <c r="B526" s="13">
        <v>330285</v>
      </c>
      <c r="C526" s="12">
        <v>2.8</v>
      </c>
      <c r="D526" s="12">
        <v>2.6</v>
      </c>
      <c r="E526" s="12">
        <v>3</v>
      </c>
      <c r="F526" s="12">
        <v>2006</v>
      </c>
      <c r="G526" s="12" t="s">
        <v>9</v>
      </c>
      <c r="H526" s="16" t="str">
        <f>VLOOKUP(A526,'Data Key'!$A$1:$B$51,2,FALSE)</f>
        <v>Oklahoma</v>
      </c>
      <c r="I526" s="17">
        <f t="shared" si="80"/>
        <v>925</v>
      </c>
      <c r="J526" s="21">
        <f t="shared" si="81"/>
        <v>9.1954506420075113E-5</v>
      </c>
      <c r="K526" s="19">
        <f t="shared" si="82"/>
        <v>2.7086570865980755</v>
      </c>
      <c r="L526" s="19">
        <f t="shared" si="83"/>
        <v>2.8925660994382261</v>
      </c>
      <c r="M526" s="21">
        <f t="shared" si="88"/>
        <v>866</v>
      </c>
      <c r="N526" s="21">
        <f t="shared" si="89"/>
        <v>985</v>
      </c>
      <c r="O526" s="19">
        <f t="shared" si="84"/>
        <v>2.6219779887067229</v>
      </c>
      <c r="P526" s="19">
        <f t="shared" si="85"/>
        <v>2.9822728855382472</v>
      </c>
      <c r="Q526" s="21">
        <f>((I526/B526)+_xlfn.NORM.S.INV(0.975)^2/(2*B526))/(1+_xlfn.NORM.S.INV(0.975)^2/B526)</f>
        <v>2.8063943223643915E-3</v>
      </c>
      <c r="R526" s="21">
        <f>_xlfn.NORM.S.INV(0.975)*SQRT(Q526*(1-Q526)/B526+(_xlfn.NORM.S.INV(0.975)^2/(4*B526^2)))/(1+_xlfn.NORM.S.INV(0.975)^2/B526)</f>
        <v>1.8050457107236944E-4</v>
      </c>
      <c r="S526" s="19">
        <f t="shared" si="86"/>
        <v>2.6258897512920223</v>
      </c>
      <c r="T526" s="19">
        <f t="shared" si="87"/>
        <v>2.9868988934367606</v>
      </c>
    </row>
    <row r="527" spans="1:20" x14ac:dyDescent="0.25">
      <c r="A527" s="12" t="s">
        <v>32</v>
      </c>
      <c r="B527" s="13">
        <v>177740</v>
      </c>
      <c r="C527" s="12">
        <v>7.2</v>
      </c>
      <c r="D527" s="12">
        <v>6.8</v>
      </c>
      <c r="E527" s="12">
        <v>7.6</v>
      </c>
      <c r="F527" s="12">
        <v>2006</v>
      </c>
      <c r="G527" s="12" t="s">
        <v>9</v>
      </c>
      <c r="H527" s="16" t="str">
        <f>VLOOKUP(A527,'Data Key'!$A$1:$B$51,2,FALSE)</f>
        <v>Oregon</v>
      </c>
      <c r="I527" s="17">
        <f t="shared" si="80"/>
        <v>1280</v>
      </c>
      <c r="J527" s="21">
        <f t="shared" si="81"/>
        <v>2.0056278820859547E-4</v>
      </c>
      <c r="K527" s="19">
        <f t="shared" si="82"/>
        <v>7.0009675369855087</v>
      </c>
      <c r="L527" s="19">
        <f t="shared" si="83"/>
        <v>7.4020931134026986</v>
      </c>
      <c r="M527" s="21">
        <f t="shared" si="88"/>
        <v>1210</v>
      </c>
      <c r="N527" s="21">
        <f t="shared" si="89"/>
        <v>1350</v>
      </c>
      <c r="O527" s="19">
        <f t="shared" si="84"/>
        <v>6.8076966355350512</v>
      </c>
      <c r="P527" s="19">
        <f t="shared" si="85"/>
        <v>7.595364014853156</v>
      </c>
      <c r="Q527" s="21">
        <f>((I527/B527)+_xlfn.NORM.S.INV(0.975)^2/(2*B527))/(1+_xlfn.NORM.S.INV(0.975)^2/B527)</f>
        <v>7.2121808490750979E-3</v>
      </c>
      <c r="R527" s="21">
        <f>_xlfn.NORM.S.INV(0.975)*SQRT(Q527*(1-Q527)/B527+(_xlfn.NORM.S.INV(0.975)^2/(4*B527^2)))/(1+_xlfn.NORM.S.INV(0.975)^2/B527)</f>
        <v>3.9352419826147589E-4</v>
      </c>
      <c r="S527" s="19">
        <f t="shared" si="86"/>
        <v>6.8186566508136224</v>
      </c>
      <c r="T527" s="19">
        <f t="shared" si="87"/>
        <v>7.6057050473365742</v>
      </c>
    </row>
    <row r="528" spans="1:20" x14ac:dyDescent="0.25">
      <c r="A528" s="12" t="s">
        <v>24</v>
      </c>
      <c r="B528" s="13">
        <v>714603</v>
      </c>
      <c r="C528" s="12">
        <v>6.2</v>
      </c>
      <c r="D528" s="12">
        <v>6</v>
      </c>
      <c r="E528" s="12">
        <v>6.4</v>
      </c>
      <c r="F528" s="12">
        <v>2006</v>
      </c>
      <c r="G528" s="12" t="s">
        <v>9</v>
      </c>
      <c r="H528" s="16" t="str">
        <f>VLOOKUP(A528,'Data Key'!$A$1:$B$51,2,FALSE)</f>
        <v>Pennsylvania</v>
      </c>
      <c r="I528" s="17">
        <f t="shared" si="80"/>
        <v>4431</v>
      </c>
      <c r="J528" s="21">
        <f t="shared" si="81"/>
        <v>9.2861435951625295E-5</v>
      </c>
      <c r="K528" s="19">
        <f t="shared" si="82"/>
        <v>6.1077842372403426</v>
      </c>
      <c r="L528" s="19">
        <f t="shared" si="83"/>
        <v>6.2935071091435928</v>
      </c>
      <c r="M528" s="21">
        <f t="shared" si="88"/>
        <v>4301</v>
      </c>
      <c r="N528" s="21">
        <f t="shared" si="89"/>
        <v>4561</v>
      </c>
      <c r="O528" s="19">
        <f t="shared" si="84"/>
        <v>6.01872648169683</v>
      </c>
      <c r="P528" s="19">
        <f t="shared" si="85"/>
        <v>6.3825648646871063</v>
      </c>
      <c r="Q528" s="21">
        <f>((I528/B528)+_xlfn.NORM.S.INV(0.975)^2/(2*B528))/(1+_xlfn.NORM.S.INV(0.975)^2/B528)</f>
        <v>6.2033001536353112E-3</v>
      </c>
      <c r="R528" s="21">
        <f>_xlfn.NORM.S.INV(0.975)*SQRT(Q528*(1-Q528)/B528+(_xlfn.NORM.S.INV(0.975)^2/(4*B528^2)))/(1+_xlfn.NORM.S.INV(0.975)^2/B528)</f>
        <v>1.820626434107258E-4</v>
      </c>
      <c r="S528" s="19">
        <f t="shared" si="86"/>
        <v>6.0212375102245854</v>
      </c>
      <c r="T528" s="19">
        <f t="shared" si="87"/>
        <v>6.3853627970460369</v>
      </c>
    </row>
    <row r="529" spans="1:20" x14ac:dyDescent="0.25">
      <c r="A529" s="12" t="s">
        <v>40</v>
      </c>
      <c r="B529" s="13">
        <v>76442</v>
      </c>
      <c r="C529" s="12">
        <v>11.3</v>
      </c>
      <c r="D529" s="12">
        <v>10.6</v>
      </c>
      <c r="E529" s="12">
        <v>12.1</v>
      </c>
      <c r="F529" s="12">
        <v>2006</v>
      </c>
      <c r="G529" s="12" t="s">
        <v>9</v>
      </c>
      <c r="H529" s="16" t="str">
        <f>VLOOKUP(A529,'Data Key'!$A$1:$B$51,2,FALSE)</f>
        <v>Rhode Island</v>
      </c>
      <c r="I529" s="17">
        <f t="shared" si="80"/>
        <v>864</v>
      </c>
      <c r="J529" s="21">
        <f t="shared" si="81"/>
        <v>3.8234596112581189E-4</v>
      </c>
      <c r="K529" s="19">
        <f t="shared" si="82"/>
        <v>10.920341043400494</v>
      </c>
      <c r="L529" s="19">
        <f t="shared" si="83"/>
        <v>11.685032965652118</v>
      </c>
      <c r="M529" s="21">
        <f t="shared" si="88"/>
        <v>807</v>
      </c>
      <c r="N529" s="21">
        <f t="shared" si="89"/>
        <v>922</v>
      </c>
      <c r="O529" s="19">
        <f t="shared" si="84"/>
        <v>10.557023625755475</v>
      </c>
      <c r="P529" s="19">
        <f t="shared" si="85"/>
        <v>12.061432196959787</v>
      </c>
      <c r="Q529" s="21">
        <f>((I529/B529)+_xlfn.NORM.S.INV(0.975)^2/(2*B529))/(1+_xlfn.NORM.S.INV(0.975)^2/B529)</f>
        <v>1.1327244397941451E-2</v>
      </c>
      <c r="R529" s="21">
        <f>_xlfn.NORM.S.INV(0.975)*SQRT(Q529*(1-Q529)/B529+(_xlfn.NORM.S.INV(0.975)^2/(4*B529^2)))/(1+_xlfn.NORM.S.INV(0.975)^2/B529)</f>
        <v>7.5057160577166255E-4</v>
      </c>
      <c r="S529" s="19">
        <f t="shared" si="86"/>
        <v>10.576672792169788</v>
      </c>
      <c r="T529" s="19">
        <f t="shared" si="87"/>
        <v>12.077816003713114</v>
      </c>
    </row>
    <row r="530" spans="1:20" x14ac:dyDescent="0.25">
      <c r="A530" s="12" t="s">
        <v>17</v>
      </c>
      <c r="B530" s="13">
        <v>359964</v>
      </c>
      <c r="C530" s="12">
        <v>5.4</v>
      </c>
      <c r="D530" s="12">
        <v>5.2</v>
      </c>
      <c r="E530" s="12">
        <v>5.6</v>
      </c>
      <c r="F530" s="12">
        <v>2006</v>
      </c>
      <c r="G530" s="12" t="s">
        <v>9</v>
      </c>
      <c r="H530" s="16" t="str">
        <f>VLOOKUP(A530,'Data Key'!$A$1:$B$51,2,FALSE)</f>
        <v>South Carolina</v>
      </c>
      <c r="I530" s="17">
        <f t="shared" si="80"/>
        <v>1944</v>
      </c>
      <c r="J530" s="21">
        <f t="shared" si="81"/>
        <v>1.2215554078796097E-4</v>
      </c>
      <c r="K530" s="19">
        <f t="shared" si="82"/>
        <v>5.2783845132174392</v>
      </c>
      <c r="L530" s="19">
        <f t="shared" si="83"/>
        <v>5.5226955947933618</v>
      </c>
      <c r="M530" s="21">
        <f t="shared" si="88"/>
        <v>1858</v>
      </c>
      <c r="N530" s="21">
        <f t="shared" si="89"/>
        <v>2030</v>
      </c>
      <c r="O530" s="19">
        <f t="shared" si="84"/>
        <v>5.1616272738384952</v>
      </c>
      <c r="P530" s="19">
        <f t="shared" si="85"/>
        <v>5.6394528341723058</v>
      </c>
      <c r="Q530" s="21">
        <f>((I530/B530)+_xlfn.NORM.S.INV(0.975)^2/(2*B530))/(1+_xlfn.NORM.S.INV(0.975)^2/B530)</f>
        <v>5.4058182573316202E-3</v>
      </c>
      <c r="R530" s="21">
        <f>_xlfn.NORM.S.INV(0.975)*SQRT(Q530*(1-Q530)/B530+(_xlfn.NORM.S.INV(0.975)^2/(4*B530^2)))/(1+_xlfn.NORM.S.INV(0.975)^2/B530)</f>
        <v>2.3959366135403962E-4</v>
      </c>
      <c r="S530" s="19">
        <f t="shared" si="86"/>
        <v>5.1662245959775799</v>
      </c>
      <c r="T530" s="19">
        <f t="shared" si="87"/>
        <v>5.6454119186856602</v>
      </c>
    </row>
    <row r="531" spans="1:20" x14ac:dyDescent="0.25">
      <c r="A531" s="12" t="s">
        <v>55</v>
      </c>
      <c r="B531" s="13">
        <v>56658</v>
      </c>
      <c r="C531" s="12">
        <v>3.3</v>
      </c>
      <c r="D531" s="12">
        <v>2.9</v>
      </c>
      <c r="E531" s="12">
        <v>3.8</v>
      </c>
      <c r="F531" s="12">
        <v>2006</v>
      </c>
      <c r="G531" s="12" t="s">
        <v>9</v>
      </c>
      <c r="H531" s="16" t="str">
        <f>VLOOKUP(A531,'Data Key'!$A$1:$B$51,2,FALSE)</f>
        <v>South Dakota</v>
      </c>
      <c r="I531" s="17">
        <f t="shared" si="80"/>
        <v>187</v>
      </c>
      <c r="J531" s="21">
        <f t="shared" si="81"/>
        <v>2.4095818450752519E-4</v>
      </c>
      <c r="K531" s="19">
        <f t="shared" si="82"/>
        <v>3.0595465985769468</v>
      </c>
      <c r="L531" s="19">
        <f t="shared" si="83"/>
        <v>3.5414629675919969</v>
      </c>
      <c r="M531" s="21">
        <f t="shared" si="88"/>
        <v>161</v>
      </c>
      <c r="N531" s="21">
        <f t="shared" si="89"/>
        <v>214</v>
      </c>
      <c r="O531" s="19">
        <f t="shared" si="84"/>
        <v>2.8416110699283421</v>
      </c>
      <c r="P531" s="19">
        <f t="shared" si="85"/>
        <v>3.7770482544389141</v>
      </c>
      <c r="Q531" s="21">
        <f>((I531/B531)+_xlfn.NORM.S.INV(0.975)^2/(2*B531))/(1+_xlfn.NORM.S.INV(0.975)^2/B531)</f>
        <v>3.3341791326645513E-3</v>
      </c>
      <c r="R531" s="21">
        <f>_xlfn.NORM.S.INV(0.975)*SQRT(Q531*(1-Q531)/B531+(_xlfn.NORM.S.INV(0.975)^2/(4*B531^2)))/(1+_xlfn.NORM.S.INV(0.975)^2/B531)</f>
        <v>4.7584123958703046E-4</v>
      </c>
      <c r="S531" s="19">
        <f t="shared" si="86"/>
        <v>2.8583378930775205</v>
      </c>
      <c r="T531" s="19">
        <f t="shared" si="87"/>
        <v>3.8100203722515817</v>
      </c>
    </row>
    <row r="532" spans="1:20" x14ac:dyDescent="0.25">
      <c r="A532" s="12" t="s">
        <v>29</v>
      </c>
      <c r="B532" s="13">
        <v>511277</v>
      </c>
      <c r="C532" s="12">
        <v>2.4</v>
      </c>
      <c r="D532" s="12">
        <v>2.2999999999999998</v>
      </c>
      <c r="E532" s="12">
        <v>2.5</v>
      </c>
      <c r="F532" s="12">
        <v>2006</v>
      </c>
      <c r="G532" s="12" t="s">
        <v>9</v>
      </c>
      <c r="H532" s="16" t="str">
        <f>VLOOKUP(A532,'Data Key'!$A$1:$B$51,2,FALSE)</f>
        <v>Tennessee</v>
      </c>
      <c r="I532" s="17">
        <f t="shared" si="80"/>
        <v>1227</v>
      </c>
      <c r="J532" s="21">
        <f t="shared" si="81"/>
        <v>6.8429642788788415E-5</v>
      </c>
      <c r="K532" s="19">
        <f t="shared" si="82"/>
        <v>2.3314436157383893</v>
      </c>
      <c r="L532" s="19">
        <f t="shared" si="83"/>
        <v>2.4683029013159663</v>
      </c>
      <c r="M532" s="21">
        <f t="shared" si="88"/>
        <v>1159</v>
      </c>
      <c r="N532" s="21">
        <f t="shared" si="89"/>
        <v>1296</v>
      </c>
      <c r="O532" s="19">
        <f t="shared" si="84"/>
        <v>2.2668729475411569</v>
      </c>
      <c r="P532" s="19">
        <f t="shared" si="85"/>
        <v>2.5348294564394642</v>
      </c>
      <c r="Q532" s="21">
        <f>((I532/B532)+_xlfn.NORM.S.INV(0.975)^2/(2*B532))/(1+_xlfn.NORM.S.INV(0.975)^2/B532)</f>
        <v>2.403611928629886E-3</v>
      </c>
      <c r="R532" s="21">
        <f>_xlfn.NORM.S.INV(0.975)*SQRT(Q532*(1-Q532)/B532+(_xlfn.NORM.S.INV(0.975)^2/(4*B532^2)))/(1+_xlfn.NORM.S.INV(0.975)^2/B532)</f>
        <v>1.3427536661534016E-4</v>
      </c>
      <c r="S532" s="19">
        <f t="shared" si="86"/>
        <v>2.269336562014546</v>
      </c>
      <c r="T532" s="19">
        <f t="shared" si="87"/>
        <v>2.537887295245226</v>
      </c>
    </row>
    <row r="533" spans="1:20" x14ac:dyDescent="0.25">
      <c r="A533" s="12" t="s">
        <v>63</v>
      </c>
      <c r="B533" s="13">
        <v>1792054</v>
      </c>
      <c r="C533" s="12">
        <v>2</v>
      </c>
      <c r="D533" s="12">
        <v>2</v>
      </c>
      <c r="E533" s="12">
        <v>2.1</v>
      </c>
      <c r="F533" s="12">
        <v>2006</v>
      </c>
      <c r="G533" s="12" t="s">
        <v>9</v>
      </c>
      <c r="H533" s="16" t="str">
        <f>VLOOKUP(A533,'Data Key'!$A$1:$B$51,2,FALSE)</f>
        <v>Texas</v>
      </c>
      <c r="I533" s="17">
        <f t="shared" si="80"/>
        <v>3584</v>
      </c>
      <c r="J533" s="21">
        <f t="shared" si="81"/>
        <v>3.3373226204528728E-5</v>
      </c>
      <c r="K533" s="19">
        <f t="shared" si="82"/>
        <v>1.966566507754381</v>
      </c>
      <c r="L533" s="19">
        <f t="shared" si="83"/>
        <v>2.0333129601634385</v>
      </c>
      <c r="M533" s="21">
        <f t="shared" si="88"/>
        <v>3467</v>
      </c>
      <c r="N533" s="21">
        <f t="shared" si="89"/>
        <v>3702</v>
      </c>
      <c r="O533" s="19">
        <f t="shared" si="84"/>
        <v>1.9346515227777734</v>
      </c>
      <c r="P533" s="19">
        <f t="shared" si="85"/>
        <v>2.0657859640390299</v>
      </c>
      <c r="Q533" s="21">
        <f>((I533/B533)+_xlfn.NORM.S.INV(0.975)^2/(2*B533))/(1+_xlfn.NORM.S.INV(0.975)^2/B533)</f>
        <v>2.0010072478973315E-3</v>
      </c>
      <c r="R533" s="21">
        <f>_xlfn.NORM.S.INV(0.975)*SQRT(Q533*(1-Q533)/B533+(_xlfn.NORM.S.INV(0.975)^2/(4*B533^2)))/(1+_xlfn.NORM.S.INV(0.975)^2/B533)</f>
        <v>6.543637922497861E-5</v>
      </c>
      <c r="S533" s="19">
        <f t="shared" si="86"/>
        <v>1.935570868672353</v>
      </c>
      <c r="T533" s="19">
        <f t="shared" si="87"/>
        <v>2.0664436271223101</v>
      </c>
    </row>
    <row r="534" spans="1:20" x14ac:dyDescent="0.25">
      <c r="A534" s="12" t="s">
        <v>25</v>
      </c>
      <c r="B534" s="13">
        <v>97102</v>
      </c>
      <c r="C534" s="12">
        <v>3.9</v>
      </c>
      <c r="D534" s="12">
        <v>3.5</v>
      </c>
      <c r="E534" s="12">
        <v>4.3</v>
      </c>
      <c r="F534" s="12">
        <v>2006</v>
      </c>
      <c r="G534" s="12" t="s">
        <v>9</v>
      </c>
      <c r="H534" s="16" t="str">
        <f>VLOOKUP(A534,'Data Key'!$A$1:$B$51,2,FALSE)</f>
        <v>Utah</v>
      </c>
      <c r="I534" s="17">
        <f t="shared" si="80"/>
        <v>379</v>
      </c>
      <c r="J534" s="21">
        <f t="shared" si="81"/>
        <v>2.0009775747586254E-4</v>
      </c>
      <c r="K534" s="19">
        <f t="shared" si="82"/>
        <v>3.7030144338281272</v>
      </c>
      <c r="L534" s="19">
        <f t="shared" si="83"/>
        <v>4.1032099487798526</v>
      </c>
      <c r="M534" s="21">
        <f t="shared" si="88"/>
        <v>341</v>
      </c>
      <c r="N534" s="21">
        <f t="shared" si="89"/>
        <v>417</v>
      </c>
      <c r="O534" s="19">
        <f t="shared" si="84"/>
        <v>3.5117711272682333</v>
      </c>
      <c r="P534" s="19">
        <f t="shared" si="85"/>
        <v>4.2944532553397456</v>
      </c>
      <c r="Q534" s="21">
        <f>((I534/B534)+_xlfn.NORM.S.INV(0.975)^2/(2*B534))/(1+_xlfn.NORM.S.INV(0.975)^2/B534)</f>
        <v>3.922737537595848E-3</v>
      </c>
      <c r="R534" s="21">
        <f>_xlfn.NORM.S.INV(0.975)*SQRT(Q534*(1-Q534)/B534+(_xlfn.NORM.S.INV(0.975)^2/(4*B534^2)))/(1+_xlfn.NORM.S.INV(0.975)^2/B534)</f>
        <v>3.9364696673083876E-4</v>
      </c>
      <c r="S534" s="19">
        <f t="shared" si="86"/>
        <v>3.5290905708650091</v>
      </c>
      <c r="T534" s="19">
        <f t="shared" si="87"/>
        <v>4.3163845043266864</v>
      </c>
    </row>
    <row r="535" spans="1:20" x14ac:dyDescent="0.25">
      <c r="A535" s="12" t="s">
        <v>57</v>
      </c>
      <c r="B535" s="13">
        <v>50523</v>
      </c>
      <c r="C535" s="12">
        <v>10.6</v>
      </c>
      <c r="D535" s="12">
        <v>9.8000000000000007</v>
      </c>
      <c r="E535" s="12">
        <v>11.6</v>
      </c>
      <c r="F535" s="12">
        <v>2006</v>
      </c>
      <c r="G535" s="12" t="s">
        <v>9</v>
      </c>
      <c r="H535" s="16" t="str">
        <f>VLOOKUP(A535,'Data Key'!$A$1:$B$51,2,FALSE)</f>
        <v>Vermont</v>
      </c>
      <c r="I535" s="17">
        <f t="shared" si="80"/>
        <v>536</v>
      </c>
      <c r="J535" s="21">
        <f t="shared" si="81"/>
        <v>4.5580305902265413E-4</v>
      </c>
      <c r="K535" s="19">
        <f t="shared" si="82"/>
        <v>10.153226491874957</v>
      </c>
      <c r="L535" s="19">
        <f t="shared" si="83"/>
        <v>11.064832609920266</v>
      </c>
      <c r="M535" s="21">
        <f t="shared" si="88"/>
        <v>491</v>
      </c>
      <c r="N535" s="21">
        <f t="shared" si="89"/>
        <v>581</v>
      </c>
      <c r="O535" s="19">
        <f t="shared" si="84"/>
        <v>9.7183460997961326</v>
      </c>
      <c r="P535" s="19">
        <f t="shared" si="85"/>
        <v>11.499713001999089</v>
      </c>
      <c r="Q535" s="21">
        <f>((I535/B535)+_xlfn.NORM.S.INV(0.975)^2/(2*B535))/(1+_xlfn.NORM.S.INV(0.975)^2/B535)</f>
        <v>1.0646237007487428E-2</v>
      </c>
      <c r="R535" s="21">
        <f>_xlfn.NORM.S.INV(0.975)*SQRT(Q535*(1-Q535)/B535+(_xlfn.NORM.S.INV(0.975)^2/(4*B535^2)))/(1+_xlfn.NORM.S.INV(0.975)^2/B535)</f>
        <v>8.9564499490706062E-4</v>
      </c>
      <c r="S535" s="19">
        <f t="shared" si="86"/>
        <v>9.750592012580368</v>
      </c>
      <c r="T535" s="19">
        <f t="shared" si="87"/>
        <v>11.541882002394489</v>
      </c>
    </row>
    <row r="536" spans="1:20" x14ac:dyDescent="0.25">
      <c r="A536" s="12" t="s">
        <v>56</v>
      </c>
      <c r="B536" s="13">
        <v>362006</v>
      </c>
      <c r="C536" s="12">
        <v>4.3</v>
      </c>
      <c r="D536" s="12">
        <v>4.0999999999999996</v>
      </c>
      <c r="E536" s="12">
        <v>4.5</v>
      </c>
      <c r="F536" s="12">
        <v>2006</v>
      </c>
      <c r="G536" s="12" t="s">
        <v>9</v>
      </c>
      <c r="H536" s="16" t="str">
        <f>VLOOKUP(A536,'Data Key'!$A$1:$B$51,2,FALSE)</f>
        <v>Virginia</v>
      </c>
      <c r="I536" s="17">
        <f t="shared" si="80"/>
        <v>1557</v>
      </c>
      <c r="J536" s="21">
        <f t="shared" si="81"/>
        <v>1.0876585187961927E-4</v>
      </c>
      <c r="K536" s="19">
        <f t="shared" si="82"/>
        <v>4.1922678326449461</v>
      </c>
      <c r="L536" s="19">
        <f t="shared" si="83"/>
        <v>4.4097995364041846</v>
      </c>
      <c r="M536" s="21">
        <f t="shared" si="88"/>
        <v>1480</v>
      </c>
      <c r="N536" s="21">
        <f t="shared" si="89"/>
        <v>1634</v>
      </c>
      <c r="O536" s="19">
        <f t="shared" si="84"/>
        <v>4.088330027679099</v>
      </c>
      <c r="P536" s="19">
        <f t="shared" si="85"/>
        <v>4.5137373413700326</v>
      </c>
      <c r="Q536" s="21">
        <f>((I536/B536)+_xlfn.NORM.S.INV(0.975)^2/(2*B536))/(1+_xlfn.NORM.S.INV(0.975)^2/B536)</f>
        <v>4.3062937823133097E-3</v>
      </c>
      <c r="R536" s="21">
        <f>_xlfn.NORM.S.INV(0.975)*SQRT(Q536*(1-Q536)/B536+(_xlfn.NORM.S.INV(0.975)^2/(4*B536^2)))/(1+_xlfn.NORM.S.INV(0.975)^2/B536)</f>
        <v>2.1337061909076964E-4</v>
      </c>
      <c r="S536" s="19">
        <f t="shared" si="86"/>
        <v>4.0929231632225394</v>
      </c>
      <c r="T536" s="19">
        <f t="shared" si="87"/>
        <v>4.5196644014040794</v>
      </c>
    </row>
    <row r="537" spans="1:20" x14ac:dyDescent="0.25">
      <c r="A537" s="12" t="s">
        <v>41</v>
      </c>
      <c r="B537" s="13">
        <v>469683</v>
      </c>
      <c r="C537" s="12">
        <v>2.2999999999999998</v>
      </c>
      <c r="D537" s="12">
        <v>2.1</v>
      </c>
      <c r="E537" s="12">
        <v>2.4</v>
      </c>
      <c r="F537" s="12">
        <v>2006</v>
      </c>
      <c r="G537" s="12" t="s">
        <v>9</v>
      </c>
      <c r="H537" s="16" t="str">
        <f>VLOOKUP(A537,'Data Key'!$A$1:$B$51,2,FALSE)</f>
        <v>Washington</v>
      </c>
      <c r="I537" s="17">
        <f t="shared" si="80"/>
        <v>1080</v>
      </c>
      <c r="J537" s="21">
        <f t="shared" si="81"/>
        <v>6.9888729901168361E-5</v>
      </c>
      <c r="K537" s="19">
        <f t="shared" si="82"/>
        <v>2.2295344981058065</v>
      </c>
      <c r="L537" s="19">
        <f t="shared" si="83"/>
        <v>2.3693119579081432</v>
      </c>
      <c r="M537" s="21">
        <f t="shared" si="88"/>
        <v>1016</v>
      </c>
      <c r="N537" s="21">
        <f t="shared" si="89"/>
        <v>1145</v>
      </c>
      <c r="O537" s="19">
        <f t="shared" si="84"/>
        <v>2.1631611107917466</v>
      </c>
      <c r="P537" s="19">
        <f t="shared" si="85"/>
        <v>2.4378144408036908</v>
      </c>
      <c r="Q537" s="21">
        <f>((I537/B537)+_xlfn.NORM.S.INV(0.975)^2/(2*B537))/(1+_xlfn.NORM.S.INV(0.975)^2/B537)</f>
        <v>2.3034938046166309E-3</v>
      </c>
      <c r="R537" s="21">
        <f>_xlfn.NORM.S.INV(0.975)*SQRT(Q537*(1-Q537)/B537+(_xlfn.NORM.S.INV(0.975)^2/(4*B537^2)))/(1+_xlfn.NORM.S.INV(0.975)^2/B537)</f>
        <v>1.371601588160054E-4</v>
      </c>
      <c r="S537" s="19">
        <f t="shared" si="86"/>
        <v>2.1663336458006257</v>
      </c>
      <c r="T537" s="19">
        <f t="shared" si="87"/>
        <v>2.4406539634326361</v>
      </c>
    </row>
    <row r="538" spans="1:20" x14ac:dyDescent="0.25">
      <c r="A538" s="12" t="s">
        <v>18</v>
      </c>
      <c r="B538" s="13">
        <v>142226</v>
      </c>
      <c r="C538" s="12">
        <v>7.7</v>
      </c>
      <c r="D538" s="12">
        <v>7.3</v>
      </c>
      <c r="E538" s="12">
        <v>8.1999999999999993</v>
      </c>
      <c r="F538" s="12">
        <v>2006</v>
      </c>
      <c r="G538" s="12" t="s">
        <v>9</v>
      </c>
      <c r="H538" s="16" t="str">
        <f>VLOOKUP(A538,'Data Key'!$A$1:$B$51,2,FALSE)</f>
        <v>West Virginia</v>
      </c>
      <c r="I538" s="17">
        <f t="shared" si="80"/>
        <v>1095</v>
      </c>
      <c r="J538" s="21">
        <f t="shared" si="81"/>
        <v>2.3176602643921174E-4</v>
      </c>
      <c r="K538" s="19">
        <f t="shared" si="82"/>
        <v>7.4672482184949072</v>
      </c>
      <c r="L538" s="19">
        <f t="shared" si="83"/>
        <v>7.9307802713733304</v>
      </c>
      <c r="M538" s="21">
        <f t="shared" si="88"/>
        <v>1031</v>
      </c>
      <c r="N538" s="21">
        <f t="shared" si="89"/>
        <v>1160</v>
      </c>
      <c r="O538" s="19">
        <f t="shared" si="84"/>
        <v>7.2490261977416228</v>
      </c>
      <c r="P538" s="19">
        <f t="shared" si="85"/>
        <v>8.1560333553639985</v>
      </c>
      <c r="Q538" s="21">
        <f>((I538/B538)+_xlfn.NORM.S.INV(0.975)^2/(2*B538))/(1+_xlfn.NORM.S.INV(0.975)^2/B538)</f>
        <v>7.7123107089164169E-3</v>
      </c>
      <c r="R538" s="21">
        <f>_xlfn.NORM.S.INV(0.975)*SQRT(Q538*(1-Q538)/B538+(_xlfn.NORM.S.INV(0.975)^2/(4*B538^2)))/(1+_xlfn.NORM.S.INV(0.975)^2/B538)</f>
        <v>4.5483034984065312E-4</v>
      </c>
      <c r="S538" s="19">
        <f t="shared" si="86"/>
        <v>7.2574803590757639</v>
      </c>
      <c r="T538" s="19">
        <f t="shared" si="87"/>
        <v>8.1671410587570694</v>
      </c>
    </row>
    <row r="539" spans="1:20" x14ac:dyDescent="0.25">
      <c r="A539" s="12" t="s">
        <v>26</v>
      </c>
      <c r="B539" s="13">
        <v>319709</v>
      </c>
      <c r="C539" s="12">
        <v>5</v>
      </c>
      <c r="D539" s="12">
        <v>4.8</v>
      </c>
      <c r="E539" s="12">
        <v>5.3</v>
      </c>
      <c r="F539" s="12">
        <v>2006</v>
      </c>
      <c r="G539" s="12" t="s">
        <v>9</v>
      </c>
      <c r="H539" s="16" t="str">
        <f>VLOOKUP(A539,'Data Key'!$A$1:$B$51,2,FALSE)</f>
        <v>Wisconsin</v>
      </c>
      <c r="I539" s="17">
        <f t="shared" si="80"/>
        <v>1599</v>
      </c>
      <c r="J539" s="21">
        <f t="shared" si="81"/>
        <v>1.2476150343260074E-4</v>
      </c>
      <c r="K539" s="19">
        <f t="shared" si="82"/>
        <v>4.876661665761886</v>
      </c>
      <c r="L539" s="19">
        <f t="shared" si="83"/>
        <v>5.1261846726270868</v>
      </c>
      <c r="M539" s="21">
        <f t="shared" si="88"/>
        <v>1521</v>
      </c>
      <c r="N539" s="21">
        <f t="shared" si="89"/>
        <v>1677</v>
      </c>
      <c r="O539" s="19">
        <f t="shared" si="84"/>
        <v>4.7574513072825599</v>
      </c>
      <c r="P539" s="19">
        <f t="shared" si="85"/>
        <v>5.2453950311064128</v>
      </c>
      <c r="Q539" s="21">
        <f>((I539/B539)+_xlfn.NORM.S.INV(0.975)^2/(2*B539))/(1+_xlfn.NORM.S.INV(0.975)^2/B539)</f>
        <v>5.0073707459027637E-3</v>
      </c>
      <c r="R539" s="21">
        <f>_xlfn.NORM.S.INV(0.975)*SQRT(Q539*(1-Q539)/B539+(_xlfn.NORM.S.INV(0.975)^2/(4*B539^2)))/(1+_xlfn.NORM.S.INV(0.975)^2/B539)</f>
        <v>2.4474347831625998E-4</v>
      </c>
      <c r="S539" s="19">
        <f t="shared" si="86"/>
        <v>4.7626272675865033</v>
      </c>
      <c r="T539" s="19">
        <f t="shared" si="87"/>
        <v>5.2521142242190244</v>
      </c>
    </row>
    <row r="540" spans="1:20" x14ac:dyDescent="0.25">
      <c r="A540" s="12" t="s">
        <v>42</v>
      </c>
      <c r="B540" s="13">
        <v>34167</v>
      </c>
      <c r="C540" s="12">
        <v>5</v>
      </c>
      <c r="D540" s="12">
        <v>4.3</v>
      </c>
      <c r="E540" s="12">
        <v>5.8</v>
      </c>
      <c r="F540" s="12">
        <v>2006</v>
      </c>
      <c r="G540" s="12" t="s">
        <v>9</v>
      </c>
      <c r="H540" s="16" t="str">
        <f>VLOOKUP(A540,'Data Key'!$A$1:$B$51,2,FALSE)</f>
        <v>Wyoming</v>
      </c>
      <c r="I540" s="17">
        <f t="shared" si="80"/>
        <v>171</v>
      </c>
      <c r="J540" s="21">
        <f t="shared" si="81"/>
        <v>3.8176990859547719E-4</v>
      </c>
      <c r="K540" s="19">
        <f t="shared" si="82"/>
        <v>4.6230593125828525</v>
      </c>
      <c r="L540" s="19">
        <f t="shared" si="83"/>
        <v>5.3865991297738072</v>
      </c>
      <c r="M540" s="21">
        <f t="shared" si="88"/>
        <v>146</v>
      </c>
      <c r="N540" s="21">
        <f t="shared" si="89"/>
        <v>197</v>
      </c>
      <c r="O540" s="19">
        <f t="shared" si="84"/>
        <v>4.273129042643486</v>
      </c>
      <c r="P540" s="19">
        <f t="shared" si="85"/>
        <v>5.765797406854567</v>
      </c>
      <c r="Q540" s="21">
        <f>((I540/B540)+_xlfn.NORM.S.INV(0.975)^2/(2*B540))/(1+_xlfn.NORM.S.INV(0.975)^2/B540)</f>
        <v>5.0604761846071E-3</v>
      </c>
      <c r="R540" s="21">
        <f>_xlfn.NORM.S.INV(0.975)*SQRT(Q540*(1-Q540)/B540+(_xlfn.NORM.S.INV(0.975)^2/(4*B540^2)))/(1+_xlfn.NORM.S.INV(0.975)^2/B540)</f>
        <v>7.5439493522725721E-4</v>
      </c>
      <c r="S540" s="19">
        <f t="shared" si="86"/>
        <v>4.3060812493798428</v>
      </c>
      <c r="T540" s="19">
        <f t="shared" si="87"/>
        <v>5.8148711198343568</v>
      </c>
    </row>
    <row r="541" spans="1:20" x14ac:dyDescent="0.25">
      <c r="A541" s="12" t="s">
        <v>19</v>
      </c>
      <c r="B541" s="13">
        <v>321738</v>
      </c>
      <c r="C541" s="12">
        <v>21.3</v>
      </c>
      <c r="D541" s="12">
        <v>20.8</v>
      </c>
      <c r="E541" s="12">
        <v>21.8</v>
      </c>
      <c r="F541" s="12">
        <v>2007</v>
      </c>
      <c r="G541" s="12" t="s">
        <v>9</v>
      </c>
      <c r="H541" s="16" t="str">
        <f>VLOOKUP(A541,'Data Key'!$A$1:$B$51,2,FALSE)</f>
        <v>Alabama</v>
      </c>
      <c r="I541" s="17">
        <f t="shared" si="80"/>
        <v>6853</v>
      </c>
      <c r="J541" s="21">
        <f t="shared" si="81"/>
        <v>2.5454397136340858E-4</v>
      </c>
      <c r="K541" s="19">
        <f t="shared" si="82"/>
        <v>21.045395731127439</v>
      </c>
      <c r="L541" s="19">
        <f t="shared" si="83"/>
        <v>21.554483673854257</v>
      </c>
      <c r="M541" s="21">
        <f t="shared" si="88"/>
        <v>6693</v>
      </c>
      <c r="N541" s="21">
        <f t="shared" si="89"/>
        <v>7014</v>
      </c>
      <c r="O541" s="19">
        <f t="shared" si="84"/>
        <v>20.802640657926634</v>
      </c>
      <c r="P541" s="19">
        <f t="shared" si="85"/>
        <v>21.800346866083583</v>
      </c>
      <c r="Q541" s="21">
        <f>((I541/B541)+_xlfn.NORM.S.INV(0.975)^2/(2*B541))/(1+_xlfn.NORM.S.INV(0.975)^2/B541)</f>
        <v>2.1305655174748851E-2</v>
      </c>
      <c r="R541" s="21">
        <f>_xlfn.NORM.S.INV(0.975)*SQRT(Q541*(1-Q541)/B541+(_xlfn.NORM.S.INV(0.975)^2/(4*B541^2)))/(1+_xlfn.NORM.S.INV(0.975)^2/B541)</f>
        <v>4.9899224431725509E-4</v>
      </c>
      <c r="S541" s="19">
        <f t="shared" si="86"/>
        <v>20.806662930431596</v>
      </c>
      <c r="T541" s="19">
        <f t="shared" si="87"/>
        <v>21.804647419066104</v>
      </c>
    </row>
    <row r="542" spans="1:20" x14ac:dyDescent="0.25">
      <c r="A542" s="12" t="s">
        <v>43</v>
      </c>
      <c r="B542" s="13">
        <v>55320</v>
      </c>
      <c r="C542" s="12">
        <v>7.1</v>
      </c>
      <c r="D542" s="12">
        <v>6.5</v>
      </c>
      <c r="E542" s="12">
        <v>7.9</v>
      </c>
      <c r="F542" s="12">
        <v>2007</v>
      </c>
      <c r="G542" s="12" t="s">
        <v>9</v>
      </c>
      <c r="H542" s="16" t="str">
        <f>VLOOKUP(A542,'Data Key'!$A$1:$B$51,2,FALSE)</f>
        <v>Alaska</v>
      </c>
      <c r="I542" s="17">
        <f t="shared" si="80"/>
        <v>393</v>
      </c>
      <c r="J542" s="21">
        <f t="shared" si="81"/>
        <v>3.5708035488772616E-4</v>
      </c>
      <c r="K542" s="19">
        <f t="shared" si="82"/>
        <v>6.7470411201665037</v>
      </c>
      <c r="L542" s="19">
        <f t="shared" si="83"/>
        <v>7.461201829941956</v>
      </c>
      <c r="M542" s="21">
        <f t="shared" si="88"/>
        <v>355</v>
      </c>
      <c r="N542" s="21">
        <f t="shared" si="89"/>
        <v>432</v>
      </c>
      <c r="O542" s="19">
        <f t="shared" si="84"/>
        <v>6.4172089660159077</v>
      </c>
      <c r="P542" s="19">
        <f t="shared" si="85"/>
        <v>7.809110629067245</v>
      </c>
      <c r="Q542" s="21">
        <f>((I542/B542)+_xlfn.NORM.S.INV(0.975)^2/(2*B542))/(1+_xlfn.NORM.S.INV(0.975)^2/B542)</f>
        <v>7.1383461270363739E-3</v>
      </c>
      <c r="R542" s="21">
        <f>_xlfn.NORM.S.INV(0.975)*SQRT(Q542*(1-Q542)/B542+(_xlfn.NORM.S.INV(0.975)^2/(4*B542^2)))/(1+_xlfn.NORM.S.INV(0.975)^2/B542)</f>
        <v>7.023462348156685E-4</v>
      </c>
      <c r="S542" s="19">
        <f t="shared" si="86"/>
        <v>6.435999892220706</v>
      </c>
      <c r="T542" s="19">
        <f t="shared" si="87"/>
        <v>7.8406923618520432</v>
      </c>
    </row>
    <row r="543" spans="1:20" x14ac:dyDescent="0.25">
      <c r="A543" s="12" t="s">
        <v>13</v>
      </c>
      <c r="B543" s="13">
        <v>479757</v>
      </c>
      <c r="C543" s="12">
        <v>8.6</v>
      </c>
      <c r="D543" s="12">
        <v>8.3000000000000007</v>
      </c>
      <c r="E543" s="12">
        <v>8.9</v>
      </c>
      <c r="F543" s="12">
        <v>2007</v>
      </c>
      <c r="G543" s="12" t="s">
        <v>9</v>
      </c>
      <c r="H543" s="16" t="str">
        <f>VLOOKUP(A543,'Data Key'!$A$1:$B$51,2,FALSE)</f>
        <v>Arizona</v>
      </c>
      <c r="I543" s="17">
        <f t="shared" si="80"/>
        <v>4126</v>
      </c>
      <c r="J543" s="21">
        <f t="shared" si="81"/>
        <v>1.3331152852246291E-4</v>
      </c>
      <c r="K543" s="19">
        <f t="shared" si="82"/>
        <v>8.466875649569781</v>
      </c>
      <c r="L543" s="19">
        <f t="shared" si="83"/>
        <v>8.7334987066147054</v>
      </c>
      <c r="M543" s="21">
        <f t="shared" si="88"/>
        <v>4001</v>
      </c>
      <c r="N543" s="21">
        <f t="shared" si="89"/>
        <v>4252</v>
      </c>
      <c r="O543" s="19">
        <f t="shared" si="84"/>
        <v>8.3396386087123275</v>
      </c>
      <c r="P543" s="19">
        <f t="shared" si="85"/>
        <v>8.8628201360271976</v>
      </c>
      <c r="Q543" s="21">
        <f>((I543/B543)+_xlfn.NORM.S.INV(0.975)^2/(2*B543))/(1+_xlfn.NORM.S.INV(0.975)^2/B543)</f>
        <v>8.604121830490535E-3</v>
      </c>
      <c r="R543" s="21">
        <f>_xlfn.NORM.S.INV(0.975)*SQRT(Q543*(1-Q543)/B543+(_xlfn.NORM.S.INV(0.975)^2/(4*B543^2)))/(1+_xlfn.NORM.S.INV(0.975)^2/B543)</f>
        <v>2.6137360985572757E-4</v>
      </c>
      <c r="S543" s="19">
        <f t="shared" si="86"/>
        <v>8.3427482206348085</v>
      </c>
      <c r="T543" s="19">
        <f t="shared" si="87"/>
        <v>8.8654954403462618</v>
      </c>
    </row>
    <row r="544" spans="1:20" x14ac:dyDescent="0.25">
      <c r="A544" s="12" t="s">
        <v>20</v>
      </c>
      <c r="B544" s="13">
        <v>330340</v>
      </c>
      <c r="C544" s="12">
        <v>5.4</v>
      </c>
      <c r="D544" s="12">
        <v>5.0999999999999996</v>
      </c>
      <c r="E544" s="12">
        <v>5.6</v>
      </c>
      <c r="F544" s="12">
        <v>2007</v>
      </c>
      <c r="G544" s="12" t="s">
        <v>9</v>
      </c>
      <c r="H544" s="16" t="str">
        <f>VLOOKUP(A544,'Data Key'!$A$1:$B$51,2,FALSE)</f>
        <v>Arkansas</v>
      </c>
      <c r="I544" s="17">
        <f t="shared" si="80"/>
        <v>1784</v>
      </c>
      <c r="J544" s="21">
        <f t="shared" si="81"/>
        <v>1.2751473703808764E-4</v>
      </c>
      <c r="K544" s="19">
        <f t="shared" si="82"/>
        <v>5.2729817211565004</v>
      </c>
      <c r="L544" s="19">
        <f t="shared" si="83"/>
        <v>5.5280111952326747</v>
      </c>
      <c r="M544" s="21">
        <f t="shared" si="88"/>
        <v>1702</v>
      </c>
      <c r="N544" s="21">
        <f t="shared" si="89"/>
        <v>1867</v>
      </c>
      <c r="O544" s="19">
        <f t="shared" si="84"/>
        <v>5.1522673609008898</v>
      </c>
      <c r="P544" s="19">
        <f t="shared" si="85"/>
        <v>5.6517527396016227</v>
      </c>
      <c r="Q544" s="21">
        <f>((I544/B544)+_xlfn.NORM.S.INV(0.975)^2/(2*B544))/(1+_xlfn.NORM.S.INV(0.975)^2/B544)</f>
        <v>5.4062479915581319E-3</v>
      </c>
      <c r="R544" s="21">
        <f>_xlfn.NORM.S.INV(0.975)*SQRT(Q544*(1-Q544)/B544+(_xlfn.NORM.S.INV(0.975)^2/(4*B544^2)))/(1+_xlfn.NORM.S.INV(0.975)^2/B544)</f>
        <v>2.5012129993367025E-4</v>
      </c>
      <c r="S544" s="19">
        <f t="shared" si="86"/>
        <v>5.1561266916244612</v>
      </c>
      <c r="T544" s="19">
        <f t="shared" si="87"/>
        <v>5.6563692914918029</v>
      </c>
    </row>
    <row r="545" spans="1:20" x14ac:dyDescent="0.25">
      <c r="A545" s="12" t="s">
        <v>44</v>
      </c>
      <c r="B545" s="13">
        <v>2767175</v>
      </c>
      <c r="C545" s="12">
        <v>3.6</v>
      </c>
      <c r="D545" s="12">
        <v>3.5</v>
      </c>
      <c r="E545" s="12">
        <v>3.7</v>
      </c>
      <c r="F545" s="12">
        <v>2007</v>
      </c>
      <c r="G545" s="12" t="s">
        <v>9</v>
      </c>
      <c r="H545" s="16" t="str">
        <f>VLOOKUP(A545,'Data Key'!$A$1:$B$51,2,FALSE)</f>
        <v>California</v>
      </c>
      <c r="I545" s="17">
        <f t="shared" si="80"/>
        <v>9962</v>
      </c>
      <c r="J545" s="21">
        <f t="shared" si="81"/>
        <v>3.6004226847498478E-5</v>
      </c>
      <c r="K545" s="19">
        <f t="shared" si="82"/>
        <v>3.5640572076479708</v>
      </c>
      <c r="L545" s="19">
        <f t="shared" si="83"/>
        <v>3.6360656613429674</v>
      </c>
      <c r="M545" s="21">
        <f t="shared" si="88"/>
        <v>9767</v>
      </c>
      <c r="N545" s="21">
        <f t="shared" si="89"/>
        <v>10158</v>
      </c>
      <c r="O545" s="19">
        <f t="shared" si="84"/>
        <v>3.5295924543984389</v>
      </c>
      <c r="P545" s="19">
        <f t="shared" si="85"/>
        <v>3.6708917939776127</v>
      </c>
      <c r="Q545" s="21">
        <f>((I545/B545)+_xlfn.NORM.S.INV(0.975)^2/(2*B545))/(1+_xlfn.NORM.S.INV(0.975)^2/B545)</f>
        <v>3.6007505478603242E-3</v>
      </c>
      <c r="R545" s="21">
        <f>_xlfn.NORM.S.INV(0.975)*SQRT(Q545*(1-Q545)/B545+(_xlfn.NORM.S.INV(0.975)^2/(4*B545^2)))/(1+_xlfn.NORM.S.INV(0.975)^2/B545)</f>
        <v>7.057703238162944E-5</v>
      </c>
      <c r="S545" s="19">
        <f t="shared" si="86"/>
        <v>3.5301735154786944</v>
      </c>
      <c r="T545" s="19">
        <f t="shared" si="87"/>
        <v>3.6713275802419538</v>
      </c>
    </row>
    <row r="546" spans="1:20" x14ac:dyDescent="0.25">
      <c r="A546" s="12" t="s">
        <v>21</v>
      </c>
      <c r="B546" s="13">
        <v>206913</v>
      </c>
      <c r="C546" s="12">
        <v>4.8</v>
      </c>
      <c r="D546" s="12">
        <v>4.5</v>
      </c>
      <c r="E546" s="12">
        <v>5.0999999999999996</v>
      </c>
      <c r="F546" s="12">
        <v>2007</v>
      </c>
      <c r="G546" s="12" t="s">
        <v>9</v>
      </c>
      <c r="H546" s="16" t="str">
        <f>VLOOKUP(A546,'Data Key'!$A$1:$B$51,2,FALSE)</f>
        <v>Colorado</v>
      </c>
      <c r="I546" s="17">
        <f t="shared" si="80"/>
        <v>993</v>
      </c>
      <c r="J546" s="21">
        <f t="shared" si="81"/>
        <v>1.5192953993801715E-4</v>
      </c>
      <c r="K546" s="19">
        <f t="shared" si="82"/>
        <v>4.6471889301436118</v>
      </c>
      <c r="L546" s="19">
        <f t="shared" si="83"/>
        <v>4.9510480100196466</v>
      </c>
      <c r="M546" s="21">
        <f t="shared" si="88"/>
        <v>932</v>
      </c>
      <c r="N546" s="21">
        <f t="shared" si="89"/>
        <v>1055</v>
      </c>
      <c r="O546" s="19">
        <f t="shared" si="84"/>
        <v>4.5043085741350231</v>
      </c>
      <c r="P546" s="19">
        <f t="shared" si="85"/>
        <v>5.0987613151421129</v>
      </c>
      <c r="Q546" s="21">
        <f>((I546/B546)+_xlfn.NORM.S.INV(0.975)^2/(2*B546))/(1+_xlfn.NORM.S.INV(0.975)^2/B546)</f>
        <v>4.8083119885065032E-3</v>
      </c>
      <c r="R546" s="21">
        <f>_xlfn.NORM.S.INV(0.975)*SQRT(Q546*(1-Q546)/B546+(_xlfn.NORM.S.INV(0.975)^2/(4*B546^2)))/(1+_xlfn.NORM.S.INV(0.975)^2/B546)</f>
        <v>2.9819911401755519E-4</v>
      </c>
      <c r="S546" s="19">
        <f t="shared" si="86"/>
        <v>4.5101128744889483</v>
      </c>
      <c r="T546" s="19">
        <f t="shared" si="87"/>
        <v>5.1065111025240579</v>
      </c>
    </row>
    <row r="547" spans="1:20" x14ac:dyDescent="0.25">
      <c r="A547" s="12" t="s">
        <v>33</v>
      </c>
      <c r="B547" s="13">
        <v>192120</v>
      </c>
      <c r="C547" s="12">
        <v>2.9</v>
      </c>
      <c r="D547" s="12">
        <v>2.7</v>
      </c>
      <c r="E547" s="12">
        <v>3.2</v>
      </c>
      <c r="F547" s="12">
        <v>2007</v>
      </c>
      <c r="G547" s="12" t="s">
        <v>9</v>
      </c>
      <c r="H547" s="16" t="str">
        <f>VLOOKUP(A547,'Data Key'!$A$1:$B$51,2,FALSE)</f>
        <v>Connecticut</v>
      </c>
      <c r="I547" s="17">
        <f t="shared" si="80"/>
        <v>557</v>
      </c>
      <c r="J547" s="21">
        <f t="shared" si="81"/>
        <v>1.2266609655879498E-4</v>
      </c>
      <c r="K547" s="19">
        <f t="shared" si="82"/>
        <v>2.7765635515777864</v>
      </c>
      <c r="L547" s="19">
        <f t="shared" si="83"/>
        <v>3.0218957446953763</v>
      </c>
      <c r="M547" s="21">
        <f t="shared" si="88"/>
        <v>511</v>
      </c>
      <c r="N547" s="21">
        <f t="shared" si="89"/>
        <v>604</v>
      </c>
      <c r="O547" s="19">
        <f t="shared" si="84"/>
        <v>2.6597959608577972</v>
      </c>
      <c r="P547" s="19">
        <f t="shared" si="85"/>
        <v>3.1438684155735999</v>
      </c>
      <c r="Q547" s="21">
        <f>((I547/B547)+_xlfn.NORM.S.INV(0.975)^2/(2*B547))/(1+_xlfn.NORM.S.INV(0.975)^2/B547)</f>
        <v>2.9091690295508935E-3</v>
      </c>
      <c r="R547" s="21">
        <f>_xlfn.NORM.S.INV(0.975)*SQRT(Q547*(1-Q547)/B547+(_xlfn.NORM.S.INV(0.975)^2/(4*B547^2)))/(1+_xlfn.NORM.S.INV(0.975)^2/B547)</f>
        <v>2.4103429767654587E-4</v>
      </c>
      <c r="S547" s="19">
        <f t="shared" si="86"/>
        <v>2.6681347318743476</v>
      </c>
      <c r="T547" s="19">
        <f t="shared" si="87"/>
        <v>3.1502033272274392</v>
      </c>
    </row>
    <row r="548" spans="1:20" x14ac:dyDescent="0.25">
      <c r="A548" s="12" t="s">
        <v>45</v>
      </c>
      <c r="B548" s="13">
        <v>57971</v>
      </c>
      <c r="C548" s="12">
        <v>4.5</v>
      </c>
      <c r="D548" s="12">
        <v>4</v>
      </c>
      <c r="E548" s="12">
        <v>5</v>
      </c>
      <c r="F548" s="12">
        <v>2007</v>
      </c>
      <c r="G548" s="12" t="s">
        <v>9</v>
      </c>
      <c r="H548" s="16" t="str">
        <f>VLOOKUP(A548,'Data Key'!$A$1:$B$51,2,FALSE)</f>
        <v>Delaware</v>
      </c>
      <c r="I548" s="17">
        <f t="shared" si="80"/>
        <v>261</v>
      </c>
      <c r="J548" s="21">
        <f t="shared" si="81"/>
        <v>2.7805429176663707E-4</v>
      </c>
      <c r="K548" s="19">
        <f t="shared" si="82"/>
        <v>4.2241968337961442</v>
      </c>
      <c r="L548" s="19">
        <f t="shared" si="83"/>
        <v>4.7803054173294175</v>
      </c>
      <c r="M548" s="21">
        <f t="shared" si="88"/>
        <v>230</v>
      </c>
      <c r="N548" s="21">
        <f t="shared" si="89"/>
        <v>293</v>
      </c>
      <c r="O548" s="19">
        <f t="shared" si="84"/>
        <v>3.967500991875248</v>
      </c>
      <c r="P548" s="19">
        <f t="shared" si="85"/>
        <v>5.0542512635628158</v>
      </c>
      <c r="Q548" s="21">
        <f>((I548/B548)+_xlfn.NORM.S.INV(0.975)^2/(2*B548))/(1+_xlfn.NORM.S.INV(0.975)^2/B548)</f>
        <v>4.5350831980644326E-3</v>
      </c>
      <c r="R548" s="21">
        <f>_xlfn.NORM.S.INV(0.975)*SQRT(Q548*(1-Q548)/B548+(_xlfn.NORM.S.INV(0.975)^2/(4*B548^2)))/(1+_xlfn.NORM.S.INV(0.975)^2/B548)</f>
        <v>5.4791716091686803E-4</v>
      </c>
      <c r="S548" s="19">
        <f t="shared" si="86"/>
        <v>3.9871660371475648</v>
      </c>
      <c r="T548" s="19">
        <f t="shared" si="87"/>
        <v>5.0830003589813</v>
      </c>
    </row>
    <row r="549" spans="1:20" x14ac:dyDescent="0.25">
      <c r="A549" s="12" t="s">
        <v>60</v>
      </c>
      <c r="B549" s="13">
        <v>59545</v>
      </c>
      <c r="C549" s="12">
        <v>1.6</v>
      </c>
      <c r="D549" s="12">
        <v>1.4</v>
      </c>
      <c r="E549" s="12">
        <v>2</v>
      </c>
      <c r="F549" s="12">
        <v>2007</v>
      </c>
      <c r="G549" s="12" t="s">
        <v>9</v>
      </c>
      <c r="H549" s="16" t="e">
        <f>VLOOKUP(A549,'Data Key'!$A$1:$B$51,2,FALSE)</f>
        <v>#N/A</v>
      </c>
      <c r="I549" s="17">
        <f t="shared" si="80"/>
        <v>95</v>
      </c>
      <c r="J549" s="21">
        <f t="shared" si="81"/>
        <v>1.6355724355054181E-4</v>
      </c>
      <c r="K549" s="19">
        <f t="shared" si="82"/>
        <v>1.4318747826481315</v>
      </c>
      <c r="L549" s="19">
        <f t="shared" si="83"/>
        <v>1.7589892697492153</v>
      </c>
      <c r="M549" s="21">
        <f t="shared" si="88"/>
        <v>77</v>
      </c>
      <c r="N549" s="21">
        <f t="shared" si="89"/>
        <v>115</v>
      </c>
      <c r="O549" s="19">
        <f t="shared" si="84"/>
        <v>1.2931396422873458</v>
      </c>
      <c r="P549" s="19">
        <f t="shared" si="85"/>
        <v>1.9313124527668151</v>
      </c>
      <c r="Q549" s="21">
        <f>((I549/B549)+_xlfn.NORM.S.INV(0.975)^2/(2*B549))/(1+_xlfn.NORM.S.INV(0.975)^2/B549)</f>
        <v>1.6275837956876097E-3</v>
      </c>
      <c r="R549" s="21">
        <f>_xlfn.NORM.S.INV(0.975)*SQRT(Q549*(1-Q549)/B549+(_xlfn.NORM.S.INV(0.975)^2/(4*B549^2)))/(1+_xlfn.NORM.S.INV(0.975)^2/B549)</f>
        <v>3.2535693732471178E-4</v>
      </c>
      <c r="S549" s="19">
        <f t="shared" si="86"/>
        <v>1.302226858362898</v>
      </c>
      <c r="T549" s="19">
        <f t="shared" si="87"/>
        <v>1.9529407330123214</v>
      </c>
    </row>
    <row r="550" spans="1:20" x14ac:dyDescent="0.25">
      <c r="A550" s="12" t="s">
        <v>27</v>
      </c>
      <c r="B550" s="13">
        <v>1010850</v>
      </c>
      <c r="C550" s="12">
        <v>3.3</v>
      </c>
      <c r="D550" s="12">
        <v>3.2</v>
      </c>
      <c r="E550" s="12">
        <v>3.5</v>
      </c>
      <c r="F550" s="12">
        <v>2007</v>
      </c>
      <c r="G550" s="12" t="s">
        <v>9</v>
      </c>
      <c r="H550" s="16" t="str">
        <f>VLOOKUP(A550,'Data Key'!$A$1:$B$51,2,FALSE)</f>
        <v>Florida</v>
      </c>
      <c r="I550" s="17">
        <f t="shared" si="80"/>
        <v>3336</v>
      </c>
      <c r="J550" s="21">
        <f t="shared" si="81"/>
        <v>5.7043805794568619E-5</v>
      </c>
      <c r="K550" s="19">
        <f t="shared" si="82"/>
        <v>3.2431491011649207</v>
      </c>
      <c r="L550" s="19">
        <f t="shared" si="83"/>
        <v>3.3572367127540583</v>
      </c>
      <c r="M550" s="21">
        <f t="shared" si="88"/>
        <v>3223</v>
      </c>
      <c r="N550" s="21">
        <f t="shared" si="89"/>
        <v>3449</v>
      </c>
      <c r="O550" s="19">
        <f t="shared" si="84"/>
        <v>3.1884057971014492</v>
      </c>
      <c r="P550" s="19">
        <f t="shared" si="85"/>
        <v>3.4119800168175298</v>
      </c>
      <c r="Q550" s="21">
        <f>((I550/B550)+_xlfn.NORM.S.INV(0.975)^2/(2*B550))/(1+_xlfn.NORM.S.INV(0.975)^2/B550)</f>
        <v>3.3020804714885424E-3</v>
      </c>
      <c r="R550" s="21">
        <f>_xlfn.NORM.S.INV(0.975)*SQRT(Q550*(1-Q550)/B550+(_xlfn.NORM.S.INV(0.975)^2/(4*B550^2)))/(1+_xlfn.NORM.S.INV(0.975)^2/B550)</f>
        <v>1.1185138329815925E-4</v>
      </c>
      <c r="S550" s="19">
        <f t="shared" si="86"/>
        <v>3.190229088190383</v>
      </c>
      <c r="T550" s="19">
        <f t="shared" si="87"/>
        <v>3.4139318547867017</v>
      </c>
    </row>
    <row r="551" spans="1:20" x14ac:dyDescent="0.25">
      <c r="A551" s="12" t="s">
        <v>14</v>
      </c>
      <c r="B551" s="13">
        <v>651351</v>
      </c>
      <c r="C551" s="12">
        <v>4.5999999999999996</v>
      </c>
      <c r="D551" s="12">
        <v>4.4000000000000004</v>
      </c>
      <c r="E551" s="12">
        <v>4.7</v>
      </c>
      <c r="F551" s="12">
        <v>2007</v>
      </c>
      <c r="G551" s="12" t="s">
        <v>9</v>
      </c>
      <c r="H551" s="16" t="str">
        <f>VLOOKUP(A551,'Data Key'!$A$1:$B$51,2,FALSE)</f>
        <v>Georgia</v>
      </c>
      <c r="I551" s="17">
        <f t="shared" si="80"/>
        <v>2996</v>
      </c>
      <c r="J551" s="21">
        <f t="shared" si="81"/>
        <v>8.3840664227513781E-5</v>
      </c>
      <c r="K551" s="19">
        <f t="shared" si="82"/>
        <v>4.5158298667150962</v>
      </c>
      <c r="L551" s="19">
        <f t="shared" si="83"/>
        <v>4.6835111951701247</v>
      </c>
      <c r="M551" s="21">
        <f t="shared" si="88"/>
        <v>2890</v>
      </c>
      <c r="N551" s="21">
        <f t="shared" si="89"/>
        <v>3104</v>
      </c>
      <c r="O551" s="19">
        <f t="shared" si="84"/>
        <v>4.4369318539466436</v>
      </c>
      <c r="P551" s="19">
        <f t="shared" si="85"/>
        <v>4.7654797490139726</v>
      </c>
      <c r="Q551" s="21">
        <f>((I551/B551)+_xlfn.NORM.S.INV(0.975)^2/(2*B551))/(1+_xlfn.NORM.S.INV(0.975)^2/B551)</f>
        <v>4.6025922256077659E-3</v>
      </c>
      <c r="R551" s="21">
        <f>_xlfn.NORM.S.INV(0.975)*SQRT(Q551*(1-Q551)/B551+(_xlfn.NORM.S.INV(0.975)^2/(4*B551^2)))/(1+_xlfn.NORM.S.INV(0.975)^2/B551)</f>
        <v>1.6440210071006894E-4</v>
      </c>
      <c r="S551" s="19">
        <f t="shared" si="86"/>
        <v>4.4381901248976972</v>
      </c>
      <c r="T551" s="19">
        <f t="shared" si="87"/>
        <v>4.7669943263178345</v>
      </c>
    </row>
    <row r="552" spans="1:20" x14ac:dyDescent="0.25">
      <c r="A552" s="12" t="s">
        <v>58</v>
      </c>
      <c r="B552" s="13">
        <v>81478</v>
      </c>
      <c r="C552" s="12">
        <v>2.1</v>
      </c>
      <c r="D552" s="12">
        <v>1.8</v>
      </c>
      <c r="E552" s="12">
        <v>2.4</v>
      </c>
      <c r="F552" s="12">
        <v>2007</v>
      </c>
      <c r="G552" s="12" t="s">
        <v>9</v>
      </c>
      <c r="H552" s="16" t="str">
        <f>VLOOKUP(A552,'Data Key'!$A$1:$B$51,2,FALSE)</f>
        <v>Hawaii</v>
      </c>
      <c r="I552" s="17">
        <f t="shared" si="80"/>
        <v>171</v>
      </c>
      <c r="J552" s="21">
        <f t="shared" si="81"/>
        <v>1.6032508678681925E-4</v>
      </c>
      <c r="K552" s="19">
        <f t="shared" si="82"/>
        <v>1.9384009496892844</v>
      </c>
      <c r="L552" s="19">
        <f t="shared" si="83"/>
        <v>2.2590511232629229</v>
      </c>
      <c r="M552" s="21">
        <f t="shared" si="88"/>
        <v>146</v>
      </c>
      <c r="N552" s="21">
        <f t="shared" si="89"/>
        <v>197</v>
      </c>
      <c r="O552" s="19">
        <f t="shared" si="84"/>
        <v>1.7918947445936326</v>
      </c>
      <c r="P552" s="19">
        <f t="shared" si="85"/>
        <v>2.4178305800338742</v>
      </c>
      <c r="Q552" s="21">
        <f>((I552/B552)+_xlfn.NORM.S.INV(0.975)^2/(2*B552))/(1+_xlfn.NORM.S.INV(0.975)^2/B552)</f>
        <v>2.1221995761808816E-3</v>
      </c>
      <c r="R552" s="21">
        <f>_xlfn.NORM.S.INV(0.975)*SQRT(Q552*(1-Q552)/B552+(_xlfn.NORM.S.INV(0.975)^2/(4*B552^2)))/(1+_xlfn.NORM.S.INV(0.975)^2/B552)</f>
        <v>3.1684327086393027E-4</v>
      </c>
      <c r="S552" s="19">
        <f t="shared" si="86"/>
        <v>1.8053563053169512</v>
      </c>
      <c r="T552" s="19">
        <f t="shared" si="87"/>
        <v>2.4390428470448118</v>
      </c>
    </row>
    <row r="553" spans="1:20" x14ac:dyDescent="0.25">
      <c r="A553" s="12" t="s">
        <v>34</v>
      </c>
      <c r="B553" s="13">
        <v>108059</v>
      </c>
      <c r="C553" s="12">
        <v>17.100000000000001</v>
      </c>
      <c r="D553" s="12">
        <v>16.3</v>
      </c>
      <c r="E553" s="12">
        <v>17.899999999999999</v>
      </c>
      <c r="F553" s="12">
        <v>2007</v>
      </c>
      <c r="G553" s="12" t="s">
        <v>9</v>
      </c>
      <c r="H553" s="16" t="str">
        <f>VLOOKUP(A553,'Data Key'!$A$1:$B$51,2,FALSE)</f>
        <v>Idaho</v>
      </c>
      <c r="I553" s="17">
        <f t="shared" si="80"/>
        <v>1848</v>
      </c>
      <c r="J553" s="21">
        <f t="shared" si="81"/>
        <v>3.9440672921994911E-4</v>
      </c>
      <c r="K553" s="19">
        <f t="shared" si="82"/>
        <v>16.707361749111332</v>
      </c>
      <c r="L553" s="19">
        <f t="shared" si="83"/>
        <v>17.496175207551229</v>
      </c>
      <c r="M553" s="21">
        <f t="shared" si="88"/>
        <v>1765</v>
      </c>
      <c r="N553" s="21">
        <f t="shared" si="89"/>
        <v>1932</v>
      </c>
      <c r="O553" s="19">
        <f t="shared" si="84"/>
        <v>16.333669569401902</v>
      </c>
      <c r="P553" s="19">
        <f t="shared" si="85"/>
        <v>17.879121590982702</v>
      </c>
      <c r="Q553" s="21">
        <f>((I553/B553)+_xlfn.NORM.S.INV(0.975)^2/(2*B553))/(1+_xlfn.NORM.S.INV(0.975)^2/B553)</f>
        <v>1.7118934727579718E-2</v>
      </c>
      <c r="R553" s="21">
        <f>_xlfn.NORM.S.INV(0.975)*SQRT(Q553*(1-Q553)/B553+(_xlfn.NORM.S.INV(0.975)^2/(4*B553^2)))/(1+_xlfn.NORM.S.INV(0.975)^2/B553)</f>
        <v>7.7358083034500516E-4</v>
      </c>
      <c r="S553" s="19">
        <f t="shared" si="86"/>
        <v>16.345353897234713</v>
      </c>
      <c r="T553" s="19">
        <f t="shared" si="87"/>
        <v>17.892515557924721</v>
      </c>
    </row>
    <row r="554" spans="1:20" x14ac:dyDescent="0.25">
      <c r="A554" s="12" t="s">
        <v>47</v>
      </c>
      <c r="B554" s="13">
        <v>998442</v>
      </c>
      <c r="C554" s="12">
        <v>3.5</v>
      </c>
      <c r="D554" s="12">
        <v>3.3</v>
      </c>
      <c r="E554" s="12">
        <v>3.6</v>
      </c>
      <c r="F554" s="12">
        <v>2007</v>
      </c>
      <c r="G554" s="12" t="s">
        <v>9</v>
      </c>
      <c r="H554" s="16" t="str">
        <f>VLOOKUP(A554,'Data Key'!$A$1:$B$51,2,FALSE)</f>
        <v>Illinois</v>
      </c>
      <c r="I554" s="17">
        <f t="shared" si="80"/>
        <v>3495</v>
      </c>
      <c r="J554" s="21">
        <f t="shared" si="81"/>
        <v>5.9107052265300535E-5</v>
      </c>
      <c r="K554" s="19">
        <f t="shared" si="82"/>
        <v>3.4413466546100113</v>
      </c>
      <c r="L554" s="19">
        <f t="shared" si="83"/>
        <v>3.5595607591406124</v>
      </c>
      <c r="M554" s="21">
        <f t="shared" si="88"/>
        <v>3379</v>
      </c>
      <c r="N554" s="21">
        <f t="shared" si="89"/>
        <v>3611</v>
      </c>
      <c r="O554" s="19">
        <f t="shared" si="84"/>
        <v>3.3842726968617107</v>
      </c>
      <c r="P554" s="19">
        <f t="shared" si="85"/>
        <v>3.616634716888913</v>
      </c>
      <c r="Q554" s="21">
        <f>((I554/B554)+_xlfn.NORM.S.INV(0.975)^2/(2*B554))/(1+_xlfn.NORM.S.INV(0.975)^2/B554)</f>
        <v>3.5023639582704115E-3</v>
      </c>
      <c r="R554" s="21">
        <f>_xlfn.NORM.S.INV(0.975)*SQRT(Q554*(1-Q554)/B554+(_xlfn.NORM.S.INV(0.975)^2/(4*B554^2)))/(1+_xlfn.NORM.S.INV(0.975)^2/B554)</f>
        <v>1.1589470925362977E-4</v>
      </c>
      <c r="S554" s="19">
        <f t="shared" si="86"/>
        <v>3.3864692490167818</v>
      </c>
      <c r="T554" s="19">
        <f t="shared" si="87"/>
        <v>3.6182586675240413</v>
      </c>
    </row>
    <row r="555" spans="1:20" x14ac:dyDescent="0.25">
      <c r="A555" s="12" t="s">
        <v>35</v>
      </c>
      <c r="B555" s="13">
        <v>447565</v>
      </c>
      <c r="C555" s="12">
        <v>5.9</v>
      </c>
      <c r="D555" s="12">
        <v>5.7</v>
      </c>
      <c r="E555" s="12">
        <v>6.1</v>
      </c>
      <c r="F555" s="12">
        <v>2007</v>
      </c>
      <c r="G555" s="12" t="s">
        <v>9</v>
      </c>
      <c r="H555" s="16" t="str">
        <f>VLOOKUP(A555,'Data Key'!$A$1:$B$51,2,FALSE)</f>
        <v>Indiana</v>
      </c>
      <c r="I555" s="17">
        <f t="shared" si="80"/>
        <v>2641</v>
      </c>
      <c r="J555" s="21">
        <f t="shared" si="81"/>
        <v>1.1448351144954786E-4</v>
      </c>
      <c r="K555" s="19">
        <f t="shared" si="82"/>
        <v>5.7863353640210535</v>
      </c>
      <c r="L555" s="19">
        <f t="shared" si="83"/>
        <v>6.0153023869201494</v>
      </c>
      <c r="M555" s="21">
        <f t="shared" si="88"/>
        <v>2541</v>
      </c>
      <c r="N555" s="21">
        <f t="shared" si="89"/>
        <v>2742</v>
      </c>
      <c r="O555" s="19">
        <f t="shared" si="84"/>
        <v>5.6773876420184779</v>
      </c>
      <c r="P555" s="19">
        <f t="shared" si="85"/>
        <v>6.1264844212572473</v>
      </c>
      <c r="Q555" s="21">
        <f>((I555/B555)+_xlfn.NORM.S.INV(0.975)^2/(2*B555))/(1+_xlfn.NORM.S.INV(0.975)^2/B555)</f>
        <v>5.9050597016448315E-3</v>
      </c>
      <c r="R555" s="21">
        <f>_xlfn.NORM.S.INV(0.975)*SQRT(Q555*(1-Q555)/B555+(_xlfn.NORM.S.INV(0.975)^2/(4*B555^2)))/(1+_xlfn.NORM.S.INV(0.975)^2/B555)</f>
        <v>2.2450279038624442E-4</v>
      </c>
      <c r="S555" s="19">
        <f t="shared" si="86"/>
        <v>5.6805569112585879</v>
      </c>
      <c r="T555" s="19">
        <f t="shared" si="87"/>
        <v>6.1295624920310754</v>
      </c>
    </row>
    <row r="556" spans="1:20" x14ac:dyDescent="0.25">
      <c r="A556" s="12" t="s">
        <v>46</v>
      </c>
      <c r="B556" s="13">
        <v>160711</v>
      </c>
      <c r="C556" s="12">
        <v>7.9</v>
      </c>
      <c r="D556" s="12">
        <v>7.5</v>
      </c>
      <c r="E556" s="12">
        <v>8.4</v>
      </c>
      <c r="F556" s="12">
        <v>2007</v>
      </c>
      <c r="G556" s="12" t="s">
        <v>9</v>
      </c>
      <c r="H556" s="16" t="str">
        <f>VLOOKUP(A556,'Data Key'!$A$1:$B$51,2,FALSE)</f>
        <v>Iowa</v>
      </c>
      <c r="I556" s="17">
        <f t="shared" si="80"/>
        <v>1270</v>
      </c>
      <c r="J556" s="21">
        <f t="shared" si="81"/>
        <v>2.2086833643259E-4</v>
      </c>
      <c r="K556" s="19">
        <f t="shared" si="82"/>
        <v>7.681515445635843</v>
      </c>
      <c r="L556" s="19">
        <f t="shared" si="83"/>
        <v>8.1232521185010231</v>
      </c>
      <c r="M556" s="21">
        <f t="shared" si="88"/>
        <v>1201</v>
      </c>
      <c r="N556" s="21">
        <f t="shared" si="89"/>
        <v>1340</v>
      </c>
      <c r="O556" s="19">
        <f t="shared" si="84"/>
        <v>7.4730416710741645</v>
      </c>
      <c r="P556" s="19">
        <f t="shared" si="85"/>
        <v>8.3379482424974025</v>
      </c>
      <c r="Q556" s="21">
        <f>((I556/B556)+_xlfn.NORM.S.INV(0.975)^2/(2*B556))/(1+_xlfn.NORM.S.INV(0.975)^2/B556)</f>
        <v>7.9141460605941984E-3</v>
      </c>
      <c r="R556" s="21">
        <f>_xlfn.NORM.S.INV(0.975)*SQRT(Q556*(1-Q556)/B556+(_xlfn.NORM.S.INV(0.975)^2/(4*B556^2)))/(1+_xlfn.NORM.S.INV(0.975)^2/B556)</f>
        <v>4.3336793427350262E-4</v>
      </c>
      <c r="S556" s="19">
        <f t="shared" si="86"/>
        <v>7.4807781263206961</v>
      </c>
      <c r="T556" s="19">
        <f t="shared" si="87"/>
        <v>8.3475139948677004</v>
      </c>
    </row>
    <row r="557" spans="1:20" x14ac:dyDescent="0.25">
      <c r="A557" s="12" t="s">
        <v>48</v>
      </c>
      <c r="B557" s="13">
        <v>134125</v>
      </c>
      <c r="C557" s="12">
        <v>7.6</v>
      </c>
      <c r="D557" s="12">
        <v>7.2</v>
      </c>
      <c r="E557" s="12">
        <v>8.1</v>
      </c>
      <c r="F557" s="12">
        <v>2007</v>
      </c>
      <c r="G557" s="12" t="s">
        <v>9</v>
      </c>
      <c r="H557" s="16" t="str">
        <f>VLOOKUP(A557,'Data Key'!$A$1:$B$51,2,FALSE)</f>
        <v>Kansas</v>
      </c>
      <c r="I557" s="17">
        <f t="shared" si="80"/>
        <v>1019</v>
      </c>
      <c r="J557" s="21">
        <f t="shared" si="81"/>
        <v>2.3709440515386256E-4</v>
      </c>
      <c r="K557" s="19">
        <f t="shared" si="82"/>
        <v>7.3602960887883544</v>
      </c>
      <c r="L557" s="19">
        <f t="shared" si="83"/>
        <v>7.83448489909608</v>
      </c>
      <c r="M557" s="21">
        <f t="shared" si="88"/>
        <v>957</v>
      </c>
      <c r="N557" s="21">
        <f t="shared" si="89"/>
        <v>1082</v>
      </c>
      <c r="O557" s="19">
        <f t="shared" si="84"/>
        <v>7.1351351351351351</v>
      </c>
      <c r="P557" s="19">
        <f t="shared" si="85"/>
        <v>8.0671015843429643</v>
      </c>
      <c r="Q557" s="21">
        <f>((I557/B557)+_xlfn.NORM.S.INV(0.975)^2/(2*B557))/(1+_xlfn.NORM.S.INV(0.975)^2/B557)</f>
        <v>7.6114929369891192E-3</v>
      </c>
      <c r="R557" s="21">
        <f>_xlfn.NORM.S.INV(0.975)*SQRT(Q557*(1-Q557)/B557+(_xlfn.NORM.S.INV(0.975)^2/(4*B557^2)))/(1+_xlfn.NORM.S.INV(0.975)^2/B557)</f>
        <v>4.6533135236665905E-4</v>
      </c>
      <c r="S557" s="19">
        <f t="shared" si="86"/>
        <v>7.1461615846224609</v>
      </c>
      <c r="T557" s="19">
        <f t="shared" si="87"/>
        <v>8.0768242893557787</v>
      </c>
    </row>
    <row r="558" spans="1:20" x14ac:dyDescent="0.25">
      <c r="A558" s="12" t="s">
        <v>49</v>
      </c>
      <c r="B558" s="13">
        <v>326825</v>
      </c>
      <c r="C558" s="12">
        <v>5.7</v>
      </c>
      <c r="D558" s="12">
        <v>5.5</v>
      </c>
      <c r="E558" s="12">
        <v>6</v>
      </c>
      <c r="F558" s="12">
        <v>2007</v>
      </c>
      <c r="G558" s="12" t="s">
        <v>9</v>
      </c>
      <c r="H558" s="16" t="str">
        <f>VLOOKUP(A558,'Data Key'!$A$1:$B$51,2,FALSE)</f>
        <v>Kentucky</v>
      </c>
      <c r="I558" s="17">
        <f t="shared" si="80"/>
        <v>1863</v>
      </c>
      <c r="J558" s="21">
        <f t="shared" si="81"/>
        <v>1.3168909471302092E-4</v>
      </c>
      <c r="K558" s="19">
        <f t="shared" si="82"/>
        <v>5.5686092300785335</v>
      </c>
      <c r="L558" s="19">
        <f t="shared" si="83"/>
        <v>5.8319874195045767</v>
      </c>
      <c r="M558" s="21">
        <f t="shared" si="88"/>
        <v>1779</v>
      </c>
      <c r="N558" s="21">
        <f t="shared" si="89"/>
        <v>1948</v>
      </c>
      <c r="O558" s="19">
        <f t="shared" si="84"/>
        <v>5.4432800428363803</v>
      </c>
      <c r="P558" s="19">
        <f t="shared" si="85"/>
        <v>5.9603763481985776</v>
      </c>
      <c r="Q558" s="21">
        <f>((I558/B558)+_xlfn.NORM.S.INV(0.975)^2/(2*B558))/(1+_xlfn.NORM.S.INV(0.975)^2/B558)</f>
        <v>5.7061081913277857E-3</v>
      </c>
      <c r="R558" s="21">
        <f>_xlfn.NORM.S.INV(0.975)*SQRT(Q558*(1-Q558)/B558+(_xlfn.NORM.S.INV(0.975)^2/(4*B558^2)))/(1+_xlfn.NORM.S.INV(0.975)^2/B558)</f>
        <v>2.5830045716664687E-4</v>
      </c>
      <c r="S558" s="19">
        <f t="shared" si="86"/>
        <v>5.4478077341611391</v>
      </c>
      <c r="T558" s="19">
        <f t="shared" si="87"/>
        <v>5.964408648494433</v>
      </c>
    </row>
    <row r="559" spans="1:20" x14ac:dyDescent="0.25">
      <c r="A559" s="12" t="s">
        <v>50</v>
      </c>
      <c r="B559" s="13">
        <v>513476</v>
      </c>
      <c r="C559" s="12">
        <v>2.9</v>
      </c>
      <c r="D559" s="12">
        <v>2.7</v>
      </c>
      <c r="E559" s="12">
        <v>3</v>
      </c>
      <c r="F559" s="12">
        <v>2007</v>
      </c>
      <c r="G559" s="12" t="s">
        <v>9</v>
      </c>
      <c r="H559" s="16" t="str">
        <f>VLOOKUP(A559,'Data Key'!$A$1:$B$51,2,FALSE)</f>
        <v>Louisiana</v>
      </c>
      <c r="I559" s="17">
        <f t="shared" si="80"/>
        <v>1489</v>
      </c>
      <c r="J559" s="21">
        <f t="shared" si="81"/>
        <v>7.5040650777151622E-5</v>
      </c>
      <c r="K559" s="19">
        <f t="shared" si="82"/>
        <v>2.8248027693632252</v>
      </c>
      <c r="L559" s="19">
        <f t="shared" si="83"/>
        <v>2.9748840709175282</v>
      </c>
      <c r="M559" s="21">
        <f t="shared" si="88"/>
        <v>1414</v>
      </c>
      <c r="N559" s="21">
        <f t="shared" si="89"/>
        <v>1565</v>
      </c>
      <c r="O559" s="19">
        <f t="shared" si="84"/>
        <v>2.7537801182528492</v>
      </c>
      <c r="P559" s="19">
        <f t="shared" si="85"/>
        <v>3.0478542327197378</v>
      </c>
      <c r="Q559" s="21">
        <f>((I559/B559)+_xlfn.NORM.S.INV(0.975)^2/(2*B559))/(1+_xlfn.NORM.S.INV(0.975)^2/B559)</f>
        <v>2.9035623388341211E-3</v>
      </c>
      <c r="R559" s="21">
        <f>_xlfn.NORM.S.INV(0.975)*SQRT(Q559*(1-Q559)/B559+(_xlfn.NORM.S.INV(0.975)^2/(4*B559^2)))/(1+_xlfn.NORM.S.INV(0.975)^2/B559)</f>
        <v>1.472174068665684E-4</v>
      </c>
      <c r="S559" s="19">
        <f t="shared" si="86"/>
        <v>2.7563449319675524</v>
      </c>
      <c r="T559" s="19">
        <f t="shared" si="87"/>
        <v>3.0507797457006895</v>
      </c>
    </row>
    <row r="560" spans="1:20" x14ac:dyDescent="0.25">
      <c r="A560" s="12" t="s">
        <v>15</v>
      </c>
      <c r="B560" s="13">
        <v>341325</v>
      </c>
      <c r="C560" s="12">
        <v>6.2</v>
      </c>
      <c r="D560" s="12">
        <v>5.9</v>
      </c>
      <c r="E560" s="12">
        <v>6.4</v>
      </c>
      <c r="F560" s="12">
        <v>2007</v>
      </c>
      <c r="G560" s="12" t="s">
        <v>9</v>
      </c>
      <c r="H560" s="16" t="str">
        <f>VLOOKUP(A560,'Data Key'!$A$1:$B$51,2,FALSE)</f>
        <v>Maryland</v>
      </c>
      <c r="I560" s="17">
        <f t="shared" si="80"/>
        <v>2116</v>
      </c>
      <c r="J560" s="21">
        <f t="shared" si="81"/>
        <v>1.3435052461706015E-4</v>
      </c>
      <c r="K560" s="19">
        <f t="shared" si="82"/>
        <v>6.0650195771920661</v>
      </c>
      <c r="L560" s="19">
        <f t="shared" si="83"/>
        <v>6.3337206264261861</v>
      </c>
      <c r="M560" s="21">
        <f t="shared" si="88"/>
        <v>2027</v>
      </c>
      <c r="N560" s="21">
        <f t="shared" si="89"/>
        <v>2207</v>
      </c>
      <c r="O560" s="19">
        <f t="shared" si="84"/>
        <v>5.9386215483776459</v>
      </c>
      <c r="P560" s="19">
        <f t="shared" si="85"/>
        <v>6.4659781732952464</v>
      </c>
      <c r="Q560" s="21">
        <f>((I560/B560)+_xlfn.NORM.S.INV(0.975)^2/(2*B560))/(1+_xlfn.NORM.S.INV(0.975)^2/B560)</f>
        <v>6.2049275424791838E-3</v>
      </c>
      <c r="R560" s="21">
        <f>_xlfn.NORM.S.INV(0.975)*SQRT(Q560*(1-Q560)/B560+(_xlfn.NORM.S.INV(0.975)^2/(4*B560^2)))/(1+_xlfn.NORM.S.INV(0.975)^2/B560)</f>
        <v>2.6349658355144577E-4</v>
      </c>
      <c r="S560" s="19">
        <f t="shared" si="86"/>
        <v>5.9414309589277376</v>
      </c>
      <c r="T560" s="19">
        <f t="shared" si="87"/>
        <v>6.4684241260306301</v>
      </c>
    </row>
    <row r="561" spans="1:20" x14ac:dyDescent="0.25">
      <c r="A561" s="12" t="s">
        <v>30</v>
      </c>
      <c r="B561" s="13">
        <v>347378</v>
      </c>
      <c r="C561" s="12">
        <v>2.8</v>
      </c>
      <c r="D561" s="12">
        <v>2.7</v>
      </c>
      <c r="E561" s="12">
        <v>3</v>
      </c>
      <c r="F561" s="12">
        <v>2007</v>
      </c>
      <c r="G561" s="12" t="s">
        <v>9</v>
      </c>
      <c r="H561" s="16" t="str">
        <f>VLOOKUP(A561,'Data Key'!$A$1:$B$51,2,FALSE)</f>
        <v>Massachusetts</v>
      </c>
      <c r="I561" s="17">
        <f t="shared" si="80"/>
        <v>973</v>
      </c>
      <c r="J561" s="21">
        <f t="shared" si="81"/>
        <v>8.9669558300578821E-5</v>
      </c>
      <c r="K561" s="19">
        <f t="shared" si="82"/>
        <v>2.7113138085217305</v>
      </c>
      <c r="L561" s="19">
        <f t="shared" si="83"/>
        <v>2.8906529251228879</v>
      </c>
      <c r="M561" s="21">
        <f t="shared" si="88"/>
        <v>912</v>
      </c>
      <c r="N561" s="21">
        <f t="shared" si="89"/>
        <v>1034</v>
      </c>
      <c r="O561" s="19">
        <f t="shared" si="84"/>
        <v>2.6253821485528732</v>
      </c>
      <c r="P561" s="19">
        <f t="shared" si="85"/>
        <v>2.9765845850917443</v>
      </c>
      <c r="Q561" s="21">
        <f>((I561/B561)+_xlfn.NORM.S.INV(0.975)^2/(2*B561))/(1+_xlfn.NORM.S.INV(0.975)^2/B561)</f>
        <v>2.806481551586559E-3</v>
      </c>
      <c r="R561" s="21">
        <f>_xlfn.NORM.S.INV(0.975)*SQRT(Q561*(1-Q561)/B561+(_xlfn.NORM.S.INV(0.975)^2/(4*B561^2)))/(1+_xlfn.NORM.S.INV(0.975)^2/B561)</f>
        <v>1.7600595264998138E-4</v>
      </c>
      <c r="S561" s="19">
        <f t="shared" si="86"/>
        <v>2.6304755989365778</v>
      </c>
      <c r="T561" s="19">
        <f t="shared" si="87"/>
        <v>2.9824875042365404</v>
      </c>
    </row>
    <row r="562" spans="1:20" x14ac:dyDescent="0.25">
      <c r="A562" s="12" t="s">
        <v>51</v>
      </c>
      <c r="B562" s="13">
        <v>765937</v>
      </c>
      <c r="C562" s="12">
        <v>9.4</v>
      </c>
      <c r="D562" s="12">
        <v>9.1999999999999993</v>
      </c>
      <c r="E562" s="12">
        <v>9.6999999999999993</v>
      </c>
      <c r="F562" s="12">
        <v>2007</v>
      </c>
      <c r="G562" s="12" t="s">
        <v>9</v>
      </c>
      <c r="H562" s="16" t="str">
        <f>VLOOKUP(A562,'Data Key'!$A$1:$B$51,2,FALSE)</f>
        <v>Michigan</v>
      </c>
      <c r="I562" s="17">
        <f t="shared" si="80"/>
        <v>7200</v>
      </c>
      <c r="J562" s="21">
        <f t="shared" si="81"/>
        <v>1.1026109613576597E-4</v>
      </c>
      <c r="K562" s="19">
        <f t="shared" si="82"/>
        <v>9.289989838340567</v>
      </c>
      <c r="L562" s="19">
        <f t="shared" si="83"/>
        <v>9.5105120306120998</v>
      </c>
      <c r="M562" s="21">
        <f t="shared" si="88"/>
        <v>7035</v>
      </c>
      <c r="N562" s="21">
        <f t="shared" si="89"/>
        <v>7366</v>
      </c>
      <c r="O562" s="19">
        <f t="shared" si="84"/>
        <v>9.1848285172279187</v>
      </c>
      <c r="P562" s="19">
        <f t="shared" si="85"/>
        <v>9.6169789421323166</v>
      </c>
      <c r="Q562" s="21">
        <f>((I562/B562)+_xlfn.NORM.S.INV(0.975)^2/(2*B562))/(1+_xlfn.NORM.S.INV(0.975)^2/B562)</f>
        <v>9.4027114622762201E-3</v>
      </c>
      <c r="R562" s="21">
        <f>_xlfn.NORM.S.INV(0.975)*SQRT(Q562*(1-Q562)/B562+(_xlfn.NORM.S.INV(0.975)^2/(4*B562^2)))/(1+_xlfn.NORM.S.INV(0.975)^2/B562)</f>
        <v>2.1614925327084872E-4</v>
      </c>
      <c r="S562" s="19">
        <f t="shared" si="86"/>
        <v>9.1865622090053716</v>
      </c>
      <c r="T562" s="19">
        <f t="shared" si="87"/>
        <v>9.6188607155470702</v>
      </c>
    </row>
    <row r="563" spans="1:20" x14ac:dyDescent="0.25">
      <c r="A563" s="12" t="s">
        <v>28</v>
      </c>
      <c r="B563" s="13">
        <v>259444</v>
      </c>
      <c r="C563" s="12">
        <v>15</v>
      </c>
      <c r="D563" s="12">
        <v>14.5</v>
      </c>
      <c r="E563" s="12">
        <v>15.5</v>
      </c>
      <c r="F563" s="12">
        <v>2007</v>
      </c>
      <c r="G563" s="12" t="s">
        <v>9</v>
      </c>
      <c r="H563" s="16" t="str">
        <f>VLOOKUP(A563,'Data Key'!$A$1:$B$51,2,FALSE)</f>
        <v>Minnesota</v>
      </c>
      <c r="I563" s="17">
        <f t="shared" si="80"/>
        <v>3892</v>
      </c>
      <c r="J563" s="21">
        <f t="shared" si="81"/>
        <v>2.3864954497811026E-4</v>
      </c>
      <c r="K563" s="19">
        <f t="shared" si="82"/>
        <v>14.762660949772203</v>
      </c>
      <c r="L563" s="19">
        <f t="shared" si="83"/>
        <v>15.239960039728421</v>
      </c>
      <c r="M563" s="21">
        <f t="shared" si="88"/>
        <v>3771</v>
      </c>
      <c r="N563" s="21">
        <f t="shared" si="89"/>
        <v>4013</v>
      </c>
      <c r="O563" s="19">
        <f t="shared" si="84"/>
        <v>14.534928539492144</v>
      </c>
      <c r="P563" s="19">
        <f t="shared" si="85"/>
        <v>15.46769245000848</v>
      </c>
      <c r="Q563" s="21">
        <f>((I563/B563)+_xlfn.NORM.S.INV(0.975)^2/(2*B563))/(1+_xlfn.NORM.S.INV(0.975)^2/B563)</f>
        <v>1.5008491523828641E-2</v>
      </c>
      <c r="R563" s="21">
        <f>_xlfn.NORM.S.INV(0.975)*SQRT(Q563*(1-Q563)/B563+(_xlfn.NORM.S.INV(0.975)^2/(4*B563^2)))/(1+_xlfn.NORM.S.INV(0.975)^2/B563)</f>
        <v>4.6790638954105938E-4</v>
      </c>
      <c r="S563" s="19">
        <f t="shared" si="86"/>
        <v>14.54058513428758</v>
      </c>
      <c r="T563" s="19">
        <f t="shared" si="87"/>
        <v>15.4763979133697</v>
      </c>
    </row>
    <row r="564" spans="1:20" x14ac:dyDescent="0.25">
      <c r="A564" s="12" t="s">
        <v>61</v>
      </c>
      <c r="B564" s="13">
        <v>256308</v>
      </c>
      <c r="C564" s="12">
        <v>3.7</v>
      </c>
      <c r="D564" s="12">
        <v>3.5</v>
      </c>
      <c r="E564" s="12">
        <v>3.9</v>
      </c>
      <c r="F564" s="12">
        <v>2007</v>
      </c>
      <c r="G564" s="12" t="s">
        <v>9</v>
      </c>
      <c r="H564" s="16" t="str">
        <f>VLOOKUP(A564,'Data Key'!$A$1:$B$51,2,FALSE)</f>
        <v>Mississippi</v>
      </c>
      <c r="I564" s="17">
        <f t="shared" si="80"/>
        <v>948</v>
      </c>
      <c r="J564" s="21">
        <f t="shared" si="81"/>
        <v>1.1990501860944103E-4</v>
      </c>
      <c r="K564" s="19">
        <f t="shared" si="82"/>
        <v>3.5787700129931621</v>
      </c>
      <c r="L564" s="19">
        <f t="shared" si="83"/>
        <v>3.8185800502120442</v>
      </c>
      <c r="M564" s="21">
        <f t="shared" si="88"/>
        <v>889</v>
      </c>
      <c r="N564" s="21">
        <f t="shared" si="89"/>
        <v>1009</v>
      </c>
      <c r="O564" s="19">
        <f t="shared" si="84"/>
        <v>3.4684832311125677</v>
      </c>
      <c r="P564" s="19">
        <f t="shared" si="85"/>
        <v>3.9366699439736568</v>
      </c>
      <c r="Q564" s="21">
        <f>((I564/B564)+_xlfn.NORM.S.INV(0.975)^2/(2*B564))/(1+_xlfn.NORM.S.INV(0.975)^2/B564)</f>
        <v>3.7061133188532854E-3</v>
      </c>
      <c r="R564" s="21">
        <f>_xlfn.NORM.S.INV(0.975)*SQRT(Q564*(1-Q564)/B564+(_xlfn.NORM.S.INV(0.975)^2/(4*B564^2)))/(1+_xlfn.NORM.S.INV(0.975)^2/B564)</f>
        <v>2.3536063325229906E-4</v>
      </c>
      <c r="S564" s="19">
        <f t="shared" si="86"/>
        <v>3.4707526856009863</v>
      </c>
      <c r="T564" s="19">
        <f t="shared" si="87"/>
        <v>3.9414739521055844</v>
      </c>
    </row>
    <row r="565" spans="1:20" x14ac:dyDescent="0.25">
      <c r="A565" s="12" t="s">
        <v>22</v>
      </c>
      <c r="B565" s="13">
        <v>422932</v>
      </c>
      <c r="C565" s="12">
        <v>6.9</v>
      </c>
      <c r="D565" s="12">
        <v>6.6</v>
      </c>
      <c r="E565" s="12">
        <v>7.1</v>
      </c>
      <c r="F565" s="12">
        <v>2007</v>
      </c>
      <c r="G565" s="12" t="s">
        <v>9</v>
      </c>
      <c r="H565" s="16" t="str">
        <f>VLOOKUP(A565,'Data Key'!$A$1:$B$51,2,FALSE)</f>
        <v>Missouri</v>
      </c>
      <c r="I565" s="17">
        <f t="shared" si="80"/>
        <v>2918</v>
      </c>
      <c r="J565" s="21">
        <f t="shared" si="81"/>
        <v>1.272825032515759E-4</v>
      </c>
      <c r="K565" s="19">
        <f t="shared" si="82"/>
        <v>6.7721717825437766</v>
      </c>
      <c r="L565" s="19">
        <f t="shared" si="83"/>
        <v>7.0267367890469288</v>
      </c>
      <c r="M565" s="21">
        <f t="shared" si="88"/>
        <v>2813</v>
      </c>
      <c r="N565" s="21">
        <f t="shared" si="89"/>
        <v>3024</v>
      </c>
      <c r="O565" s="19">
        <f t="shared" si="84"/>
        <v>6.6511874249288301</v>
      </c>
      <c r="P565" s="19">
        <f t="shared" si="85"/>
        <v>7.1500855929558416</v>
      </c>
      <c r="Q565" s="21">
        <f>((I565/B565)+_xlfn.NORM.S.INV(0.975)^2/(2*B565))/(1+_xlfn.NORM.S.INV(0.975)^2/B565)</f>
        <v>6.9039330394386695E-3</v>
      </c>
      <c r="R565" s="21">
        <f>_xlfn.NORM.S.INV(0.975)*SQRT(Q565*(1-Q565)/B565+(_xlfn.NORM.S.INV(0.975)^2/(4*B565^2)))/(1+_xlfn.NORM.S.INV(0.975)^2/B565)</f>
        <v>2.4958857112385944E-4</v>
      </c>
      <c r="S565" s="19">
        <f t="shared" si="86"/>
        <v>6.6543444683148101</v>
      </c>
      <c r="T565" s="19">
        <f t="shared" si="87"/>
        <v>7.153521610562529</v>
      </c>
    </row>
    <row r="566" spans="1:20" x14ac:dyDescent="0.25">
      <c r="A566" s="12" t="s">
        <v>52</v>
      </c>
      <c r="B566" s="13">
        <v>40205</v>
      </c>
      <c r="C566" s="12">
        <v>12.8</v>
      </c>
      <c r="D566" s="12">
        <v>11.8</v>
      </c>
      <c r="E566" s="12">
        <v>14</v>
      </c>
      <c r="F566" s="12">
        <v>2007</v>
      </c>
      <c r="G566" s="12" t="s">
        <v>9</v>
      </c>
      <c r="H566" s="16" t="str">
        <f>VLOOKUP(A566,'Data Key'!$A$1:$B$51,2,FALSE)</f>
        <v>Montana</v>
      </c>
      <c r="I566" s="17">
        <f t="shared" si="80"/>
        <v>515</v>
      </c>
      <c r="J566" s="21">
        <f t="shared" si="81"/>
        <v>5.6082073764073676E-4</v>
      </c>
      <c r="K566" s="19">
        <f t="shared" si="82"/>
        <v>12.248531332997244</v>
      </c>
      <c r="L566" s="19">
        <f t="shared" si="83"/>
        <v>13.370172808278717</v>
      </c>
      <c r="M566" s="21">
        <f t="shared" si="88"/>
        <v>471</v>
      </c>
      <c r="N566" s="21">
        <f t="shared" si="89"/>
        <v>559</v>
      </c>
      <c r="O566" s="19">
        <f t="shared" si="84"/>
        <v>11.714960825767939</v>
      </c>
      <c r="P566" s="19">
        <f t="shared" si="85"/>
        <v>13.903743315508022</v>
      </c>
      <c r="Q566" s="21">
        <f>((I566/B566)+_xlfn.NORM.S.INV(0.975)^2/(2*B566))/(1+_xlfn.NORM.S.INV(0.975)^2/B566)</f>
        <v>1.2855897127494808E-2</v>
      </c>
      <c r="R566" s="21">
        <f>_xlfn.NORM.S.INV(0.975)*SQRT(Q566*(1-Q566)/B566+(_xlfn.NORM.S.INV(0.975)^2/(4*B566^2)))/(1+_xlfn.NORM.S.INV(0.975)^2/B566)</f>
        <v>1.1020882538285591E-3</v>
      </c>
      <c r="S566" s="19">
        <f t="shared" si="86"/>
        <v>11.753808873666248</v>
      </c>
      <c r="T566" s="19">
        <f t="shared" si="87"/>
        <v>13.957985381323368</v>
      </c>
    </row>
    <row r="567" spans="1:20" x14ac:dyDescent="0.25">
      <c r="A567" s="12" t="s">
        <v>53</v>
      </c>
      <c r="B567" s="13">
        <v>110296</v>
      </c>
      <c r="C567" s="12">
        <v>2.8</v>
      </c>
      <c r="D567" s="12">
        <v>2.5</v>
      </c>
      <c r="E567" s="12">
        <v>3.1</v>
      </c>
      <c r="F567" s="12">
        <v>2007</v>
      </c>
      <c r="G567" s="12" t="s">
        <v>9</v>
      </c>
      <c r="H567" s="16" t="str">
        <f>VLOOKUP(A567,'Data Key'!$A$1:$B$51,2,FALSE)</f>
        <v>Nebraska</v>
      </c>
      <c r="I567" s="17">
        <f t="shared" si="80"/>
        <v>309</v>
      </c>
      <c r="J567" s="21">
        <f t="shared" si="81"/>
        <v>1.5915133064184638E-4</v>
      </c>
      <c r="K567" s="19">
        <f t="shared" si="82"/>
        <v>2.642400856200831</v>
      </c>
      <c r="L567" s="19">
        <f t="shared" si="83"/>
        <v>2.9607035174845242</v>
      </c>
      <c r="M567" s="21">
        <f t="shared" si="88"/>
        <v>275</v>
      </c>
      <c r="N567" s="21">
        <f t="shared" si="89"/>
        <v>344</v>
      </c>
      <c r="O567" s="19">
        <f t="shared" si="84"/>
        <v>2.4932907811706682</v>
      </c>
      <c r="P567" s="19">
        <f t="shared" si="85"/>
        <v>3.1188801044462173</v>
      </c>
      <c r="Q567" s="21">
        <f>((I567/B567)+_xlfn.NORM.S.INV(0.975)^2/(2*B567))/(1+_xlfn.NORM.S.INV(0.975)^2/B567)</f>
        <v>2.8188683256306049E-3</v>
      </c>
      <c r="R567" s="21">
        <f>_xlfn.NORM.S.INV(0.975)*SQRT(Q567*(1-Q567)/B567+(_xlfn.NORM.S.INV(0.975)^2/(4*B567^2)))/(1+_xlfn.NORM.S.INV(0.975)^2/B567)</f>
        <v>3.1336400146843231E-4</v>
      </c>
      <c r="S567" s="19">
        <f t="shared" si="86"/>
        <v>2.5055043241621728</v>
      </c>
      <c r="T567" s="19">
        <f t="shared" si="87"/>
        <v>3.1322323270990369</v>
      </c>
    </row>
    <row r="568" spans="1:20" x14ac:dyDescent="0.25">
      <c r="A568" s="12" t="s">
        <v>31</v>
      </c>
      <c r="B568" s="13">
        <v>89910</v>
      </c>
      <c r="C568" s="12">
        <v>5.5</v>
      </c>
      <c r="D568" s="12">
        <v>5</v>
      </c>
      <c r="E568" s="12">
        <v>6</v>
      </c>
      <c r="F568" s="12">
        <v>2007</v>
      </c>
      <c r="G568" s="12" t="s">
        <v>9</v>
      </c>
      <c r="H568" s="16" t="str">
        <f>VLOOKUP(A568,'Data Key'!$A$1:$B$51,2,FALSE)</f>
        <v>Nevada</v>
      </c>
      <c r="I568" s="17">
        <f t="shared" si="80"/>
        <v>495</v>
      </c>
      <c r="J568" s="21">
        <f t="shared" si="81"/>
        <v>2.4677195028394085E-4</v>
      </c>
      <c r="K568" s="19">
        <f t="shared" si="82"/>
        <v>5.258733555221565</v>
      </c>
      <c r="L568" s="19">
        <f t="shared" si="83"/>
        <v>5.7522774557894465</v>
      </c>
      <c r="M568" s="21">
        <f t="shared" si="88"/>
        <v>452</v>
      </c>
      <c r="N568" s="21">
        <f t="shared" si="89"/>
        <v>538</v>
      </c>
      <c r="O568" s="19">
        <f t="shared" si="84"/>
        <v>5.0272494716939162</v>
      </c>
      <c r="P568" s="19">
        <f t="shared" si="85"/>
        <v>5.9837615393170953</v>
      </c>
      <c r="Q568" s="21">
        <f>((I568/B568)+_xlfn.NORM.S.INV(0.975)^2/(2*B568))/(1+_xlfn.NORM.S.INV(0.975)^2/B568)</f>
        <v>5.5266321775155154E-3</v>
      </c>
      <c r="R568" s="21">
        <f>_xlfn.NORM.S.INV(0.975)*SQRT(Q568*(1-Q568)/B568+(_xlfn.NORM.S.INV(0.975)^2/(4*B568^2)))/(1+_xlfn.NORM.S.INV(0.975)^2/B568)</f>
        <v>4.8503603229722674E-4</v>
      </c>
      <c r="S568" s="19">
        <f t="shared" si="86"/>
        <v>5.0415961452182882</v>
      </c>
      <c r="T568" s="19">
        <f t="shared" si="87"/>
        <v>6.0116682098127425</v>
      </c>
    </row>
    <row r="569" spans="1:20" x14ac:dyDescent="0.25">
      <c r="A569" s="12" t="s">
        <v>37</v>
      </c>
      <c r="B569" s="13">
        <v>58317</v>
      </c>
      <c r="C569" s="12">
        <v>11</v>
      </c>
      <c r="D569" s="12">
        <v>10.199999999999999</v>
      </c>
      <c r="E569" s="12">
        <v>11.9</v>
      </c>
      <c r="F569" s="12">
        <v>2007</v>
      </c>
      <c r="G569" s="12" t="s">
        <v>9</v>
      </c>
      <c r="H569" s="16" t="str">
        <f>VLOOKUP(A569,'Data Key'!$A$1:$B$51,2,FALSE)</f>
        <v>New Hampshire</v>
      </c>
      <c r="I569" s="17">
        <f t="shared" si="80"/>
        <v>641</v>
      </c>
      <c r="J569" s="21">
        <f t="shared" si="81"/>
        <v>4.3175146474274984E-4</v>
      </c>
      <c r="K569" s="19">
        <f t="shared" si="82"/>
        <v>10.559897625573967</v>
      </c>
      <c r="L569" s="19">
        <f t="shared" si="83"/>
        <v>11.423400555059468</v>
      </c>
      <c r="M569" s="21">
        <f t="shared" si="88"/>
        <v>593</v>
      </c>
      <c r="N569" s="21">
        <f t="shared" si="89"/>
        <v>691</v>
      </c>
      <c r="O569" s="19">
        <f t="shared" si="84"/>
        <v>10.168561482929507</v>
      </c>
      <c r="P569" s="19">
        <f t="shared" si="85"/>
        <v>11.849032014678397</v>
      </c>
      <c r="Q569" s="21">
        <f>((I569/B569)+_xlfn.NORM.S.INV(0.975)^2/(2*B569))/(1+_xlfn.NORM.S.INV(0.975)^2/B569)</f>
        <v>1.1023858938391721E-2</v>
      </c>
      <c r="R569" s="21">
        <f>_xlfn.NORM.S.INV(0.975)*SQRT(Q569*(1-Q569)/B569+(_xlfn.NORM.S.INV(0.975)^2/(4*B569^2)))/(1+_xlfn.NORM.S.INV(0.975)^2/B569)</f>
        <v>8.4802641810339759E-4</v>
      </c>
      <c r="S569" s="19">
        <f t="shared" si="86"/>
        <v>10.175832520288324</v>
      </c>
      <c r="T569" s="19">
        <f t="shared" si="87"/>
        <v>11.871885356495119</v>
      </c>
    </row>
    <row r="570" spans="1:20" x14ac:dyDescent="0.25">
      <c r="A570" s="12" t="s">
        <v>16</v>
      </c>
      <c r="B570" s="13">
        <v>407386</v>
      </c>
      <c r="C570" s="12">
        <v>4.8</v>
      </c>
      <c r="D570" s="12">
        <v>4.5999999999999996</v>
      </c>
      <c r="E570" s="12">
        <v>5</v>
      </c>
      <c r="F570" s="12">
        <v>2007</v>
      </c>
      <c r="G570" s="12" t="s">
        <v>9</v>
      </c>
      <c r="H570" s="16" t="str">
        <f>VLOOKUP(A570,'Data Key'!$A$1:$B$51,2,FALSE)</f>
        <v>New Jersey</v>
      </c>
      <c r="I570" s="17">
        <f t="shared" si="80"/>
        <v>1955</v>
      </c>
      <c r="J570" s="21">
        <f t="shared" si="81"/>
        <v>1.0827363239467907E-4</v>
      </c>
      <c r="K570" s="19">
        <f t="shared" si="82"/>
        <v>4.690614891020461</v>
      </c>
      <c r="L570" s="19">
        <f t="shared" si="83"/>
        <v>4.9071621558098188</v>
      </c>
      <c r="M570" s="21">
        <f t="shared" si="88"/>
        <v>1869</v>
      </c>
      <c r="N570" s="21">
        <f t="shared" si="89"/>
        <v>2042</v>
      </c>
      <c r="O570" s="19">
        <f t="shared" si="84"/>
        <v>4.5877865218736043</v>
      </c>
      <c r="P570" s="19">
        <f t="shared" si="85"/>
        <v>5.0124451993932047</v>
      </c>
      <c r="Q570" s="21">
        <f>((I570/B570)+_xlfn.NORM.S.INV(0.975)^2/(2*B570))/(1+_xlfn.NORM.S.INV(0.975)^2/B570)</f>
        <v>4.8035579935003219E-3</v>
      </c>
      <c r="R570" s="21">
        <f>_xlfn.NORM.S.INV(0.975)*SQRT(Q570*(1-Q570)/B570+(_xlfn.NORM.S.INV(0.975)^2/(4*B570^2)))/(1+_xlfn.NORM.S.INV(0.975)^2/B570)</f>
        <v>2.1236548160743552E-4</v>
      </c>
      <c r="S570" s="19">
        <f t="shared" si="86"/>
        <v>4.5911925118928867</v>
      </c>
      <c r="T570" s="19">
        <f t="shared" si="87"/>
        <v>5.0159234751077575</v>
      </c>
    </row>
    <row r="571" spans="1:20" x14ac:dyDescent="0.25">
      <c r="A571" s="12" t="s">
        <v>62</v>
      </c>
      <c r="B571" s="13">
        <v>224864</v>
      </c>
      <c r="C571" s="12">
        <v>3</v>
      </c>
      <c r="D571" s="12">
        <v>2.8</v>
      </c>
      <c r="E571" s="12">
        <v>3.3</v>
      </c>
      <c r="F571" s="12">
        <v>2007</v>
      </c>
      <c r="G571" s="12" t="s">
        <v>9</v>
      </c>
      <c r="H571" s="16" t="str">
        <f>VLOOKUP(A571,'Data Key'!$A$1:$B$51,2,FALSE)</f>
        <v>New Mexico</v>
      </c>
      <c r="I571" s="17">
        <f t="shared" si="80"/>
        <v>675</v>
      </c>
      <c r="J571" s="21">
        <f t="shared" si="81"/>
        <v>1.1536634629152311E-4</v>
      </c>
      <c r="K571" s="19">
        <f t="shared" si="82"/>
        <v>2.8864480837639768</v>
      </c>
      <c r="L571" s="19">
        <f t="shared" si="83"/>
        <v>3.1171807763470234</v>
      </c>
      <c r="M571" s="21">
        <f t="shared" si="88"/>
        <v>624</v>
      </c>
      <c r="N571" s="21">
        <f t="shared" si="89"/>
        <v>726</v>
      </c>
      <c r="O571" s="19">
        <f t="shared" si="84"/>
        <v>2.7750106731179733</v>
      </c>
      <c r="P571" s="19">
        <f t="shared" si="85"/>
        <v>3.2286181869930268</v>
      </c>
      <c r="Q571" s="21">
        <f>((I571/B571)+_xlfn.NORM.S.INV(0.975)^2/(2*B571))/(1+_xlfn.NORM.S.INV(0.975)^2/B571)</f>
        <v>3.0103047417489861E-3</v>
      </c>
      <c r="R571" s="21">
        <f>_xlfn.NORM.S.INV(0.975)*SQRT(Q571*(1-Q571)/B571+(_xlfn.NORM.S.INV(0.975)^2/(4*B571^2)))/(1+_xlfn.NORM.S.INV(0.975)^2/B571)</f>
        <v>2.2658964559762931E-4</v>
      </c>
      <c r="S571" s="19">
        <f t="shared" si="86"/>
        <v>2.783715096151357</v>
      </c>
      <c r="T571" s="19">
        <f t="shared" si="87"/>
        <v>3.2368943873466156</v>
      </c>
    </row>
    <row r="572" spans="1:20" x14ac:dyDescent="0.25">
      <c r="A572" s="12" t="s">
        <v>38</v>
      </c>
      <c r="B572" s="13">
        <v>1259206</v>
      </c>
      <c r="C572" s="12">
        <v>3.9</v>
      </c>
      <c r="D572" s="12">
        <v>3.8</v>
      </c>
      <c r="E572" s="12">
        <v>4</v>
      </c>
      <c r="F572" s="12">
        <v>2007</v>
      </c>
      <c r="G572" s="12" t="s">
        <v>9</v>
      </c>
      <c r="H572" s="16" t="str">
        <f>VLOOKUP(A572,'Data Key'!$A$1:$B$51,2,FALSE)</f>
        <v>New York</v>
      </c>
      <c r="I572" s="17">
        <f t="shared" si="80"/>
        <v>4911</v>
      </c>
      <c r="J572" s="21">
        <f t="shared" si="81"/>
        <v>5.5544317659582248E-5</v>
      </c>
      <c r="K572" s="19">
        <f t="shared" si="82"/>
        <v>3.8445323973497172</v>
      </c>
      <c r="L572" s="19">
        <f t="shared" si="83"/>
        <v>3.9556210326688817</v>
      </c>
      <c r="M572" s="21">
        <f t="shared" si="88"/>
        <v>4774</v>
      </c>
      <c r="N572" s="21">
        <f t="shared" si="89"/>
        <v>5048</v>
      </c>
      <c r="O572" s="19">
        <f t="shared" si="84"/>
        <v>3.7912779958164111</v>
      </c>
      <c r="P572" s="19">
        <f t="shared" si="85"/>
        <v>4.0088754342021877</v>
      </c>
      <c r="Q572" s="21">
        <f>((I572/B572)+_xlfn.NORM.S.INV(0.975)^2/(2*B572))/(1+_xlfn.NORM.S.INV(0.975)^2/B572)</f>
        <v>3.9015901620643519E-3</v>
      </c>
      <c r="R572" s="21">
        <f>_xlfn.NORM.S.INV(0.975)*SQRT(Q572*(1-Q572)/B572+(_xlfn.NORM.S.INV(0.975)^2/(4*B572^2)))/(1+_xlfn.NORM.S.INV(0.975)^2/B572)</f>
        <v>1.0889625155344384E-4</v>
      </c>
      <c r="S572" s="19">
        <f t="shared" si="86"/>
        <v>3.7926939105109083</v>
      </c>
      <c r="T572" s="19">
        <f t="shared" si="87"/>
        <v>4.0104864136177962</v>
      </c>
    </row>
    <row r="573" spans="1:20" x14ac:dyDescent="0.25">
      <c r="A573" s="12" t="s">
        <v>23</v>
      </c>
      <c r="B573" s="13">
        <v>627426</v>
      </c>
      <c r="C573" s="12">
        <v>6.6</v>
      </c>
      <c r="D573" s="12">
        <v>6.4</v>
      </c>
      <c r="E573" s="12">
        <v>6.8</v>
      </c>
      <c r="F573" s="12">
        <v>2007</v>
      </c>
      <c r="G573" s="12" t="s">
        <v>9</v>
      </c>
      <c r="H573" s="16" t="str">
        <f>VLOOKUP(A573,'Data Key'!$A$1:$B$51,2,FALSE)</f>
        <v>North Carolina</v>
      </c>
      <c r="I573" s="17">
        <f t="shared" si="80"/>
        <v>4141</v>
      </c>
      <c r="J573" s="21">
        <f t="shared" si="81"/>
        <v>1.0222383871938274E-4</v>
      </c>
      <c r="K573" s="19">
        <f t="shared" si="82"/>
        <v>6.4977576730445552</v>
      </c>
      <c r="L573" s="19">
        <f t="shared" si="83"/>
        <v>6.7022053504833199</v>
      </c>
      <c r="M573" s="21">
        <f t="shared" si="88"/>
        <v>4016</v>
      </c>
      <c r="N573" s="21">
        <f t="shared" si="89"/>
        <v>4267</v>
      </c>
      <c r="O573" s="19">
        <f t="shared" si="84"/>
        <v>6.400754830051671</v>
      </c>
      <c r="P573" s="19">
        <f t="shared" si="85"/>
        <v>6.8008020069299011</v>
      </c>
      <c r="Q573" s="21">
        <f>((I573/B573)+_xlfn.NORM.S.INV(0.975)^2/(2*B573))/(1+_xlfn.NORM.S.INV(0.975)^2/B573)</f>
        <v>6.6030023688031011E-3</v>
      </c>
      <c r="R573" s="21">
        <f>_xlfn.NORM.S.INV(0.975)*SQRT(Q573*(1-Q573)/B573+(_xlfn.NORM.S.INV(0.975)^2/(4*B573^2)))/(1+_xlfn.NORM.S.INV(0.975)^2/B573)</f>
        <v>2.0042273760275341E-4</v>
      </c>
      <c r="S573" s="19">
        <f t="shared" si="86"/>
        <v>6.4025796312003473</v>
      </c>
      <c r="T573" s="19">
        <f t="shared" si="87"/>
        <v>6.8034251064058546</v>
      </c>
    </row>
    <row r="574" spans="1:20" x14ac:dyDescent="0.25">
      <c r="A574" s="12" t="s">
        <v>59</v>
      </c>
      <c r="B574" s="13">
        <v>23602</v>
      </c>
      <c r="C574" s="12">
        <v>11.9</v>
      </c>
      <c r="D574" s="12">
        <v>10.6</v>
      </c>
      <c r="E574" s="12">
        <v>13.3</v>
      </c>
      <c r="F574" s="12">
        <v>2007</v>
      </c>
      <c r="G574" s="12" t="s">
        <v>9</v>
      </c>
      <c r="H574" s="16" t="str">
        <f>VLOOKUP(A574,'Data Key'!$A$1:$B$51,2,FALSE)</f>
        <v>North Dakota</v>
      </c>
      <c r="I574" s="17">
        <f t="shared" si="80"/>
        <v>281</v>
      </c>
      <c r="J574" s="21">
        <f t="shared" si="81"/>
        <v>7.0599810506692142E-4</v>
      </c>
      <c r="K574" s="19">
        <f t="shared" si="82"/>
        <v>11.199772592331604</v>
      </c>
      <c r="L574" s="19">
        <f t="shared" si="83"/>
        <v>12.611768802465447</v>
      </c>
      <c r="M574" s="21">
        <f t="shared" si="88"/>
        <v>249</v>
      </c>
      <c r="N574" s="21">
        <f t="shared" si="89"/>
        <v>314</v>
      </c>
      <c r="O574" s="19">
        <f t="shared" si="84"/>
        <v>10.549953393780187</v>
      </c>
      <c r="P574" s="19">
        <f t="shared" si="85"/>
        <v>13.303957291754935</v>
      </c>
      <c r="Q574" s="21">
        <f>((I574/B574)+_xlfn.NORM.S.INV(0.975)^2/(2*B574))/(1+_xlfn.NORM.S.INV(0.975)^2/B574)</f>
        <v>1.1985199930444727E-2</v>
      </c>
      <c r="R574" s="21">
        <f>_xlfn.NORM.S.INV(0.975)*SQRT(Q574*(1-Q574)/B574+(_xlfn.NORM.S.INV(0.975)^2/(4*B574^2)))/(1+_xlfn.NORM.S.INV(0.975)^2/B574)</f>
        <v>1.3904400138936455E-3</v>
      </c>
      <c r="S574" s="19">
        <f t="shared" si="86"/>
        <v>10.59475991655108</v>
      </c>
      <c r="T574" s="19">
        <f t="shared" si="87"/>
        <v>13.375639944338372</v>
      </c>
    </row>
    <row r="575" spans="1:20" x14ac:dyDescent="0.25">
      <c r="A575" s="12" t="s">
        <v>54</v>
      </c>
      <c r="B575" s="13">
        <v>840254</v>
      </c>
      <c r="C575" s="12">
        <v>4.0999999999999996</v>
      </c>
      <c r="D575" s="12">
        <v>3.9</v>
      </c>
      <c r="E575" s="12">
        <v>4.2</v>
      </c>
      <c r="F575" s="12">
        <v>2007</v>
      </c>
      <c r="G575" s="12" t="s">
        <v>9</v>
      </c>
      <c r="H575" s="16" t="str">
        <f>VLOOKUP(A575,'Data Key'!$A$1:$B$51,2,FALSE)</f>
        <v>Ohio</v>
      </c>
      <c r="I575" s="17">
        <f t="shared" si="80"/>
        <v>3445</v>
      </c>
      <c r="J575" s="21">
        <f t="shared" si="81"/>
        <v>6.970948936499676E-5</v>
      </c>
      <c r="K575" s="19">
        <f t="shared" si="82"/>
        <v>4.030241239819274</v>
      </c>
      <c r="L575" s="19">
        <f t="shared" si="83"/>
        <v>4.1696602185492679</v>
      </c>
      <c r="M575" s="21">
        <f t="shared" si="88"/>
        <v>3331</v>
      </c>
      <c r="N575" s="21">
        <f t="shared" si="89"/>
        <v>3560</v>
      </c>
      <c r="O575" s="19">
        <f t="shared" si="84"/>
        <v>3.9642774684797693</v>
      </c>
      <c r="P575" s="19">
        <f t="shared" si="85"/>
        <v>4.2368141062107414</v>
      </c>
      <c r="Q575" s="21">
        <f>((I575/B575)+_xlfn.NORM.S.INV(0.975)^2/(2*B575))/(1+_xlfn.NORM.S.INV(0.975)^2/B575)</f>
        <v>4.1022178661563541E-3</v>
      </c>
      <c r="R575" s="21">
        <f>_xlfn.NORM.S.INV(0.975)*SQRT(Q575*(1-Q575)/B575+(_xlfn.NORM.S.INV(0.975)^2/(4*B575^2)))/(1+_xlfn.NORM.S.INV(0.975)^2/B575)</f>
        <v>1.3668419401863309E-4</v>
      </c>
      <c r="S575" s="19">
        <f t="shared" si="86"/>
        <v>3.9655336721377208</v>
      </c>
      <c r="T575" s="19">
        <f t="shared" si="87"/>
        <v>4.2389020601749872</v>
      </c>
    </row>
    <row r="576" spans="1:20" x14ac:dyDescent="0.25">
      <c r="A576" s="12" t="s">
        <v>39</v>
      </c>
      <c r="B576" s="13">
        <v>346026</v>
      </c>
      <c r="C576" s="12">
        <v>3.8</v>
      </c>
      <c r="D576" s="12">
        <v>3.6</v>
      </c>
      <c r="E576" s="12">
        <v>4</v>
      </c>
      <c r="F576" s="12">
        <v>2007</v>
      </c>
      <c r="G576" s="12" t="s">
        <v>9</v>
      </c>
      <c r="H576" s="16" t="str">
        <f>VLOOKUP(A576,'Data Key'!$A$1:$B$51,2,FALSE)</f>
        <v>Oklahoma</v>
      </c>
      <c r="I576" s="17">
        <f t="shared" si="80"/>
        <v>1315</v>
      </c>
      <c r="J576" s="21">
        <f t="shared" si="81"/>
        <v>1.0459895577849338E-4</v>
      </c>
      <c r="K576" s="19">
        <f t="shared" si="82"/>
        <v>3.6956935077936084</v>
      </c>
      <c r="L576" s="19">
        <f t="shared" si="83"/>
        <v>3.9048914193505948</v>
      </c>
      <c r="M576" s="21">
        <f t="shared" si="88"/>
        <v>1244</v>
      </c>
      <c r="N576" s="21">
        <f t="shared" si="89"/>
        <v>1386</v>
      </c>
      <c r="O576" s="19">
        <f t="shared" si="84"/>
        <v>3.5951055701016688</v>
      </c>
      <c r="P576" s="19">
        <f t="shared" si="85"/>
        <v>4.0054793570425344</v>
      </c>
      <c r="Q576" s="21">
        <f>((I576/B576)+_xlfn.NORM.S.INV(0.975)^2/(2*B576))/(1+_xlfn.NORM.S.INV(0.975)^2/B576)</f>
        <v>3.8058010368653915E-3</v>
      </c>
      <c r="R576" s="21">
        <f>_xlfn.NORM.S.INV(0.975)*SQRT(Q576*(1-Q576)/B576+(_xlfn.NORM.S.INV(0.975)^2/(4*B576^2)))/(1+_xlfn.NORM.S.INV(0.975)^2/B576)</f>
        <v>2.0523094787190319E-4</v>
      </c>
      <c r="S576" s="19">
        <f t="shared" si="86"/>
        <v>3.6005700889934884</v>
      </c>
      <c r="T576" s="19">
        <f t="shared" si="87"/>
        <v>4.0110319847372953</v>
      </c>
    </row>
    <row r="577" spans="1:20" x14ac:dyDescent="0.25">
      <c r="A577" s="12" t="s">
        <v>32</v>
      </c>
      <c r="B577" s="13">
        <v>166724</v>
      </c>
      <c r="C577" s="12">
        <v>8.3000000000000007</v>
      </c>
      <c r="D577" s="12">
        <v>7.9</v>
      </c>
      <c r="E577" s="12">
        <v>8.6999999999999993</v>
      </c>
      <c r="F577" s="12">
        <v>2007</v>
      </c>
      <c r="G577" s="12" t="s">
        <v>9</v>
      </c>
      <c r="H577" s="16" t="str">
        <f>VLOOKUP(A577,'Data Key'!$A$1:$B$51,2,FALSE)</f>
        <v>Oregon</v>
      </c>
      <c r="I577" s="17">
        <f t="shared" si="80"/>
        <v>1384</v>
      </c>
      <c r="J577" s="21">
        <f t="shared" si="81"/>
        <v>2.222080713123276E-4</v>
      </c>
      <c r="K577" s="19">
        <f t="shared" si="82"/>
        <v>8.0789363350118961</v>
      </c>
      <c r="L577" s="19">
        <f t="shared" si="83"/>
        <v>8.5233524776365517</v>
      </c>
      <c r="M577" s="21">
        <f t="shared" si="88"/>
        <v>1312</v>
      </c>
      <c r="N577" s="21">
        <f t="shared" si="89"/>
        <v>1457</v>
      </c>
      <c r="O577" s="19">
        <f t="shared" si="84"/>
        <v>7.8692929632206523</v>
      </c>
      <c r="P577" s="19">
        <f t="shared" si="85"/>
        <v>8.7389937861375682</v>
      </c>
      <c r="Q577" s="21">
        <f>((I577/B577)+_xlfn.NORM.S.INV(0.975)^2/(2*B577))/(1+_xlfn.NORM.S.INV(0.975)^2/B577)</f>
        <v>8.3124732935059859E-3</v>
      </c>
      <c r="R577" s="21">
        <f>_xlfn.NORM.S.INV(0.975)*SQRT(Q577*(1-Q577)/B577+(_xlfn.NORM.S.INV(0.975)^2/(4*B577^2)))/(1+_xlfn.NORM.S.INV(0.975)^2/B577)</f>
        <v>4.3595660658256026E-4</v>
      </c>
      <c r="S577" s="19">
        <f t="shared" si="86"/>
        <v>7.8765166869234262</v>
      </c>
      <c r="T577" s="19">
        <f t="shared" si="87"/>
        <v>8.7484299000885457</v>
      </c>
    </row>
    <row r="578" spans="1:20" x14ac:dyDescent="0.25">
      <c r="A578" s="12" t="s">
        <v>24</v>
      </c>
      <c r="B578" s="13">
        <v>684904</v>
      </c>
      <c r="C578" s="12">
        <v>4.5999999999999996</v>
      </c>
      <c r="D578" s="12">
        <v>4.4000000000000004</v>
      </c>
      <c r="E578" s="12">
        <v>4.7</v>
      </c>
      <c r="F578" s="12">
        <v>2007</v>
      </c>
      <c r="G578" s="12" t="s">
        <v>9</v>
      </c>
      <c r="H578" s="16" t="str">
        <f>VLOOKUP(A578,'Data Key'!$A$1:$B$51,2,FALSE)</f>
        <v>Pennsylvania</v>
      </c>
      <c r="I578" s="17">
        <f t="shared" si="80"/>
        <v>3151</v>
      </c>
      <c r="J578" s="21">
        <f t="shared" si="81"/>
        <v>8.1769845379759423E-5</v>
      </c>
      <c r="K578" s="19">
        <f t="shared" si="82"/>
        <v>4.5188749165138784</v>
      </c>
      <c r="L578" s="19">
        <f t="shared" si="83"/>
        <v>4.6824146072733965</v>
      </c>
      <c r="M578" s="21">
        <f t="shared" si="88"/>
        <v>3041</v>
      </c>
      <c r="N578" s="21">
        <f t="shared" si="89"/>
        <v>3261</v>
      </c>
      <c r="O578" s="19">
        <f t="shared" si="84"/>
        <v>4.4400383119386078</v>
      </c>
      <c r="P578" s="19">
        <f t="shared" si="85"/>
        <v>4.7612512118486681</v>
      </c>
      <c r="Q578" s="21">
        <f>((I578/B578)+_xlfn.NORM.S.INV(0.975)^2/(2*B578))/(1+_xlfn.NORM.S.INV(0.975)^2/B578)</f>
        <v>4.603423319982404E-3</v>
      </c>
      <c r="R578" s="21">
        <f>_xlfn.NORM.S.INV(0.975)*SQRT(Q578*(1-Q578)/B578+(_xlfn.NORM.S.INV(0.975)^2/(4*B578^2)))/(1+_xlfn.NORM.S.INV(0.975)^2/B578)</f>
        <v>1.6033774453847968E-4</v>
      </c>
      <c r="S578" s="19">
        <f t="shared" si="86"/>
        <v>4.4430855754439245</v>
      </c>
      <c r="T578" s="19">
        <f t="shared" si="87"/>
        <v>4.7637610645208834</v>
      </c>
    </row>
    <row r="579" spans="1:20" x14ac:dyDescent="0.25">
      <c r="A579" s="12" t="s">
        <v>40</v>
      </c>
      <c r="B579" s="13">
        <v>74838</v>
      </c>
      <c r="C579" s="12">
        <v>14.4</v>
      </c>
      <c r="D579" s="12">
        <v>13.5</v>
      </c>
      <c r="E579" s="12">
        <v>15.3</v>
      </c>
      <c r="F579" s="12">
        <v>2007</v>
      </c>
      <c r="G579" s="12" t="s">
        <v>9</v>
      </c>
      <c r="H579" s="16" t="str">
        <f>VLOOKUP(A579,'Data Key'!$A$1:$B$51,2,FALSE)</f>
        <v>Rhode Island</v>
      </c>
      <c r="I579" s="17">
        <f t="shared" ref="I579:I642" si="90">ROUND(B579*C579/1000,0)</f>
        <v>1078</v>
      </c>
      <c r="J579" s="21">
        <f t="shared" ref="J579:J642" si="91">SQRT(I579/B579*(1-I579/B579)/B579)</f>
        <v>4.3554855311333303E-4</v>
      </c>
      <c r="K579" s="19">
        <f t="shared" ref="K579:K642" si="92">1000*(I579/B579-J579)</f>
        <v>13.968898385607636</v>
      </c>
      <c r="L579" s="19">
        <f t="shared" ref="L579:L642" si="93">1000*(I579/B579+J579)</f>
        <v>14.839995491834305</v>
      </c>
      <c r="M579" s="21">
        <f t="shared" si="88"/>
        <v>1014</v>
      </c>
      <c r="N579" s="21">
        <f t="shared" si="89"/>
        <v>1142</v>
      </c>
      <c r="O579" s="19">
        <f t="shared" ref="O579:O642" si="94">1000*M579/B579</f>
        <v>13.549266415457389</v>
      </c>
      <c r="P579" s="19">
        <f t="shared" ref="P579:P642" si="95">1000*N579/B579</f>
        <v>15.259627461984554</v>
      </c>
      <c r="Q579" s="21">
        <f>((I579/B579)+_xlfn.NORM.S.INV(0.975)^2/(2*B579))/(1+_xlfn.NORM.S.INV(0.975)^2/B579)</f>
        <v>1.4429371436625309E-2</v>
      </c>
      <c r="R579" s="21">
        <f>_xlfn.NORM.S.INV(0.975)*SQRT(Q579*(1-Q579)/B579+(_xlfn.NORM.S.INV(0.975)^2/(4*B579^2)))/(1+_xlfn.NORM.S.INV(0.975)^2/B579)</f>
        <v>8.5472843383324951E-4</v>
      </c>
      <c r="S579" s="19">
        <f t="shared" ref="S579:S642" si="96">1000*(Q579-R579)</f>
        <v>13.57464300279206</v>
      </c>
      <c r="T579" s="19">
        <f t="shared" ref="T579:T642" si="97">1000*(Q579+R579)</f>
        <v>15.284099870458558</v>
      </c>
    </row>
    <row r="580" spans="1:20" x14ac:dyDescent="0.25">
      <c r="A580" s="12" t="s">
        <v>17</v>
      </c>
      <c r="B580" s="13">
        <v>345656</v>
      </c>
      <c r="C580" s="12">
        <v>6.4</v>
      </c>
      <c r="D580" s="12">
        <v>6.1</v>
      </c>
      <c r="E580" s="12">
        <v>6.6</v>
      </c>
      <c r="F580" s="12">
        <v>2007</v>
      </c>
      <c r="G580" s="12" t="s">
        <v>9</v>
      </c>
      <c r="H580" s="16" t="str">
        <f>VLOOKUP(A580,'Data Key'!$A$1:$B$51,2,FALSE)</f>
        <v>South Carolina</v>
      </c>
      <c r="I580" s="17">
        <f t="shared" si="90"/>
        <v>2212</v>
      </c>
      <c r="J580" s="21">
        <f t="shared" si="91"/>
        <v>1.3562956794126361E-4</v>
      </c>
      <c r="K580" s="19">
        <f t="shared" si="92"/>
        <v>6.2637964509908546</v>
      </c>
      <c r="L580" s="19">
        <f t="shared" si="93"/>
        <v>6.5350555868733808</v>
      </c>
      <c r="M580" s="21">
        <f t="shared" ref="M580:M643" si="98">_xlfn.BINOM.INV(B580, C580/1000, 0.025)</f>
        <v>2121</v>
      </c>
      <c r="N580" s="21">
        <f t="shared" ref="N580:N643" si="99">_xlfn.BINOM.INV(B580, C580/1000, 0.975)</f>
        <v>2305</v>
      </c>
      <c r="O580" s="19">
        <f t="shared" si="94"/>
        <v>6.1361584928368087</v>
      </c>
      <c r="P580" s="19">
        <f t="shared" si="95"/>
        <v>6.6684796445020487</v>
      </c>
      <c r="Q580" s="21">
        <f>((I580/B580)+_xlfn.NORM.S.INV(0.975)^2/(2*B580))/(1+_xlfn.NORM.S.INV(0.975)^2/B580)</f>
        <v>6.4049116034617434E-3</v>
      </c>
      <c r="R580" s="21">
        <f>_xlfn.NORM.S.INV(0.975)*SQRT(Q580*(1-Q580)/B580+(_xlfn.NORM.S.INV(0.975)^2/(4*B580^2)))/(1+_xlfn.NORM.S.INV(0.975)^2/B580)</f>
        <v>2.6599733492641253E-4</v>
      </c>
      <c r="S580" s="19">
        <f t="shared" si="96"/>
        <v>6.1389142685353306</v>
      </c>
      <c r="T580" s="19">
        <f t="shared" si="97"/>
        <v>6.6709089383881564</v>
      </c>
    </row>
    <row r="581" spans="1:20" x14ac:dyDescent="0.25">
      <c r="A581" s="12" t="s">
        <v>55</v>
      </c>
      <c r="B581" s="13">
        <v>57204</v>
      </c>
      <c r="C581" s="12">
        <v>4.0999999999999996</v>
      </c>
      <c r="D581" s="12">
        <v>3.6</v>
      </c>
      <c r="E581" s="12">
        <v>4.7</v>
      </c>
      <c r="F581" s="12">
        <v>2007</v>
      </c>
      <c r="G581" s="12" t="s">
        <v>9</v>
      </c>
      <c r="H581" s="16" t="str">
        <f>VLOOKUP(A581,'Data Key'!$A$1:$B$51,2,FALSE)</f>
        <v>South Dakota</v>
      </c>
      <c r="I581" s="17">
        <f t="shared" si="90"/>
        <v>235</v>
      </c>
      <c r="J581" s="21">
        <f t="shared" si="91"/>
        <v>2.6743216012372321E-4</v>
      </c>
      <c r="K581" s="19">
        <f t="shared" si="92"/>
        <v>3.8406721682449221</v>
      </c>
      <c r="L581" s="19">
        <f t="shared" si="93"/>
        <v>4.3755364884923686</v>
      </c>
      <c r="M581" s="21">
        <f t="shared" si="98"/>
        <v>205</v>
      </c>
      <c r="N581" s="21">
        <f t="shared" si="99"/>
        <v>265</v>
      </c>
      <c r="O581" s="19">
        <f t="shared" si="94"/>
        <v>3.5836654779386059</v>
      </c>
      <c r="P581" s="19">
        <f t="shared" si="95"/>
        <v>4.6325431787986853</v>
      </c>
      <c r="Q581" s="21">
        <f>((I581/B581)+_xlfn.NORM.S.INV(0.975)^2/(2*B581))/(1+_xlfn.NORM.S.INV(0.975)^2/B581)</f>
        <v>4.1414030553990951E-3</v>
      </c>
      <c r="R581" s="21">
        <f>_xlfn.NORM.S.INV(0.975)*SQRT(Q581*(1-Q581)/B581+(_xlfn.NORM.S.INV(0.975)^2/(4*B581^2)))/(1+_xlfn.NORM.S.INV(0.975)^2/B581)</f>
        <v>5.2730325800784319E-4</v>
      </c>
      <c r="S581" s="19">
        <f t="shared" si="96"/>
        <v>3.6140997973912521</v>
      </c>
      <c r="T581" s="19">
        <f t="shared" si="97"/>
        <v>4.668706313406938</v>
      </c>
    </row>
    <row r="582" spans="1:20" x14ac:dyDescent="0.25">
      <c r="A582" s="12" t="s">
        <v>29</v>
      </c>
      <c r="B582" s="13">
        <v>508780</v>
      </c>
      <c r="C582" s="12">
        <v>2.9</v>
      </c>
      <c r="D582" s="12">
        <v>2.8</v>
      </c>
      <c r="E582" s="12">
        <v>3.1</v>
      </c>
      <c r="F582" s="12">
        <v>2007</v>
      </c>
      <c r="G582" s="12" t="s">
        <v>9</v>
      </c>
      <c r="H582" s="16" t="str">
        <f>VLOOKUP(A582,'Data Key'!$A$1:$B$51,2,FALSE)</f>
        <v>Tennessee</v>
      </c>
      <c r="I582" s="17">
        <f t="shared" si="90"/>
        <v>1475</v>
      </c>
      <c r="J582" s="21">
        <f t="shared" si="91"/>
        <v>7.5376424903855798E-5</v>
      </c>
      <c r="K582" s="19">
        <f t="shared" si="92"/>
        <v>2.8237155205342512</v>
      </c>
      <c r="L582" s="19">
        <f t="shared" si="93"/>
        <v>2.9744683703419628</v>
      </c>
      <c r="M582" s="21">
        <f t="shared" si="98"/>
        <v>1401</v>
      </c>
      <c r="N582" s="21">
        <f t="shared" si="99"/>
        <v>1551</v>
      </c>
      <c r="O582" s="19">
        <f t="shared" si="94"/>
        <v>2.7536459766500254</v>
      </c>
      <c r="P582" s="19">
        <f t="shared" si="95"/>
        <v>3.0484688863555958</v>
      </c>
      <c r="Q582" s="21">
        <f>((I582/B582)+_xlfn.NORM.S.INV(0.975)^2/(2*B582))/(1+_xlfn.NORM.S.INV(0.975)^2/B582)</f>
        <v>2.9028451948780775E-3</v>
      </c>
      <c r="R582" s="21">
        <f>_xlfn.NORM.S.INV(0.975)*SQRT(Q582*(1-Q582)/B582+(_xlfn.NORM.S.INV(0.975)^2/(4*B582^2)))/(1+_xlfn.NORM.S.INV(0.975)^2/B582)</f>
        <v>1.4787747913388836E-4</v>
      </c>
      <c r="S582" s="19">
        <f t="shared" si="96"/>
        <v>2.7549677157441894</v>
      </c>
      <c r="T582" s="19">
        <f t="shared" si="97"/>
        <v>3.0507226740119657</v>
      </c>
    </row>
    <row r="583" spans="1:20" x14ac:dyDescent="0.25">
      <c r="A583" s="12" t="s">
        <v>63</v>
      </c>
      <c r="B583" s="13">
        <v>1827774</v>
      </c>
      <c r="C583" s="12">
        <v>2.6</v>
      </c>
      <c r="D583" s="12">
        <v>2.5</v>
      </c>
      <c r="E583" s="12">
        <v>2.7</v>
      </c>
      <c r="F583" s="12">
        <v>2007</v>
      </c>
      <c r="G583" s="12" t="s">
        <v>9</v>
      </c>
      <c r="H583" s="16" t="str">
        <f>VLOOKUP(A583,'Data Key'!$A$1:$B$51,2,FALSE)</f>
        <v>Texas</v>
      </c>
      <c r="I583" s="17">
        <f t="shared" si="90"/>
        <v>4752</v>
      </c>
      <c r="J583" s="21">
        <f t="shared" si="91"/>
        <v>3.7666080306439343E-5</v>
      </c>
      <c r="K583" s="19">
        <f t="shared" si="92"/>
        <v>2.5622177127664458</v>
      </c>
      <c r="L583" s="19">
        <f t="shared" si="93"/>
        <v>2.6375498733793248</v>
      </c>
      <c r="M583" s="21">
        <f t="shared" si="98"/>
        <v>4618</v>
      </c>
      <c r="N583" s="21">
        <f t="shared" si="99"/>
        <v>4888</v>
      </c>
      <c r="O583" s="19">
        <f t="shared" si="94"/>
        <v>2.526570571635224</v>
      </c>
      <c r="P583" s="19">
        <f t="shared" si="95"/>
        <v>2.6742912416961833</v>
      </c>
      <c r="Q583" s="21">
        <f>((I583/B583)+_xlfn.NORM.S.INV(0.975)^2/(2*B583))/(1+_xlfn.NORM.S.INV(0.975)^2/B583)</f>
        <v>2.6009291838312572E-3</v>
      </c>
      <c r="R583" s="21">
        <f>_xlfn.NORM.S.INV(0.975)*SQRT(Q583*(1-Q583)/B583+(_xlfn.NORM.S.INV(0.975)^2/(4*B583^2)))/(1+_xlfn.NORM.S.INV(0.975)^2/B583)</f>
        <v>7.3846284862091134E-5</v>
      </c>
      <c r="S583" s="19">
        <f t="shared" si="96"/>
        <v>2.5270828989691658</v>
      </c>
      <c r="T583" s="19">
        <f t="shared" si="97"/>
        <v>2.6747754686933485</v>
      </c>
    </row>
    <row r="584" spans="1:20" x14ac:dyDescent="0.25">
      <c r="A584" s="12" t="s">
        <v>25</v>
      </c>
      <c r="B584" s="13">
        <v>90761</v>
      </c>
      <c r="C584" s="12">
        <v>5</v>
      </c>
      <c r="D584" s="12">
        <v>4.5</v>
      </c>
      <c r="E584" s="12">
        <v>5.4</v>
      </c>
      <c r="F584" s="12">
        <v>2007</v>
      </c>
      <c r="G584" s="12" t="s">
        <v>9</v>
      </c>
      <c r="H584" s="16" t="str">
        <f>VLOOKUP(A584,'Data Key'!$A$1:$B$51,2,FALSE)</f>
        <v>Utah</v>
      </c>
      <c r="I584" s="17">
        <f t="shared" si="90"/>
        <v>454</v>
      </c>
      <c r="J584" s="21">
        <f t="shared" si="91"/>
        <v>2.341745668763876E-4</v>
      </c>
      <c r="K584" s="19">
        <f t="shared" si="92"/>
        <v>4.7679739330299604</v>
      </c>
      <c r="L584" s="19">
        <f t="shared" si="93"/>
        <v>5.2363230667827345</v>
      </c>
      <c r="M584" s="21">
        <f t="shared" si="98"/>
        <v>413</v>
      </c>
      <c r="N584" s="21">
        <f t="shared" si="99"/>
        <v>496</v>
      </c>
      <c r="O584" s="19">
        <f t="shared" si="94"/>
        <v>4.5504126221615007</v>
      </c>
      <c r="P584" s="19">
        <f t="shared" si="95"/>
        <v>5.4649023258888727</v>
      </c>
      <c r="Q584" s="21">
        <f>((I584/B584)+_xlfn.NORM.S.INV(0.975)^2/(2*B584))/(1+_xlfn.NORM.S.INV(0.975)^2/B584)</f>
        <v>5.0230983945165021E-3</v>
      </c>
      <c r="R584" s="21">
        <f>_xlfn.NORM.S.INV(0.975)*SQRT(Q584*(1-Q584)/B584+(_xlfn.NORM.S.INV(0.975)^2/(4*B584^2)))/(1+_xlfn.NORM.S.INV(0.975)^2/B584)</f>
        <v>4.6039612933707411E-4</v>
      </c>
      <c r="S584" s="19">
        <f t="shared" si="96"/>
        <v>4.5627022651794276</v>
      </c>
      <c r="T584" s="19">
        <f t="shared" si="97"/>
        <v>5.4834945238535759</v>
      </c>
    </row>
    <row r="585" spans="1:20" x14ac:dyDescent="0.25">
      <c r="A585" s="12" t="s">
        <v>57</v>
      </c>
      <c r="B585" s="13">
        <v>49041</v>
      </c>
      <c r="C585" s="12">
        <v>13.5</v>
      </c>
      <c r="D585" s="12">
        <v>12.5</v>
      </c>
      <c r="E585" s="12">
        <v>14.5</v>
      </c>
      <c r="F585" s="12">
        <v>2007</v>
      </c>
      <c r="G585" s="12" t="s">
        <v>9</v>
      </c>
      <c r="H585" s="16" t="str">
        <f>VLOOKUP(A585,'Data Key'!$A$1:$B$51,2,FALSE)</f>
        <v>Vermont</v>
      </c>
      <c r="I585" s="17">
        <f t="shared" si="90"/>
        <v>662</v>
      </c>
      <c r="J585" s="21">
        <f t="shared" si="91"/>
        <v>5.2109686729416202E-4</v>
      </c>
      <c r="K585" s="19">
        <f t="shared" si="92"/>
        <v>12.977812208785036</v>
      </c>
      <c r="L585" s="19">
        <f t="shared" si="93"/>
        <v>14.020005943373361</v>
      </c>
      <c r="M585" s="21">
        <f t="shared" si="98"/>
        <v>612</v>
      </c>
      <c r="N585" s="21">
        <f t="shared" si="99"/>
        <v>713</v>
      </c>
      <c r="O585" s="19">
        <f t="shared" si="94"/>
        <v>12.479354009910075</v>
      </c>
      <c r="P585" s="19">
        <f t="shared" si="95"/>
        <v>14.538855243571705</v>
      </c>
      <c r="Q585" s="21">
        <f>((I585/B585)+_xlfn.NORM.S.INV(0.975)^2/(2*B585))/(1+_xlfn.NORM.S.INV(0.975)^2/B585)</f>
        <v>1.3537014488420599E-2</v>
      </c>
      <c r="R585" s="21">
        <f>_xlfn.NORM.S.INV(0.975)*SQRT(Q585*(1-Q585)/B585+(_xlfn.NORM.S.INV(0.975)^2/(4*B585^2)))/(1+_xlfn.NORM.S.INV(0.975)^2/B585)</f>
        <v>1.0234213324726699E-3</v>
      </c>
      <c r="S585" s="19">
        <f t="shared" si="96"/>
        <v>12.51359315594793</v>
      </c>
      <c r="T585" s="19">
        <f t="shared" si="97"/>
        <v>14.560435820893268</v>
      </c>
    </row>
    <row r="586" spans="1:20" x14ac:dyDescent="0.25">
      <c r="A586" s="12" t="s">
        <v>56</v>
      </c>
      <c r="B586" s="13">
        <v>360305</v>
      </c>
      <c r="C586" s="12">
        <v>4.9000000000000004</v>
      </c>
      <c r="D586" s="12">
        <v>4.7</v>
      </c>
      <c r="E586" s="12">
        <v>5.0999999999999996</v>
      </c>
      <c r="F586" s="12">
        <v>2007</v>
      </c>
      <c r="G586" s="12" t="s">
        <v>9</v>
      </c>
      <c r="H586" s="16" t="str">
        <f>VLOOKUP(A586,'Data Key'!$A$1:$B$51,2,FALSE)</f>
        <v>Virginia</v>
      </c>
      <c r="I586" s="17">
        <f t="shared" si="90"/>
        <v>1765</v>
      </c>
      <c r="J586" s="21">
        <f t="shared" si="91"/>
        <v>1.1631500094376354E-4</v>
      </c>
      <c r="K586" s="19">
        <f t="shared" si="92"/>
        <v>4.7823125507138595</v>
      </c>
      <c r="L586" s="19">
        <f t="shared" si="93"/>
        <v>5.0149425526013873</v>
      </c>
      <c r="M586" s="21">
        <f t="shared" si="98"/>
        <v>1684</v>
      </c>
      <c r="N586" s="21">
        <f t="shared" si="99"/>
        <v>1848</v>
      </c>
      <c r="O586" s="19">
        <f t="shared" si="94"/>
        <v>4.673818015292599</v>
      </c>
      <c r="P586" s="19">
        <f t="shared" si="95"/>
        <v>5.1289879407724008</v>
      </c>
      <c r="Q586" s="21">
        <f>((I586/B586)+_xlfn.NORM.S.INV(0.975)^2/(2*B586))/(1+_xlfn.NORM.S.INV(0.975)^2/B586)</f>
        <v>4.9039061108143425E-3</v>
      </c>
      <c r="R586" s="21">
        <f>_xlfn.NORM.S.INV(0.975)*SQRT(Q586*(1-Q586)/B586+(_xlfn.NORM.S.INV(0.975)^2/(4*B586^2)))/(1+_xlfn.NORM.S.INV(0.975)^2/B586)</f>
        <v>2.2815525477659331E-4</v>
      </c>
      <c r="S586" s="19">
        <f t="shared" si="96"/>
        <v>4.6757508560377499</v>
      </c>
      <c r="T586" s="19">
        <f t="shared" si="97"/>
        <v>5.1320613655909355</v>
      </c>
    </row>
    <row r="587" spans="1:20" x14ac:dyDescent="0.25">
      <c r="A587" s="12" t="s">
        <v>41</v>
      </c>
      <c r="B587" s="13">
        <v>460321</v>
      </c>
      <c r="C587" s="12">
        <v>2.4</v>
      </c>
      <c r="D587" s="12">
        <v>2.2999999999999998</v>
      </c>
      <c r="E587" s="12">
        <v>2.6</v>
      </c>
      <c r="F587" s="12">
        <v>2007</v>
      </c>
      <c r="G587" s="12" t="s">
        <v>9</v>
      </c>
      <c r="H587" s="16" t="str">
        <f>VLOOKUP(A587,'Data Key'!$A$1:$B$51,2,FALSE)</f>
        <v>Washington</v>
      </c>
      <c r="I587" s="17">
        <f t="shared" si="90"/>
        <v>1105</v>
      </c>
      <c r="J587" s="21">
        <f t="shared" si="91"/>
        <v>7.2127098624806492E-5</v>
      </c>
      <c r="K587" s="19">
        <f t="shared" si="92"/>
        <v>2.3283716837466253</v>
      </c>
      <c r="L587" s="19">
        <f t="shared" si="93"/>
        <v>2.4726258809962385</v>
      </c>
      <c r="M587" s="21">
        <f t="shared" si="98"/>
        <v>1040</v>
      </c>
      <c r="N587" s="21">
        <f t="shared" si="99"/>
        <v>1170</v>
      </c>
      <c r="O587" s="19">
        <f t="shared" si="94"/>
        <v>2.2592929716437009</v>
      </c>
      <c r="P587" s="19">
        <f t="shared" si="95"/>
        <v>2.5417045930991633</v>
      </c>
      <c r="Q587" s="21">
        <f>((I587/B587)+_xlfn.NORM.S.INV(0.975)^2/(2*B587))/(1+_xlfn.NORM.S.INV(0.975)^2/B587)</f>
        <v>2.4046513021161136E-3</v>
      </c>
      <c r="R587" s="21">
        <f>_xlfn.NORM.S.INV(0.975)*SQRT(Q587*(1-Q587)/B587+(_xlfn.NORM.S.INV(0.975)^2/(4*B587^2)))/(1+_xlfn.NORM.S.INV(0.975)^2/B587)</f>
        <v>1.4154877178262169E-4</v>
      </c>
      <c r="S587" s="19">
        <f t="shared" si="96"/>
        <v>2.2631025303334917</v>
      </c>
      <c r="T587" s="19">
        <f t="shared" si="97"/>
        <v>2.5462000738987354</v>
      </c>
    </row>
    <row r="588" spans="1:20" x14ac:dyDescent="0.25">
      <c r="A588" s="12" t="s">
        <v>18</v>
      </c>
      <c r="B588" s="13">
        <v>140446</v>
      </c>
      <c r="C588" s="12">
        <v>8.9</v>
      </c>
      <c r="D588" s="12">
        <v>8.4</v>
      </c>
      <c r="E588" s="12">
        <v>9.4</v>
      </c>
      <c r="F588" s="12">
        <v>2007</v>
      </c>
      <c r="G588" s="12" t="s">
        <v>9</v>
      </c>
      <c r="H588" s="16" t="str">
        <f>VLOOKUP(A588,'Data Key'!$A$1:$B$51,2,FALSE)</f>
        <v>West Virginia</v>
      </c>
      <c r="I588" s="17">
        <f t="shared" si="90"/>
        <v>1250</v>
      </c>
      <c r="J588" s="21">
        <f t="shared" si="91"/>
        <v>2.5061341941492435E-4</v>
      </c>
      <c r="K588" s="19">
        <f t="shared" si="92"/>
        <v>8.649604457918711</v>
      </c>
      <c r="L588" s="19">
        <f t="shared" si="93"/>
        <v>9.1508312967485619</v>
      </c>
      <c r="M588" s="21">
        <f t="shared" si="98"/>
        <v>1181</v>
      </c>
      <c r="N588" s="21">
        <f t="shared" si="99"/>
        <v>1319</v>
      </c>
      <c r="O588" s="19">
        <f t="shared" si="94"/>
        <v>8.4089258505048203</v>
      </c>
      <c r="P588" s="19">
        <f t="shared" si="95"/>
        <v>9.3915099041624543</v>
      </c>
      <c r="Q588" s="21">
        <f>((I588/B588)+_xlfn.NORM.S.INV(0.975)^2/(2*B588))/(1+_xlfn.NORM.S.INV(0.975)^2/B588)</f>
        <v>8.91365000064742E-3</v>
      </c>
      <c r="R588" s="21">
        <f>_xlfn.NORM.S.INV(0.975)*SQRT(Q588*(1-Q588)/B588+(_xlfn.NORM.S.INV(0.975)^2/(4*B588^2)))/(1+_xlfn.NORM.S.INV(0.975)^2/B588)</f>
        <v>4.9173721281082431E-4</v>
      </c>
      <c r="S588" s="19">
        <f t="shared" si="96"/>
        <v>8.4219127878365967</v>
      </c>
      <c r="T588" s="19">
        <f t="shared" si="97"/>
        <v>9.4053872134582441</v>
      </c>
    </row>
    <row r="589" spans="1:20" x14ac:dyDescent="0.25">
      <c r="A589" s="12" t="s">
        <v>26</v>
      </c>
      <c r="B589" s="13">
        <v>320361</v>
      </c>
      <c r="C589" s="12">
        <v>5.4</v>
      </c>
      <c r="D589" s="12">
        <v>5.2</v>
      </c>
      <c r="E589" s="12">
        <v>5.7</v>
      </c>
      <c r="F589" s="12">
        <v>2007</v>
      </c>
      <c r="G589" s="12" t="s">
        <v>9</v>
      </c>
      <c r="H589" s="16" t="str">
        <f>VLOOKUP(A589,'Data Key'!$A$1:$B$51,2,FALSE)</f>
        <v>Wisconsin</v>
      </c>
      <c r="I589" s="17">
        <f t="shared" si="90"/>
        <v>1730</v>
      </c>
      <c r="J589" s="21">
        <f t="shared" si="91"/>
        <v>1.2948146481269458E-4</v>
      </c>
      <c r="K589" s="19">
        <f t="shared" si="92"/>
        <v>5.2706764820035534</v>
      </c>
      <c r="L589" s="19">
        <f t="shared" si="93"/>
        <v>5.529639411628942</v>
      </c>
      <c r="M589" s="21">
        <f t="shared" si="98"/>
        <v>1649</v>
      </c>
      <c r="N589" s="21">
        <f t="shared" si="99"/>
        <v>1812</v>
      </c>
      <c r="O589" s="19">
        <f t="shared" si="94"/>
        <v>5.1473181816762965</v>
      </c>
      <c r="P589" s="19">
        <f t="shared" si="95"/>
        <v>5.656119190538174</v>
      </c>
      <c r="Q589" s="21">
        <f>((I589/B589)+_xlfn.NORM.S.INV(0.975)^2/(2*B589))/(1+_xlfn.NORM.S.INV(0.975)^2/B589)</f>
        <v>5.4060886379536325E-3</v>
      </c>
      <c r="R589" s="21">
        <f>_xlfn.NORM.S.INV(0.975)*SQRT(Q589*(1-Q589)/B589+(_xlfn.NORM.S.INV(0.975)^2/(4*B589^2)))/(1+_xlfn.NORM.S.INV(0.975)^2/B589)</f>
        <v>2.5398529586702313E-4</v>
      </c>
      <c r="S589" s="19">
        <f t="shared" si="96"/>
        <v>5.1521033420866091</v>
      </c>
      <c r="T589" s="19">
        <f t="shared" si="97"/>
        <v>5.660073933820656</v>
      </c>
    </row>
    <row r="590" spans="1:20" x14ac:dyDescent="0.25">
      <c r="A590" s="12" t="s">
        <v>42</v>
      </c>
      <c r="B590" s="13">
        <v>33297</v>
      </c>
      <c r="C590" s="12">
        <v>5.4</v>
      </c>
      <c r="D590" s="12">
        <v>4.7</v>
      </c>
      <c r="E590" s="12">
        <v>6.3</v>
      </c>
      <c r="F590" s="12">
        <v>2007</v>
      </c>
      <c r="G590" s="12" t="s">
        <v>9</v>
      </c>
      <c r="H590" s="16" t="str">
        <f>VLOOKUP(A590,'Data Key'!$A$1:$B$51,2,FALSE)</f>
        <v>Wyoming</v>
      </c>
      <c r="I590" s="17">
        <f t="shared" si="90"/>
        <v>180</v>
      </c>
      <c r="J590" s="21">
        <f t="shared" si="91"/>
        <v>4.0184085334056931E-4</v>
      </c>
      <c r="K590" s="19">
        <f t="shared" si="92"/>
        <v>5.004051569400219</v>
      </c>
      <c r="L590" s="19">
        <f t="shared" si="93"/>
        <v>5.8077332760813567</v>
      </c>
      <c r="M590" s="21">
        <f t="shared" si="98"/>
        <v>154</v>
      </c>
      <c r="N590" s="21">
        <f t="shared" si="99"/>
        <v>206</v>
      </c>
      <c r="O590" s="19">
        <f t="shared" si="94"/>
        <v>4.6250412950115622</v>
      </c>
      <c r="P590" s="19">
        <f t="shared" si="95"/>
        <v>6.1867435504700126</v>
      </c>
      <c r="Q590" s="21">
        <f>((I590/B590)+_xlfn.NORM.S.INV(0.975)^2/(2*B590))/(1+_xlfn.NORM.S.INV(0.975)^2/B590)</f>
        <v>5.4629469238880171E-3</v>
      </c>
      <c r="R590" s="21">
        <f>_xlfn.NORM.S.INV(0.975)*SQRT(Q590*(1-Q590)/B590+(_xlfn.NORM.S.INV(0.975)^2/(4*B590^2)))/(1+_xlfn.NORM.S.INV(0.975)^2/B590)</f>
        <v>7.9372327973939645E-4</v>
      </c>
      <c r="S590" s="19">
        <f t="shared" si="96"/>
        <v>4.6692236441486212</v>
      </c>
      <c r="T590" s="19">
        <f t="shared" si="97"/>
        <v>6.2566702036274133</v>
      </c>
    </row>
    <row r="591" spans="1:20" x14ac:dyDescent="0.25">
      <c r="A591" s="12" t="s">
        <v>19</v>
      </c>
      <c r="B591" s="13">
        <v>327245</v>
      </c>
      <c r="C591" s="12">
        <v>20.6</v>
      </c>
      <c r="D591" s="12">
        <v>20.100000000000001</v>
      </c>
      <c r="E591" s="12">
        <v>21.1</v>
      </c>
      <c r="F591" s="12">
        <v>2008</v>
      </c>
      <c r="G591" s="12" t="s">
        <v>9</v>
      </c>
      <c r="H591" s="16" t="str">
        <f>VLOOKUP(A591,'Data Key'!$A$1:$B$51,2,FALSE)</f>
        <v>Alabama</v>
      </c>
      <c r="I591" s="17">
        <f t="shared" si="90"/>
        <v>6741</v>
      </c>
      <c r="J591" s="21">
        <f t="shared" si="91"/>
        <v>2.4829579297304551E-4</v>
      </c>
      <c r="K591" s="19">
        <f t="shared" si="92"/>
        <v>20.350949420857571</v>
      </c>
      <c r="L591" s="19">
        <f t="shared" si="93"/>
        <v>20.84754100680366</v>
      </c>
      <c r="M591" s="21">
        <f t="shared" si="98"/>
        <v>6582</v>
      </c>
      <c r="N591" s="21">
        <f t="shared" si="99"/>
        <v>6901</v>
      </c>
      <c r="O591" s="19">
        <f t="shared" si="94"/>
        <v>20.113370716130117</v>
      </c>
      <c r="P591" s="19">
        <f t="shared" si="95"/>
        <v>21.088175525982063</v>
      </c>
      <c r="Q591" s="21">
        <f>((I591/B591)+_xlfn.NORM.S.INV(0.975)^2/(2*B591))/(1+_xlfn.NORM.S.INV(0.975)^2/B591)</f>
        <v>2.0604872730340406E-2</v>
      </c>
      <c r="R591" s="21">
        <f>_xlfn.NORM.S.INV(0.975)*SQRT(Q591*(1-Q591)/B591+(_xlfn.NORM.S.INV(0.975)^2/(4*B591^2)))/(1+_xlfn.NORM.S.INV(0.975)^2/B591)</f>
        <v>4.8674555799290591E-4</v>
      </c>
      <c r="S591" s="19">
        <f t="shared" si="96"/>
        <v>20.118127172347499</v>
      </c>
      <c r="T591" s="19">
        <f t="shared" si="97"/>
        <v>21.091618288333311</v>
      </c>
    </row>
    <row r="592" spans="1:20" x14ac:dyDescent="0.25">
      <c r="A592" s="12" t="s">
        <v>43</v>
      </c>
      <c r="B592" s="13">
        <v>55208</v>
      </c>
      <c r="C592" s="12">
        <v>7.4</v>
      </c>
      <c r="D592" s="12">
        <v>6.7</v>
      </c>
      <c r="E592" s="12">
        <v>8.1</v>
      </c>
      <c r="F592" s="12">
        <v>2008</v>
      </c>
      <c r="G592" s="12" t="s">
        <v>9</v>
      </c>
      <c r="H592" s="16" t="str">
        <f>VLOOKUP(A592,'Data Key'!$A$1:$B$51,2,FALSE)</f>
        <v>Alaska</v>
      </c>
      <c r="I592" s="17">
        <f t="shared" si="90"/>
        <v>409</v>
      </c>
      <c r="J592" s="21">
        <f t="shared" si="91"/>
        <v>3.6495973204506225E-4</v>
      </c>
      <c r="K592" s="19">
        <f t="shared" si="92"/>
        <v>7.0433868843873393</v>
      </c>
      <c r="L592" s="19">
        <f t="shared" si="93"/>
        <v>7.7733063484774636</v>
      </c>
      <c r="M592" s="21">
        <f t="shared" si="98"/>
        <v>370</v>
      </c>
      <c r="N592" s="21">
        <f t="shared" si="99"/>
        <v>448</v>
      </c>
      <c r="O592" s="19">
        <f t="shared" si="94"/>
        <v>6.7019272569192871</v>
      </c>
      <c r="P592" s="19">
        <f t="shared" si="95"/>
        <v>8.1147659759455149</v>
      </c>
      <c r="Q592" s="21">
        <f>((I592/B592)+_xlfn.NORM.S.INV(0.975)^2/(2*B592))/(1+_xlfn.NORM.S.INV(0.975)^2/B592)</f>
        <v>7.4426195278566995E-3</v>
      </c>
      <c r="R592" s="21">
        <f>_xlfn.NORM.S.INV(0.975)*SQRT(Q592*(1-Q592)/B592+(_xlfn.NORM.S.INV(0.975)^2/(4*B592^2)))/(1+_xlfn.NORM.S.INV(0.975)^2/B592)</f>
        <v>7.1774193676840789E-4</v>
      </c>
      <c r="S592" s="19">
        <f t="shared" si="96"/>
        <v>6.7248775910882914</v>
      </c>
      <c r="T592" s="19">
        <f t="shared" si="97"/>
        <v>8.1603614646251064</v>
      </c>
    </row>
    <row r="593" spans="1:20" x14ac:dyDescent="0.25">
      <c r="A593" s="12" t="s">
        <v>13</v>
      </c>
      <c r="B593" s="13">
        <v>510208</v>
      </c>
      <c r="C593" s="12">
        <v>9</v>
      </c>
      <c r="D593" s="12">
        <v>8.6999999999999993</v>
      </c>
      <c r="E593" s="12">
        <v>9.3000000000000007</v>
      </c>
      <c r="F593" s="12">
        <v>2008</v>
      </c>
      <c r="G593" s="12" t="s">
        <v>9</v>
      </c>
      <c r="H593" s="16" t="str">
        <f>VLOOKUP(A593,'Data Key'!$A$1:$B$51,2,FALSE)</f>
        <v>Arizona</v>
      </c>
      <c r="I593" s="17">
        <f t="shared" si="90"/>
        <v>4592</v>
      </c>
      <c r="J593" s="21">
        <f t="shared" si="91"/>
        <v>1.3221795873224356E-4</v>
      </c>
      <c r="K593" s="19">
        <f t="shared" si="92"/>
        <v>8.8680329193410135</v>
      </c>
      <c r="L593" s="19">
        <f t="shared" si="93"/>
        <v>9.1324688368054989</v>
      </c>
      <c r="M593" s="21">
        <f t="shared" si="98"/>
        <v>4460</v>
      </c>
      <c r="N593" s="21">
        <f t="shared" si="99"/>
        <v>4725</v>
      </c>
      <c r="O593" s="19">
        <f t="shared" si="94"/>
        <v>8.7415328650275974</v>
      </c>
      <c r="P593" s="19">
        <f t="shared" si="95"/>
        <v>9.2609288760662309</v>
      </c>
      <c r="Q593" s="21">
        <f>((I593/B593)+_xlfn.NORM.S.INV(0.975)^2/(2*B593))/(1+_xlfn.NORM.S.INV(0.975)^2/B593)</f>
        <v>9.0039476862692983E-3</v>
      </c>
      <c r="R593" s="21">
        <f>_xlfn.NORM.S.INV(0.975)*SQRT(Q593*(1-Q593)/B593+(_xlfn.NORM.S.INV(0.975)^2/(4*B593^2)))/(1+_xlfn.NORM.S.INV(0.975)^2/B593)</f>
        <v>2.5922055477199446E-4</v>
      </c>
      <c r="S593" s="19">
        <f t="shared" si="96"/>
        <v>8.744727131497303</v>
      </c>
      <c r="T593" s="19">
        <f t="shared" si="97"/>
        <v>9.2631682410412939</v>
      </c>
    </row>
    <row r="594" spans="1:20" x14ac:dyDescent="0.25">
      <c r="A594" s="12" t="s">
        <v>20</v>
      </c>
      <c r="B594" s="13">
        <v>328146</v>
      </c>
      <c r="C594" s="12">
        <v>6</v>
      </c>
      <c r="D594" s="12">
        <v>5.8</v>
      </c>
      <c r="E594" s="12">
        <v>6.3</v>
      </c>
      <c r="F594" s="12">
        <v>2008</v>
      </c>
      <c r="G594" s="12" t="s">
        <v>9</v>
      </c>
      <c r="H594" s="16" t="str">
        <f>VLOOKUP(A594,'Data Key'!$A$1:$B$51,2,FALSE)</f>
        <v>Arkansas</v>
      </c>
      <c r="I594" s="17">
        <f t="shared" si="90"/>
        <v>1969</v>
      </c>
      <c r="J594" s="21">
        <f t="shared" si="91"/>
        <v>1.3481830199793611E-4</v>
      </c>
      <c r="K594" s="19">
        <f t="shared" si="92"/>
        <v>5.865559578579612</v>
      </c>
      <c r="L594" s="19">
        <f t="shared" si="93"/>
        <v>6.1351961825754842</v>
      </c>
      <c r="M594" s="21">
        <f t="shared" si="98"/>
        <v>1883</v>
      </c>
      <c r="N594" s="21">
        <f t="shared" si="99"/>
        <v>2056</v>
      </c>
      <c r="O594" s="19">
        <f t="shared" si="94"/>
        <v>5.7382994155040743</v>
      </c>
      <c r="P594" s="19">
        <f t="shared" si="95"/>
        <v>6.2655037696635034</v>
      </c>
      <c r="Q594" s="21">
        <f>((I594/B594)+_xlfn.NORM.S.INV(0.975)^2/(2*B594))/(1+_xlfn.NORM.S.INV(0.975)^2/B594)</f>
        <v>6.0061608460587257E-3</v>
      </c>
      <c r="R594" s="21">
        <f>_xlfn.NORM.S.INV(0.975)*SQRT(Q594*(1-Q594)/B594+(_xlfn.NORM.S.INV(0.975)^2/(4*B594^2)))/(1+_xlfn.NORM.S.INV(0.975)^2/B594)</f>
        <v>2.6442724386871344E-4</v>
      </c>
      <c r="S594" s="19">
        <f t="shared" si="96"/>
        <v>5.7417336021900116</v>
      </c>
      <c r="T594" s="19">
        <f t="shared" si="97"/>
        <v>6.2705880899274389</v>
      </c>
    </row>
    <row r="595" spans="1:20" x14ac:dyDescent="0.25">
      <c r="A595" s="12" t="s">
        <v>44</v>
      </c>
      <c r="B595" s="13">
        <v>2816838</v>
      </c>
      <c r="C595" s="12">
        <v>4.3</v>
      </c>
      <c r="D595" s="12">
        <v>4.2</v>
      </c>
      <c r="E595" s="12">
        <v>4.3</v>
      </c>
      <c r="F595" s="12">
        <v>2008</v>
      </c>
      <c r="G595" s="12" t="s">
        <v>9</v>
      </c>
      <c r="H595" s="16" t="str">
        <f>VLOOKUP(A595,'Data Key'!$A$1:$B$51,2,FALSE)</f>
        <v>California</v>
      </c>
      <c r="I595" s="17">
        <f t="shared" si="90"/>
        <v>12112</v>
      </c>
      <c r="J595" s="21">
        <f t="shared" si="91"/>
        <v>3.8986149604445452E-5</v>
      </c>
      <c r="K595" s="19">
        <f t="shared" si="92"/>
        <v>4.2608706401718921</v>
      </c>
      <c r="L595" s="19">
        <f t="shared" si="93"/>
        <v>4.3388429393807835</v>
      </c>
      <c r="M595" s="21">
        <f t="shared" si="98"/>
        <v>11898</v>
      </c>
      <c r="N595" s="21">
        <f t="shared" si="99"/>
        <v>12328</v>
      </c>
      <c r="O595" s="19">
        <f t="shared" si="94"/>
        <v>4.2238850796531429</v>
      </c>
      <c r="P595" s="19">
        <f t="shared" si="95"/>
        <v>4.3765385158819923</v>
      </c>
      <c r="Q595" s="21">
        <f>((I595/B595)+_xlfn.NORM.S.INV(0.975)^2/(2*B595))/(1+_xlfn.NORM.S.INV(0.975)^2/B595)</f>
        <v>4.3005327992205059E-3</v>
      </c>
      <c r="R595" s="21">
        <f>_xlfn.NORM.S.INV(0.975)*SQRT(Q595*(1-Q595)/B595+(_xlfn.NORM.S.INV(0.975)^2/(4*B595^2)))/(1+_xlfn.NORM.S.INV(0.975)^2/B595)</f>
        <v>7.642036743320294E-5</v>
      </c>
      <c r="S595" s="19">
        <f t="shared" si="96"/>
        <v>4.2241124317873036</v>
      </c>
      <c r="T595" s="19">
        <f t="shared" si="97"/>
        <v>4.376953166653708</v>
      </c>
    </row>
    <row r="596" spans="1:20" x14ac:dyDescent="0.25">
      <c r="A596" s="12" t="s">
        <v>21</v>
      </c>
      <c r="B596" s="13">
        <v>216481</v>
      </c>
      <c r="C596" s="12">
        <v>5.4</v>
      </c>
      <c r="D596" s="12">
        <v>5.0999999999999996</v>
      </c>
      <c r="E596" s="12">
        <v>5.7</v>
      </c>
      <c r="F596" s="12">
        <v>2008</v>
      </c>
      <c r="G596" s="12" t="s">
        <v>9</v>
      </c>
      <c r="H596" s="16" t="str">
        <f>VLOOKUP(A596,'Data Key'!$A$1:$B$51,2,FALSE)</f>
        <v>Colorado</v>
      </c>
      <c r="I596" s="17">
        <f t="shared" si="90"/>
        <v>1169</v>
      </c>
      <c r="J596" s="21">
        <f t="shared" si="91"/>
        <v>1.5751129241263007E-4</v>
      </c>
      <c r="K596" s="19">
        <f t="shared" si="92"/>
        <v>5.2425007178792669</v>
      </c>
      <c r="L596" s="19">
        <f t="shared" si="93"/>
        <v>5.5575233027045261</v>
      </c>
      <c r="M596" s="21">
        <f t="shared" si="98"/>
        <v>1103</v>
      </c>
      <c r="N596" s="21">
        <f t="shared" si="99"/>
        <v>1236</v>
      </c>
      <c r="O596" s="19">
        <f t="shared" si="94"/>
        <v>5.0951353698477</v>
      </c>
      <c r="P596" s="19">
        <f t="shared" si="95"/>
        <v>5.7095079937731255</v>
      </c>
      <c r="Q596" s="21">
        <f>((I596/B596)+_xlfn.NORM.S.INV(0.975)^2/(2*B596))/(1+_xlfn.NORM.S.INV(0.975)^2/B596)</f>
        <v>5.4087885392801382E-3</v>
      </c>
      <c r="R596" s="21">
        <f>_xlfn.NORM.S.INV(0.975)*SQRT(Q596*(1-Q596)/B596+(_xlfn.NORM.S.INV(0.975)^2/(4*B596^2)))/(1+_xlfn.NORM.S.INV(0.975)^2/B596)</f>
        <v>3.090877544664388E-4</v>
      </c>
      <c r="S596" s="19">
        <f t="shared" si="96"/>
        <v>5.0997007848136997</v>
      </c>
      <c r="T596" s="19">
        <f t="shared" si="97"/>
        <v>5.7178762937465768</v>
      </c>
    </row>
    <row r="597" spans="1:20" x14ac:dyDescent="0.25">
      <c r="A597" s="12" t="s">
        <v>33</v>
      </c>
      <c r="B597" s="13">
        <v>197279</v>
      </c>
      <c r="C597" s="12">
        <v>3.6</v>
      </c>
      <c r="D597" s="12">
        <v>3.3</v>
      </c>
      <c r="E597" s="12">
        <v>3.9</v>
      </c>
      <c r="F597" s="12">
        <v>2008</v>
      </c>
      <c r="G597" s="12" t="s">
        <v>9</v>
      </c>
      <c r="H597" s="16" t="str">
        <f>VLOOKUP(A597,'Data Key'!$A$1:$B$51,2,FALSE)</f>
        <v>Connecticut</v>
      </c>
      <c r="I597" s="17">
        <f t="shared" si="90"/>
        <v>710</v>
      </c>
      <c r="J597" s="21">
        <f t="shared" si="91"/>
        <v>1.3482343933325508E-4</v>
      </c>
      <c r="K597" s="19">
        <f t="shared" si="92"/>
        <v>3.4641404645794776</v>
      </c>
      <c r="L597" s="19">
        <f t="shared" si="93"/>
        <v>3.7337873432459876</v>
      </c>
      <c r="M597" s="21">
        <f t="shared" si="98"/>
        <v>659</v>
      </c>
      <c r="N597" s="21">
        <f t="shared" si="99"/>
        <v>763</v>
      </c>
      <c r="O597" s="19">
        <f t="shared" si="94"/>
        <v>3.3404467784204095</v>
      </c>
      <c r="P597" s="19">
        <f t="shared" si="95"/>
        <v>3.867618955894951</v>
      </c>
      <c r="Q597" s="21">
        <f>((I597/B597)+_xlfn.NORM.S.INV(0.975)^2/(2*B597))/(1+_xlfn.NORM.S.INV(0.975)^2/B597)</f>
        <v>3.6086297426882298E-3</v>
      </c>
      <c r="R597" s="21">
        <f>_xlfn.NORM.S.INV(0.975)*SQRT(Q597*(1-Q597)/B597+(_xlfn.NORM.S.INV(0.975)^2/(4*B597^2)))/(1+_xlfn.NORM.S.INV(0.975)^2/B597)</f>
        <v>2.6477631938156702E-4</v>
      </c>
      <c r="S597" s="19">
        <f t="shared" si="96"/>
        <v>3.3438534233066628</v>
      </c>
      <c r="T597" s="19">
        <f t="shared" si="97"/>
        <v>3.873406062069797</v>
      </c>
    </row>
    <row r="598" spans="1:20" x14ac:dyDescent="0.25">
      <c r="A598" s="12" t="s">
        <v>45</v>
      </c>
      <c r="B598" s="13">
        <v>60841</v>
      </c>
      <c r="C598" s="12">
        <v>4.5999999999999996</v>
      </c>
      <c r="D598" s="12">
        <v>4.0999999999999996</v>
      </c>
      <c r="E598" s="12">
        <v>5.2</v>
      </c>
      <c r="F598" s="12">
        <v>2008</v>
      </c>
      <c r="G598" s="12" t="s">
        <v>9</v>
      </c>
      <c r="H598" s="16" t="str">
        <f>VLOOKUP(A598,'Data Key'!$A$1:$B$51,2,FALSE)</f>
        <v>Delaware</v>
      </c>
      <c r="I598" s="17">
        <f t="shared" si="90"/>
        <v>280</v>
      </c>
      <c r="J598" s="21">
        <f t="shared" si="91"/>
        <v>2.7439804895978704E-4</v>
      </c>
      <c r="K598" s="19">
        <f t="shared" si="92"/>
        <v>4.3277616788553379</v>
      </c>
      <c r="L598" s="19">
        <f t="shared" si="93"/>
        <v>4.876557776774912</v>
      </c>
      <c r="M598" s="21">
        <f t="shared" si="98"/>
        <v>248</v>
      </c>
      <c r="N598" s="21">
        <f t="shared" si="99"/>
        <v>313</v>
      </c>
      <c r="O598" s="19">
        <f t="shared" si="94"/>
        <v>4.0761986160648247</v>
      </c>
      <c r="P598" s="19">
        <f t="shared" si="95"/>
        <v>5.1445571243076218</v>
      </c>
      <c r="Q598" s="21">
        <f>((I598/B598)+_xlfn.NORM.S.INV(0.975)^2/(2*B598))/(1+_xlfn.NORM.S.INV(0.975)^2/B598)</f>
        <v>4.6334368313071988E-3</v>
      </c>
      <c r="R598" s="21">
        <f>_xlfn.NORM.S.INV(0.975)*SQRT(Q598*(1-Q598)/B598+(_xlfn.NORM.S.INV(0.975)^2/(4*B598^2)))/(1+_xlfn.NORM.S.INV(0.975)^2/B598)</f>
        <v>5.4051478864540763E-4</v>
      </c>
      <c r="S598" s="19">
        <f t="shared" si="96"/>
        <v>4.0929220426617912</v>
      </c>
      <c r="T598" s="19">
        <f t="shared" si="97"/>
        <v>5.1739516199526063</v>
      </c>
    </row>
    <row r="599" spans="1:20" x14ac:dyDescent="0.25">
      <c r="A599" s="12" t="s">
        <v>60</v>
      </c>
      <c r="B599" s="13">
        <v>58586</v>
      </c>
      <c r="C599" s="12">
        <v>2</v>
      </c>
      <c r="D599" s="12">
        <v>1.7</v>
      </c>
      <c r="E599" s="12">
        <v>2.4</v>
      </c>
      <c r="F599" s="12">
        <v>2008</v>
      </c>
      <c r="G599" s="12" t="s">
        <v>9</v>
      </c>
      <c r="H599" s="16" t="e">
        <f>VLOOKUP(A599,'Data Key'!$A$1:$B$51,2,FALSE)</f>
        <v>#N/A</v>
      </c>
      <c r="I599" s="17">
        <f t="shared" si="90"/>
        <v>117</v>
      </c>
      <c r="J599" s="21">
        <f t="shared" si="91"/>
        <v>1.8444419575969196E-4</v>
      </c>
      <c r="K599" s="19">
        <f t="shared" si="92"/>
        <v>1.8126199492578889</v>
      </c>
      <c r="L599" s="19">
        <f t="shared" si="93"/>
        <v>2.1815083407772731</v>
      </c>
      <c r="M599" s="21">
        <f t="shared" si="98"/>
        <v>96</v>
      </c>
      <c r="N599" s="21">
        <f t="shared" si="99"/>
        <v>139</v>
      </c>
      <c r="O599" s="19">
        <f t="shared" si="94"/>
        <v>1.6386167343733997</v>
      </c>
      <c r="P599" s="19">
        <f t="shared" si="95"/>
        <v>2.3725804799781516</v>
      </c>
      <c r="Q599" s="21">
        <f>((I599/B599)+_xlfn.NORM.S.INV(0.975)^2/(2*B599))/(1+_xlfn.NORM.S.INV(0.975)^2/B599)</f>
        <v>2.0297158423603066E-3</v>
      </c>
      <c r="R599" s="21">
        <f>_xlfn.NORM.S.INV(0.975)*SQRT(Q599*(1-Q599)/B599+(_xlfn.NORM.S.INV(0.975)^2/(4*B599^2)))/(1+_xlfn.NORM.S.INV(0.975)^2/B599)</f>
        <v>3.6588898600629926E-4</v>
      </c>
      <c r="S599" s="19">
        <f t="shared" si="96"/>
        <v>1.6638268563540075</v>
      </c>
      <c r="T599" s="19">
        <f t="shared" si="97"/>
        <v>2.3956048283666056</v>
      </c>
    </row>
    <row r="600" spans="1:20" x14ac:dyDescent="0.25">
      <c r="A600" s="12" t="s">
        <v>27</v>
      </c>
      <c r="B600" s="13">
        <v>1057472</v>
      </c>
      <c r="C600" s="12">
        <v>4</v>
      </c>
      <c r="D600" s="12">
        <v>3.9</v>
      </c>
      <c r="E600" s="12">
        <v>4.0999999999999996</v>
      </c>
      <c r="F600" s="12">
        <v>2008</v>
      </c>
      <c r="G600" s="12" t="s">
        <v>9</v>
      </c>
      <c r="H600" s="16" t="str">
        <f>VLOOKUP(A600,'Data Key'!$A$1:$B$51,2,FALSE)</f>
        <v>Florida</v>
      </c>
      <c r="I600" s="17">
        <f t="shared" si="90"/>
        <v>4230</v>
      </c>
      <c r="J600" s="21">
        <f t="shared" si="91"/>
        <v>6.1380575066650493E-5</v>
      </c>
      <c r="K600" s="19">
        <f t="shared" si="92"/>
        <v>3.9387253379031497</v>
      </c>
      <c r="L600" s="19">
        <f t="shared" si="93"/>
        <v>4.0614864880364498</v>
      </c>
      <c r="M600" s="21">
        <f t="shared" si="98"/>
        <v>4103</v>
      </c>
      <c r="N600" s="21">
        <f t="shared" si="99"/>
        <v>4358</v>
      </c>
      <c r="O600" s="19">
        <f t="shared" si="94"/>
        <v>3.880008170429099</v>
      </c>
      <c r="P600" s="19">
        <f t="shared" si="95"/>
        <v>4.1211493070265695</v>
      </c>
      <c r="Q600" s="21">
        <f>((I600/B600)+_xlfn.NORM.S.INV(0.975)^2/(2*B600))/(1+_xlfn.NORM.S.INV(0.975)^2/B600)</f>
        <v>4.0019077159930971E-3</v>
      </c>
      <c r="R600" s="21">
        <f>_xlfn.NORM.S.INV(0.975)*SQRT(Q600*(1-Q600)/B600+(_xlfn.NORM.S.INV(0.975)^2/(4*B600^2)))/(1+_xlfn.NORM.S.INV(0.975)^2/B600)</f>
        <v>1.2034396981408778E-4</v>
      </c>
      <c r="S600" s="19">
        <f t="shared" si="96"/>
        <v>3.8815637461790096</v>
      </c>
      <c r="T600" s="19">
        <f t="shared" si="97"/>
        <v>4.1222516858071847</v>
      </c>
    </row>
    <row r="601" spans="1:20" x14ac:dyDescent="0.25">
      <c r="A601" s="12" t="s">
        <v>14</v>
      </c>
      <c r="B601" s="13">
        <v>665660</v>
      </c>
      <c r="C601" s="12">
        <v>5.2</v>
      </c>
      <c r="D601" s="12">
        <v>5</v>
      </c>
      <c r="E601" s="12">
        <v>5.4</v>
      </c>
      <c r="F601" s="12">
        <v>2008</v>
      </c>
      <c r="G601" s="12" t="s">
        <v>9</v>
      </c>
      <c r="H601" s="16" t="str">
        <f>VLOOKUP(A601,'Data Key'!$A$1:$B$51,2,FALSE)</f>
        <v>Georgia</v>
      </c>
      <c r="I601" s="17">
        <f t="shared" si="90"/>
        <v>3461</v>
      </c>
      <c r="J601" s="21">
        <f t="shared" si="91"/>
        <v>8.8148792788772087E-5</v>
      </c>
      <c r="K601" s="19">
        <f t="shared" si="92"/>
        <v>5.1112022272514892</v>
      </c>
      <c r="L601" s="19">
        <f t="shared" si="93"/>
        <v>5.2874998128290329</v>
      </c>
      <c r="M601" s="21">
        <f t="shared" si="98"/>
        <v>3347</v>
      </c>
      <c r="N601" s="21">
        <f t="shared" si="99"/>
        <v>3577</v>
      </c>
      <c r="O601" s="19">
        <f t="shared" si="94"/>
        <v>5.0280924195535261</v>
      </c>
      <c r="P601" s="19">
        <f t="shared" si="95"/>
        <v>5.3736141573776406</v>
      </c>
      <c r="Q601" s="21">
        <f>((I601/B601)+_xlfn.NORM.S.INV(0.975)^2/(2*B601))/(1+_xlfn.NORM.S.INV(0.975)^2/B601)</f>
        <v>5.2022064497618805E-3</v>
      </c>
      <c r="R601" s="21">
        <f>_xlfn.NORM.S.INV(0.975)*SQRT(Q601*(1-Q601)/B601+(_xlfn.NORM.S.INV(0.975)^2/(4*B601^2)))/(1+_xlfn.NORM.S.INV(0.975)^2/B601)</f>
        <v>1.7283873558065547E-4</v>
      </c>
      <c r="S601" s="19">
        <f t="shared" si="96"/>
        <v>5.029367714181225</v>
      </c>
      <c r="T601" s="19">
        <f t="shared" si="97"/>
        <v>5.3750451853425361</v>
      </c>
    </row>
    <row r="602" spans="1:20" x14ac:dyDescent="0.25">
      <c r="A602" s="12" t="s">
        <v>58</v>
      </c>
      <c r="B602" s="13">
        <v>81986</v>
      </c>
      <c r="C602" s="12">
        <v>2</v>
      </c>
      <c r="D602" s="12">
        <v>1.7</v>
      </c>
      <c r="E602" s="12">
        <v>2.2999999999999998</v>
      </c>
      <c r="F602" s="12">
        <v>2008</v>
      </c>
      <c r="G602" s="12" t="s">
        <v>9</v>
      </c>
      <c r="H602" s="16" t="str">
        <f>VLOOKUP(A602,'Data Key'!$A$1:$B$51,2,FALSE)</f>
        <v>Hawaii</v>
      </c>
      <c r="I602" s="17">
        <f t="shared" si="90"/>
        <v>164</v>
      </c>
      <c r="J602" s="21">
        <f t="shared" si="91"/>
        <v>1.5604412494644394E-4</v>
      </c>
      <c r="K602" s="19">
        <f t="shared" si="92"/>
        <v>1.8442973967767773</v>
      </c>
      <c r="L602" s="19">
        <f t="shared" si="93"/>
        <v>2.1563856466696651</v>
      </c>
      <c r="M602" s="21">
        <f t="shared" si="98"/>
        <v>139</v>
      </c>
      <c r="N602" s="21">
        <f t="shared" si="99"/>
        <v>190</v>
      </c>
      <c r="O602" s="19">
        <f t="shared" si="94"/>
        <v>1.6954114117044374</v>
      </c>
      <c r="P602" s="19">
        <f t="shared" si="95"/>
        <v>2.3174688361427562</v>
      </c>
      <c r="Q602" s="21">
        <f>((I602/B602)+_xlfn.NORM.S.INV(0.975)^2/(2*B602))/(1+_xlfn.NORM.S.INV(0.975)^2/B602)</f>
        <v>2.0236742315653893E-3</v>
      </c>
      <c r="R602" s="21">
        <f>_xlfn.NORM.S.INV(0.975)*SQRT(Q602*(1-Q602)/B602+(_xlfn.NORM.S.INV(0.975)^2/(4*B602^2)))/(1+_xlfn.NORM.S.INV(0.975)^2/B602)</f>
        <v>3.0849217431079372E-4</v>
      </c>
      <c r="S602" s="19">
        <f t="shared" si="96"/>
        <v>1.7151820572545955</v>
      </c>
      <c r="T602" s="19">
        <f t="shared" si="97"/>
        <v>2.3321664058761828</v>
      </c>
    </row>
    <row r="603" spans="1:20" x14ac:dyDescent="0.25">
      <c r="A603" s="12" t="s">
        <v>34</v>
      </c>
      <c r="B603" s="13">
        <v>104212</v>
      </c>
      <c r="C603" s="12">
        <v>20.8</v>
      </c>
      <c r="D603" s="12">
        <v>19.899999999999999</v>
      </c>
      <c r="E603" s="12">
        <v>21.6</v>
      </c>
      <c r="F603" s="12">
        <v>2008</v>
      </c>
      <c r="G603" s="12" t="s">
        <v>9</v>
      </c>
      <c r="H603" s="16" t="str">
        <f>VLOOKUP(A603,'Data Key'!$A$1:$B$51,2,FALSE)</f>
        <v>Idaho</v>
      </c>
      <c r="I603" s="17">
        <f t="shared" si="90"/>
        <v>2168</v>
      </c>
      <c r="J603" s="21">
        <f t="shared" si="91"/>
        <v>4.4212673772765597E-4</v>
      </c>
      <c r="K603" s="19">
        <f t="shared" si="92"/>
        <v>20.361619471921905</v>
      </c>
      <c r="L603" s="19">
        <f t="shared" si="93"/>
        <v>21.245872947377215</v>
      </c>
      <c r="M603" s="21">
        <f t="shared" si="98"/>
        <v>2078</v>
      </c>
      <c r="N603" s="21">
        <f t="shared" si="99"/>
        <v>2258</v>
      </c>
      <c r="O603" s="19">
        <f t="shared" si="94"/>
        <v>19.940122058879975</v>
      </c>
      <c r="P603" s="19">
        <f t="shared" si="95"/>
        <v>21.667370360419145</v>
      </c>
      <c r="Q603" s="21">
        <f>((I603/B603)+_xlfn.NORM.S.INV(0.975)^2/(2*B603))/(1+_xlfn.NORM.S.INV(0.975)^2/B603)</f>
        <v>2.0821409672806393E-2</v>
      </c>
      <c r="R603" s="21">
        <f>_xlfn.NORM.S.INV(0.975)*SQRT(Q603*(1-Q603)/B603+(_xlfn.NORM.S.INV(0.975)^2/(4*B603^2)))/(1+_xlfn.NORM.S.INV(0.975)^2/B603)</f>
        <v>8.6707640100973826E-4</v>
      </c>
      <c r="S603" s="19">
        <f t="shared" si="96"/>
        <v>19.954333271796656</v>
      </c>
      <c r="T603" s="19">
        <f t="shared" si="97"/>
        <v>21.688486073816129</v>
      </c>
    </row>
    <row r="604" spans="1:20" x14ac:dyDescent="0.25">
      <c r="A604" s="12" t="s">
        <v>47</v>
      </c>
      <c r="B604" s="13">
        <v>1043293</v>
      </c>
      <c r="C604" s="12">
        <v>4.5</v>
      </c>
      <c r="D604" s="12">
        <v>4.4000000000000004</v>
      </c>
      <c r="E604" s="12">
        <v>4.5999999999999996</v>
      </c>
      <c r="F604" s="12">
        <v>2008</v>
      </c>
      <c r="G604" s="12" t="s">
        <v>9</v>
      </c>
      <c r="H604" s="16" t="str">
        <f>VLOOKUP(A604,'Data Key'!$A$1:$B$51,2,FALSE)</f>
        <v>Illinois</v>
      </c>
      <c r="I604" s="17">
        <f t="shared" si="90"/>
        <v>4695</v>
      </c>
      <c r="J604" s="21">
        <f t="shared" si="91"/>
        <v>6.5528782507401866E-5</v>
      </c>
      <c r="K604" s="19">
        <f t="shared" si="92"/>
        <v>4.4346451858792344</v>
      </c>
      <c r="L604" s="19">
        <f t="shared" si="93"/>
        <v>4.5657027508940393</v>
      </c>
      <c r="M604" s="21">
        <f t="shared" si="98"/>
        <v>4561</v>
      </c>
      <c r="N604" s="21">
        <f t="shared" si="99"/>
        <v>4829</v>
      </c>
      <c r="O604" s="19">
        <f t="shared" si="94"/>
        <v>4.3717344983623967</v>
      </c>
      <c r="P604" s="19">
        <f t="shared" si="95"/>
        <v>4.6286134384108779</v>
      </c>
      <c r="Q604" s="21">
        <f>((I604/B604)+_xlfn.NORM.S.INV(0.975)^2/(2*B604))/(1+_xlfn.NORM.S.INV(0.975)^2/B604)</f>
        <v>4.5019984176725182E-3</v>
      </c>
      <c r="R604" s="21">
        <f>_xlfn.NORM.S.INV(0.975)*SQRT(Q604*(1-Q604)/B604+(_xlfn.NORM.S.INV(0.975)^2/(4*B604^2)))/(1+_xlfn.NORM.S.INV(0.975)^2/B604)</f>
        <v>1.2847268664337633E-4</v>
      </c>
      <c r="S604" s="19">
        <f t="shared" si="96"/>
        <v>4.373525731029142</v>
      </c>
      <c r="T604" s="19">
        <f t="shared" si="97"/>
        <v>4.6304711043158946</v>
      </c>
    </row>
    <row r="605" spans="1:20" x14ac:dyDescent="0.25">
      <c r="A605" s="12" t="s">
        <v>35</v>
      </c>
      <c r="B605" s="13">
        <v>461624</v>
      </c>
      <c r="C605" s="12">
        <v>6.4</v>
      </c>
      <c r="D605" s="12">
        <v>6.2</v>
      </c>
      <c r="E605" s="12">
        <v>6.7</v>
      </c>
      <c r="F605" s="12">
        <v>2008</v>
      </c>
      <c r="G605" s="12" t="s">
        <v>9</v>
      </c>
      <c r="H605" s="16" t="str">
        <f>VLOOKUP(A605,'Data Key'!$A$1:$B$51,2,FALSE)</f>
        <v>Indiana</v>
      </c>
      <c r="I605" s="17">
        <f t="shared" si="90"/>
        <v>2954</v>
      </c>
      <c r="J605" s="21">
        <f t="shared" si="91"/>
        <v>1.1736074112470275E-4</v>
      </c>
      <c r="K605" s="19">
        <f t="shared" si="92"/>
        <v>6.2817866168982768</v>
      </c>
      <c r="L605" s="19">
        <f t="shared" si="93"/>
        <v>6.516508099147682</v>
      </c>
      <c r="M605" s="21">
        <f t="shared" si="98"/>
        <v>2849</v>
      </c>
      <c r="N605" s="21">
        <f t="shared" si="99"/>
        <v>3061</v>
      </c>
      <c r="O605" s="19">
        <f t="shared" si="94"/>
        <v>6.1716895135434902</v>
      </c>
      <c r="P605" s="19">
        <f t="shared" si="95"/>
        <v>6.6309377328735071</v>
      </c>
      <c r="Q605" s="21">
        <f>((I605/B605)+_xlfn.NORM.S.INV(0.975)^2/(2*B605))/(1+_xlfn.NORM.S.INV(0.975)^2/B605)</f>
        <v>6.4032548818311E-3</v>
      </c>
      <c r="R605" s="21">
        <f>_xlfn.NORM.S.INV(0.975)*SQRT(Q605*(1-Q605)/B605+(_xlfn.NORM.S.INV(0.975)^2/(4*B605^2)))/(1+_xlfn.NORM.S.INV(0.975)^2/B605)</f>
        <v>2.3013186421599251E-4</v>
      </c>
      <c r="S605" s="19">
        <f t="shared" si="96"/>
        <v>6.1731230176151071</v>
      </c>
      <c r="T605" s="19">
        <f t="shared" si="97"/>
        <v>6.6333867460470932</v>
      </c>
    </row>
    <row r="606" spans="1:20" x14ac:dyDescent="0.25">
      <c r="A606" s="12" t="s">
        <v>46</v>
      </c>
      <c r="B606" s="13">
        <v>165769</v>
      </c>
      <c r="C606" s="12">
        <v>8.6999999999999993</v>
      </c>
      <c r="D606" s="12">
        <v>8.1999999999999993</v>
      </c>
      <c r="E606" s="12">
        <v>9.1</v>
      </c>
      <c r="F606" s="12">
        <v>2008</v>
      </c>
      <c r="G606" s="12" t="s">
        <v>9</v>
      </c>
      <c r="H606" s="16" t="str">
        <f>VLOOKUP(A606,'Data Key'!$A$1:$B$51,2,FALSE)</f>
        <v>Iowa</v>
      </c>
      <c r="I606" s="17">
        <f t="shared" si="90"/>
        <v>1442</v>
      </c>
      <c r="J606" s="21">
        <f t="shared" si="91"/>
        <v>2.2807732837622821E-4</v>
      </c>
      <c r="K606" s="19">
        <f t="shared" si="92"/>
        <v>8.470774688587138</v>
      </c>
      <c r="L606" s="19">
        <f t="shared" si="93"/>
        <v>8.9269293453395928</v>
      </c>
      <c r="M606" s="21">
        <f t="shared" si="98"/>
        <v>1369</v>
      </c>
      <c r="N606" s="21">
        <f t="shared" si="99"/>
        <v>1517</v>
      </c>
      <c r="O606" s="19">
        <f t="shared" si="94"/>
        <v>8.2584801742183398</v>
      </c>
      <c r="P606" s="19">
        <f t="shared" si="95"/>
        <v>9.1512888417014029</v>
      </c>
      <c r="Q606" s="21">
        <f>((I606/B606)+_xlfn.NORM.S.INV(0.975)^2/(2*B606))/(1+_xlfn.NORM.S.INV(0.975)^2/B606)</f>
        <v>8.710236952589297E-3</v>
      </c>
      <c r="R606" s="21">
        <f>_xlfn.NORM.S.INV(0.975)*SQRT(Q606*(1-Q606)/B606+(_xlfn.NORM.S.INV(0.975)^2/(4*B606^2)))/(1+_xlfn.NORM.S.INV(0.975)^2/B606)</f>
        <v>4.4745288626796471E-4</v>
      </c>
      <c r="S606" s="19">
        <f t="shared" si="96"/>
        <v>8.2627840663213323</v>
      </c>
      <c r="T606" s="19">
        <f t="shared" si="97"/>
        <v>9.1576898388572623</v>
      </c>
    </row>
    <row r="607" spans="1:20" x14ac:dyDescent="0.25">
      <c r="A607" s="12" t="s">
        <v>48</v>
      </c>
      <c r="B607" s="13">
        <v>136239</v>
      </c>
      <c r="C607" s="12">
        <v>7.9</v>
      </c>
      <c r="D607" s="12">
        <v>7.4</v>
      </c>
      <c r="E607" s="12">
        <v>8.4</v>
      </c>
      <c r="F607" s="12">
        <v>2008</v>
      </c>
      <c r="G607" s="12" t="s">
        <v>9</v>
      </c>
      <c r="H607" s="16" t="str">
        <f>VLOOKUP(A607,'Data Key'!$A$1:$B$51,2,FALSE)</f>
        <v>Kansas</v>
      </c>
      <c r="I607" s="17">
        <f t="shared" si="90"/>
        <v>1076</v>
      </c>
      <c r="J607" s="21">
        <f t="shared" si="91"/>
        <v>2.3981860704332139E-4</v>
      </c>
      <c r="K607" s="19">
        <f t="shared" si="92"/>
        <v>7.6580667268184959</v>
      </c>
      <c r="L607" s="19">
        <f t="shared" si="93"/>
        <v>8.1377039409051388</v>
      </c>
      <c r="M607" s="21">
        <f t="shared" si="98"/>
        <v>1013</v>
      </c>
      <c r="N607" s="21">
        <f t="shared" si="99"/>
        <v>1141</v>
      </c>
      <c r="O607" s="19">
        <f t="shared" si="94"/>
        <v>7.4354626795557808</v>
      </c>
      <c r="P607" s="19">
        <f t="shared" si="95"/>
        <v>8.3749880724315364</v>
      </c>
      <c r="Q607" s="21">
        <f>((I607/B607)+_xlfn.NORM.S.INV(0.975)^2/(2*B607))/(1+_xlfn.NORM.S.INV(0.975)^2/B607)</f>
        <v>7.9117604849437018E-3</v>
      </c>
      <c r="R607" s="21">
        <f>_xlfn.NORM.S.INV(0.975)*SQRT(Q607*(1-Q607)/B607+(_xlfn.NORM.S.INV(0.975)^2/(4*B607^2)))/(1+_xlfn.NORM.S.INV(0.975)^2/B607)</f>
        <v>4.7064317454697824E-4</v>
      </c>
      <c r="S607" s="19">
        <f t="shared" si="96"/>
        <v>7.4411173103967236</v>
      </c>
      <c r="T607" s="19">
        <f t="shared" si="97"/>
        <v>8.3824036594906808</v>
      </c>
    </row>
    <row r="608" spans="1:20" x14ac:dyDescent="0.25">
      <c r="A608" s="12" t="s">
        <v>49</v>
      </c>
      <c r="B608" s="13">
        <v>331120</v>
      </c>
      <c r="C608" s="12">
        <v>6.9</v>
      </c>
      <c r="D608" s="12">
        <v>6.6</v>
      </c>
      <c r="E608" s="12">
        <v>7.2</v>
      </c>
      <c r="F608" s="12">
        <v>2008</v>
      </c>
      <c r="G608" s="12" t="s">
        <v>9</v>
      </c>
      <c r="H608" s="16" t="str">
        <f>VLOOKUP(A608,'Data Key'!$A$1:$B$51,2,FALSE)</f>
        <v>Kentucky</v>
      </c>
      <c r="I608" s="17">
        <f t="shared" si="90"/>
        <v>2285</v>
      </c>
      <c r="J608" s="21">
        <f t="shared" si="91"/>
        <v>1.4386461908055047E-4</v>
      </c>
      <c r="K608" s="19">
        <f t="shared" si="92"/>
        <v>6.7569568353770482</v>
      </c>
      <c r="L608" s="19">
        <f t="shared" si="93"/>
        <v>7.0446860735381494</v>
      </c>
      <c r="M608" s="21">
        <f t="shared" si="98"/>
        <v>2192</v>
      </c>
      <c r="N608" s="21">
        <f t="shared" si="99"/>
        <v>2379</v>
      </c>
      <c r="O608" s="19">
        <f t="shared" si="94"/>
        <v>6.6199565112345979</v>
      </c>
      <c r="P608" s="19">
        <f t="shared" si="95"/>
        <v>7.1847064508335343</v>
      </c>
      <c r="Q608" s="21">
        <f>((I608/B608)+_xlfn.NORM.S.INV(0.975)^2/(2*B608))/(1+_xlfn.NORM.S.INV(0.975)^2/B608)</f>
        <v>6.906542033744658E-3</v>
      </c>
      <c r="R608" s="21">
        <f>_xlfn.NORM.S.INV(0.975)*SQRT(Q608*(1-Q608)/B608+(_xlfn.NORM.S.INV(0.975)^2/(4*B608^2)))/(1+_xlfn.NORM.S.INV(0.975)^2/B608)</f>
        <v>2.821418698630739E-4</v>
      </c>
      <c r="S608" s="19">
        <f t="shared" si="96"/>
        <v>6.6244001638815844</v>
      </c>
      <c r="T608" s="19">
        <f t="shared" si="97"/>
        <v>7.1886839036077319</v>
      </c>
    </row>
    <row r="609" spans="1:20" x14ac:dyDescent="0.25">
      <c r="A609" s="12" t="s">
        <v>50</v>
      </c>
      <c r="B609" s="13">
        <v>525667</v>
      </c>
      <c r="C609" s="12">
        <v>3.4</v>
      </c>
      <c r="D609" s="12">
        <v>3.2</v>
      </c>
      <c r="E609" s="12">
        <v>3.5</v>
      </c>
      <c r="F609" s="12">
        <v>2008</v>
      </c>
      <c r="G609" s="12" t="s">
        <v>9</v>
      </c>
      <c r="H609" s="16" t="str">
        <f>VLOOKUP(A609,'Data Key'!$A$1:$B$51,2,FALSE)</f>
        <v>Louisiana</v>
      </c>
      <c r="I609" s="17">
        <f t="shared" si="90"/>
        <v>1787</v>
      </c>
      <c r="J609" s="21">
        <f t="shared" si="91"/>
        <v>8.0280878207721995E-5</v>
      </c>
      <c r="K609" s="19">
        <f t="shared" si="92"/>
        <v>3.3192096737957324</v>
      </c>
      <c r="L609" s="19">
        <f t="shared" si="93"/>
        <v>3.4797714302111764</v>
      </c>
      <c r="M609" s="21">
        <f t="shared" si="98"/>
        <v>1705</v>
      </c>
      <c r="N609" s="21">
        <f t="shared" si="99"/>
        <v>1870</v>
      </c>
      <c r="O609" s="19">
        <f t="shared" si="94"/>
        <v>3.2434982603054787</v>
      </c>
      <c r="P609" s="19">
        <f t="shared" si="95"/>
        <v>3.5573851887221379</v>
      </c>
      <c r="Q609" s="21">
        <f>((I609/B609)+_xlfn.NORM.S.INV(0.975)^2/(2*B609))/(1+_xlfn.NORM.S.INV(0.975)^2/B609)</f>
        <v>3.4031195727839991E-3</v>
      </c>
      <c r="R609" s="21">
        <f>_xlfn.NORM.S.INV(0.975)*SQRT(Q609*(1-Q609)/B609+(_xlfn.NORM.S.INV(0.975)^2/(4*B609^2)))/(1+_xlfn.NORM.S.INV(0.975)^2/B609)</f>
        <v>1.5747255254806383E-4</v>
      </c>
      <c r="S609" s="19">
        <f t="shared" si="96"/>
        <v>3.2456470202359351</v>
      </c>
      <c r="T609" s="19">
        <f t="shared" si="97"/>
        <v>3.5605921253320627</v>
      </c>
    </row>
    <row r="610" spans="1:20" x14ac:dyDescent="0.25">
      <c r="A610" s="12" t="s">
        <v>15</v>
      </c>
      <c r="B610" s="13">
        <v>349174</v>
      </c>
      <c r="C610" s="12">
        <v>6.4</v>
      </c>
      <c r="D610" s="12">
        <v>6.1</v>
      </c>
      <c r="E610" s="12">
        <v>6.7</v>
      </c>
      <c r="F610" s="12">
        <v>2008</v>
      </c>
      <c r="G610" s="12" t="s">
        <v>9</v>
      </c>
      <c r="H610" s="16" t="str">
        <f>VLOOKUP(A610,'Data Key'!$A$1:$B$51,2,FALSE)</f>
        <v>Maryland</v>
      </c>
      <c r="I610" s="17">
        <f t="shared" si="90"/>
        <v>2235</v>
      </c>
      <c r="J610" s="21">
        <f t="shared" si="91"/>
        <v>1.3495919460431344E-4</v>
      </c>
      <c r="K610" s="19">
        <f t="shared" si="92"/>
        <v>6.265861026832563</v>
      </c>
      <c r="L610" s="19">
        <f t="shared" si="93"/>
        <v>6.5357794160411897</v>
      </c>
      <c r="M610" s="21">
        <f t="shared" si="98"/>
        <v>2143</v>
      </c>
      <c r="N610" s="21">
        <f t="shared" si="99"/>
        <v>2328</v>
      </c>
      <c r="O610" s="19">
        <f t="shared" si="94"/>
        <v>6.1373412682502133</v>
      </c>
      <c r="P610" s="19">
        <f t="shared" si="95"/>
        <v>6.6671630762886123</v>
      </c>
      <c r="Q610" s="21">
        <f>((I610/B610)+_xlfn.NORM.S.INV(0.975)^2/(2*B610))/(1+_xlfn.NORM.S.INV(0.975)^2/B610)</f>
        <v>6.4062505228418163E-3</v>
      </c>
      <c r="R610" s="21">
        <f>_xlfn.NORM.S.INV(0.975)*SQRT(Q610*(1-Q610)/B610+(_xlfn.NORM.S.INV(0.975)^2/(4*B610^2)))/(1+_xlfn.NORM.S.INV(0.975)^2/B610)</f>
        <v>2.646808721685056E-4</v>
      </c>
      <c r="S610" s="19">
        <f t="shared" si="96"/>
        <v>6.1415696506733104</v>
      </c>
      <c r="T610" s="19">
        <f t="shared" si="97"/>
        <v>6.6709313950103217</v>
      </c>
    </row>
    <row r="611" spans="1:20" x14ac:dyDescent="0.25">
      <c r="A611" s="12" t="s">
        <v>30</v>
      </c>
      <c r="B611" s="13">
        <v>355169</v>
      </c>
      <c r="C611" s="12">
        <v>3.2</v>
      </c>
      <c r="D611" s="12">
        <v>3</v>
      </c>
      <c r="E611" s="12">
        <v>3.4</v>
      </c>
      <c r="F611" s="12">
        <v>2008</v>
      </c>
      <c r="G611" s="12" t="s">
        <v>9</v>
      </c>
      <c r="H611" s="16" t="str">
        <f>VLOOKUP(A611,'Data Key'!$A$1:$B$51,2,FALSE)</f>
        <v>Massachusetts</v>
      </c>
      <c r="I611" s="17">
        <f t="shared" si="90"/>
        <v>1137</v>
      </c>
      <c r="J611" s="21">
        <f t="shared" si="91"/>
        <v>9.4787029408982139E-5</v>
      </c>
      <c r="K611" s="19">
        <f t="shared" si="92"/>
        <v>3.1065058762218585</v>
      </c>
      <c r="L611" s="19">
        <f t="shared" si="93"/>
        <v>3.2960799350398222</v>
      </c>
      <c r="M611" s="21">
        <f t="shared" si="98"/>
        <v>1071</v>
      </c>
      <c r="N611" s="21">
        <f t="shared" si="99"/>
        <v>1203</v>
      </c>
      <c r="O611" s="19">
        <f t="shared" si="94"/>
        <v>3.0154658768079421</v>
      </c>
      <c r="P611" s="19">
        <f t="shared" si="95"/>
        <v>3.387119934453739</v>
      </c>
      <c r="Q611" s="21">
        <f>((I611/B611)+_xlfn.NORM.S.INV(0.975)^2/(2*B611))/(1+_xlfn.NORM.S.INV(0.975)^2/B611)</f>
        <v>3.2066661536743527E-3</v>
      </c>
      <c r="R611" s="21">
        <f>_xlfn.NORM.S.INV(0.975)*SQRT(Q611*(1-Q611)/B611+(_xlfn.NORM.S.INV(0.975)^2/(4*B611^2)))/(1+_xlfn.NORM.S.INV(0.975)^2/B611)</f>
        <v>1.8601112566605255E-4</v>
      </c>
      <c r="S611" s="19">
        <f t="shared" si="96"/>
        <v>3.0206550280083002</v>
      </c>
      <c r="T611" s="19">
        <f t="shared" si="97"/>
        <v>3.392677279340405</v>
      </c>
    </row>
    <row r="612" spans="1:20" x14ac:dyDescent="0.25">
      <c r="A612" s="12" t="s">
        <v>51</v>
      </c>
      <c r="B612" s="13">
        <v>778851</v>
      </c>
      <c r="C612" s="12">
        <v>9</v>
      </c>
      <c r="D612" s="12">
        <v>8.8000000000000007</v>
      </c>
      <c r="E612" s="12">
        <v>9.1999999999999993</v>
      </c>
      <c r="F612" s="12">
        <v>2008</v>
      </c>
      <c r="G612" s="12" t="s">
        <v>9</v>
      </c>
      <c r="H612" s="16" t="str">
        <f>VLOOKUP(A612,'Data Key'!$A$1:$B$51,2,FALSE)</f>
        <v>Michigan</v>
      </c>
      <c r="I612" s="17">
        <f t="shared" si="90"/>
        <v>7010</v>
      </c>
      <c r="J612" s="21">
        <f t="shared" si="91"/>
        <v>1.0701418749184859E-4</v>
      </c>
      <c r="K612" s="19">
        <f t="shared" si="92"/>
        <v>8.8934236369444051</v>
      </c>
      <c r="L612" s="19">
        <f t="shared" si="93"/>
        <v>9.1074520119281033</v>
      </c>
      <c r="M612" s="21">
        <f t="shared" si="98"/>
        <v>6847</v>
      </c>
      <c r="N612" s="21">
        <f t="shared" si="99"/>
        <v>7173</v>
      </c>
      <c r="O612" s="19">
        <f t="shared" si="94"/>
        <v>8.791155176022114</v>
      </c>
      <c r="P612" s="19">
        <f t="shared" si="95"/>
        <v>9.2097204728503907</v>
      </c>
      <c r="Q612" s="21">
        <f>((I612/B612)+_xlfn.NORM.S.INV(0.975)^2/(2*B612))/(1+_xlfn.NORM.S.INV(0.975)^2/B612)</f>
        <v>9.0028595267852354E-3</v>
      </c>
      <c r="R612" s="21">
        <f>_xlfn.NORM.S.INV(0.975)*SQRT(Q612*(1-Q612)/B612+(_xlfn.NORM.S.INV(0.975)^2/(4*B612^2)))/(1+_xlfn.NORM.S.INV(0.975)^2/B612)</f>
        <v>2.0978537321370605E-4</v>
      </c>
      <c r="S612" s="19">
        <f t="shared" si="96"/>
        <v>8.7930741535715295</v>
      </c>
      <c r="T612" s="19">
        <f t="shared" si="97"/>
        <v>9.2126448999989403</v>
      </c>
    </row>
    <row r="613" spans="1:20" x14ac:dyDescent="0.25">
      <c r="A613" s="12" t="s">
        <v>28</v>
      </c>
      <c r="B613" s="13">
        <v>265014</v>
      </c>
      <c r="C613" s="12">
        <v>16.3</v>
      </c>
      <c r="D613" s="12">
        <v>15.8</v>
      </c>
      <c r="E613" s="12">
        <v>16.8</v>
      </c>
      <c r="F613" s="12">
        <v>2008</v>
      </c>
      <c r="G613" s="12" t="s">
        <v>9</v>
      </c>
      <c r="H613" s="16" t="str">
        <f>VLOOKUP(A613,'Data Key'!$A$1:$B$51,2,FALSE)</f>
        <v>Minnesota</v>
      </c>
      <c r="I613" s="17">
        <f t="shared" si="90"/>
        <v>4320</v>
      </c>
      <c r="J613" s="21">
        <f t="shared" si="91"/>
        <v>2.4598247419618243E-4</v>
      </c>
      <c r="K613" s="19">
        <f t="shared" si="92"/>
        <v>16.055043131998207</v>
      </c>
      <c r="L613" s="19">
        <f t="shared" si="93"/>
        <v>16.547008080390572</v>
      </c>
      <c r="M613" s="21">
        <f t="shared" si="98"/>
        <v>4192</v>
      </c>
      <c r="N613" s="21">
        <f t="shared" si="99"/>
        <v>4448</v>
      </c>
      <c r="O613" s="19">
        <f t="shared" si="94"/>
        <v>15.818032254899741</v>
      </c>
      <c r="P613" s="19">
        <f t="shared" si="95"/>
        <v>16.784018957489039</v>
      </c>
      <c r="Q613" s="21">
        <f>((I613/B613)+_xlfn.NORM.S.INV(0.975)^2/(2*B613))/(1+_xlfn.NORM.S.INV(0.975)^2/B613)</f>
        <v>1.6308036868838135E-2</v>
      </c>
      <c r="R613" s="21">
        <f>_xlfn.NORM.S.INV(0.975)*SQRT(Q613*(1-Q613)/B613+(_xlfn.NORM.S.INV(0.975)^2/(4*B613^2)))/(1+_xlfn.NORM.S.INV(0.975)^2/B613)</f>
        <v>4.8226621437414687E-4</v>
      </c>
      <c r="S613" s="19">
        <f t="shared" si="96"/>
        <v>15.825770654463989</v>
      </c>
      <c r="T613" s="19">
        <f t="shared" si="97"/>
        <v>16.790303083212279</v>
      </c>
    </row>
    <row r="614" spans="1:20" x14ac:dyDescent="0.25">
      <c r="A614" s="12" t="s">
        <v>61</v>
      </c>
      <c r="B614" s="13">
        <v>259870</v>
      </c>
      <c r="C614" s="12">
        <v>4.3</v>
      </c>
      <c r="D614" s="12">
        <v>4.0999999999999996</v>
      </c>
      <c r="E614" s="12">
        <v>4.5999999999999996</v>
      </c>
      <c r="F614" s="12">
        <v>2008</v>
      </c>
      <c r="G614" s="12" t="s">
        <v>9</v>
      </c>
      <c r="H614" s="16" t="str">
        <f>VLOOKUP(A614,'Data Key'!$A$1:$B$51,2,FALSE)</f>
        <v>Mississippi</v>
      </c>
      <c r="I614" s="17">
        <f t="shared" si="90"/>
        <v>1117</v>
      </c>
      <c r="J614" s="21">
        <f t="shared" si="91"/>
        <v>1.2833202989600667E-4</v>
      </c>
      <c r="K614" s="19">
        <f t="shared" si="92"/>
        <v>4.1699709677566661</v>
      </c>
      <c r="L614" s="19">
        <f t="shared" si="93"/>
        <v>4.426635027548679</v>
      </c>
      <c r="M614" s="21">
        <f t="shared" si="98"/>
        <v>1053</v>
      </c>
      <c r="N614" s="21">
        <f t="shared" si="99"/>
        <v>1183</v>
      </c>
      <c r="O614" s="19">
        <f t="shared" si="94"/>
        <v>4.0520260130065031</v>
      </c>
      <c r="P614" s="19">
        <f t="shared" si="95"/>
        <v>4.5522761380690344</v>
      </c>
      <c r="Q614" s="21">
        <f>((I614/B614)+_xlfn.NORM.S.INV(0.975)^2/(2*B614))/(1+_xlfn.NORM.S.INV(0.975)^2/B614)</f>
        <v>4.3056304671882494E-3</v>
      </c>
      <c r="R614" s="21">
        <f>_xlfn.NORM.S.INV(0.975)*SQRT(Q614*(1-Q614)/B614+(_xlfn.NORM.S.INV(0.975)^2/(4*B614^2)))/(1+_xlfn.NORM.S.INV(0.975)^2/B614)</f>
        <v>2.5184428788820474E-4</v>
      </c>
      <c r="S614" s="19">
        <f t="shared" si="96"/>
        <v>4.0537861793000447</v>
      </c>
      <c r="T614" s="19">
        <f t="shared" si="97"/>
        <v>4.5574747550764538</v>
      </c>
    </row>
    <row r="615" spans="1:20" x14ac:dyDescent="0.25">
      <c r="A615" s="12" t="s">
        <v>22</v>
      </c>
      <c r="B615" s="13">
        <v>409920</v>
      </c>
      <c r="C615" s="12">
        <v>7.7</v>
      </c>
      <c r="D615" s="12">
        <v>7.4</v>
      </c>
      <c r="E615" s="12">
        <v>8</v>
      </c>
      <c r="F615" s="12">
        <v>2008</v>
      </c>
      <c r="G615" s="12" t="s">
        <v>9</v>
      </c>
      <c r="H615" s="16" t="str">
        <f>VLOOKUP(A615,'Data Key'!$A$1:$B$51,2,FALSE)</f>
        <v>Missouri</v>
      </c>
      <c r="I615" s="17">
        <f t="shared" si="90"/>
        <v>3156</v>
      </c>
      <c r="J615" s="21">
        <f t="shared" si="91"/>
        <v>1.3651836862381154E-4</v>
      </c>
      <c r="K615" s="19">
        <f t="shared" si="92"/>
        <v>7.5625448632263055</v>
      </c>
      <c r="L615" s="19">
        <f t="shared" si="93"/>
        <v>7.8355816004739287</v>
      </c>
      <c r="M615" s="21">
        <f t="shared" si="98"/>
        <v>3047</v>
      </c>
      <c r="N615" s="21">
        <f t="shared" si="99"/>
        <v>3267</v>
      </c>
      <c r="O615" s="19">
        <f t="shared" si="94"/>
        <v>7.4331576893052302</v>
      </c>
      <c r="P615" s="19">
        <f t="shared" si="95"/>
        <v>7.9698477751756442</v>
      </c>
      <c r="Q615" s="21">
        <f>((I615/B615)+_xlfn.NORM.S.INV(0.975)^2/(2*B615))/(1+_xlfn.NORM.S.INV(0.975)^2/B615)</f>
        <v>7.7036766589912509E-3</v>
      </c>
      <c r="R615" s="21">
        <f>_xlfn.NORM.S.INV(0.975)*SQRT(Q615*(1-Q615)/B615+(_xlfn.NORM.S.INV(0.975)^2/(4*B615^2)))/(1+_xlfn.NORM.S.INV(0.975)^2/B615)</f>
        <v>2.6768912105240724E-4</v>
      </c>
      <c r="S615" s="19">
        <f t="shared" si="96"/>
        <v>7.4359875379388436</v>
      </c>
      <c r="T615" s="19">
        <f t="shared" si="97"/>
        <v>7.9713657800436577</v>
      </c>
    </row>
    <row r="616" spans="1:20" x14ac:dyDescent="0.25">
      <c r="A616" s="12" t="s">
        <v>52</v>
      </c>
      <c r="B616" s="13">
        <v>39946</v>
      </c>
      <c r="C616" s="12">
        <v>14.1</v>
      </c>
      <c r="D616" s="12">
        <v>13</v>
      </c>
      <c r="E616" s="12">
        <v>15.3</v>
      </c>
      <c r="F616" s="12">
        <v>2008</v>
      </c>
      <c r="G616" s="12" t="s">
        <v>9</v>
      </c>
      <c r="H616" s="16" t="str">
        <f>VLOOKUP(A616,'Data Key'!$A$1:$B$51,2,FALSE)</f>
        <v>Montana</v>
      </c>
      <c r="I616" s="17">
        <f t="shared" si="90"/>
        <v>563</v>
      </c>
      <c r="J616" s="21">
        <f t="shared" si="91"/>
        <v>5.8979168928244177E-4</v>
      </c>
      <c r="K616" s="19">
        <f t="shared" si="92"/>
        <v>13.504235247081651</v>
      </c>
      <c r="L616" s="19">
        <f t="shared" si="93"/>
        <v>14.683818625646532</v>
      </c>
      <c r="M616" s="21">
        <f t="shared" si="98"/>
        <v>518</v>
      </c>
      <c r="N616" s="21">
        <f t="shared" si="99"/>
        <v>610</v>
      </c>
      <c r="O616" s="19">
        <f t="shared" si="94"/>
        <v>12.967506133279928</v>
      </c>
      <c r="P616" s="19">
        <f t="shared" si="95"/>
        <v>15.27061533069644</v>
      </c>
      <c r="Q616" s="21">
        <f>((I616/B616)+_xlfn.NORM.S.INV(0.975)^2/(2*B616))/(1+_xlfn.NORM.S.INV(0.975)^2/B616)</f>
        <v>1.4140750220314474E-2</v>
      </c>
      <c r="R616" s="21">
        <f>_xlfn.NORM.S.INV(0.975)*SQRT(Q616*(1-Q616)/B616+(_xlfn.NORM.S.INV(0.975)^2/(4*B616^2)))/(1+_xlfn.NORM.S.INV(0.975)^2/B616)</f>
        <v>1.1587440617170628E-3</v>
      </c>
      <c r="S616" s="19">
        <f t="shared" si="96"/>
        <v>12.982006158597411</v>
      </c>
      <c r="T616" s="19">
        <f t="shared" si="97"/>
        <v>15.299494282031537</v>
      </c>
    </row>
    <row r="617" spans="1:20" x14ac:dyDescent="0.25">
      <c r="A617" s="12" t="s">
        <v>53</v>
      </c>
      <c r="B617" s="13">
        <v>111808</v>
      </c>
      <c r="C617" s="12">
        <v>3.1</v>
      </c>
      <c r="D617" s="12">
        <v>2.8</v>
      </c>
      <c r="E617" s="12">
        <v>3.4</v>
      </c>
      <c r="F617" s="12">
        <v>2008</v>
      </c>
      <c r="G617" s="12" t="s">
        <v>9</v>
      </c>
      <c r="H617" s="16" t="str">
        <f>VLOOKUP(A617,'Data Key'!$A$1:$B$51,2,FALSE)</f>
        <v>Nebraska</v>
      </c>
      <c r="I617" s="17">
        <f t="shared" si="90"/>
        <v>347</v>
      </c>
      <c r="J617" s="21">
        <f t="shared" si="91"/>
        <v>1.6634773294582923E-4</v>
      </c>
      <c r="K617" s="19">
        <f t="shared" si="92"/>
        <v>2.9371868978498208</v>
      </c>
      <c r="L617" s="19">
        <f t="shared" si="93"/>
        <v>3.2698823637414791</v>
      </c>
      <c r="M617" s="21">
        <f t="shared" si="98"/>
        <v>311</v>
      </c>
      <c r="N617" s="21">
        <f t="shared" si="99"/>
        <v>383</v>
      </c>
      <c r="O617" s="19">
        <f t="shared" si="94"/>
        <v>2.7815540927303948</v>
      </c>
      <c r="P617" s="19">
        <f t="shared" si="95"/>
        <v>3.4255151688609042</v>
      </c>
      <c r="Q617" s="21">
        <f>((I617/B617)+_xlfn.NORM.S.INV(0.975)^2/(2*B617))/(1+_xlfn.NORM.S.INV(0.975)^2/B617)</f>
        <v>3.1206062332749568E-3</v>
      </c>
      <c r="R617" s="21">
        <f>_xlfn.NORM.S.INV(0.975)*SQRT(Q617*(1-Q617)/B617+(_xlfn.NORM.S.INV(0.975)^2/(4*B617^2)))/(1+_xlfn.NORM.S.INV(0.975)^2/B617)</f>
        <v>3.2736802942884112E-4</v>
      </c>
      <c r="S617" s="19">
        <f t="shared" si="96"/>
        <v>2.7932382038461157</v>
      </c>
      <c r="T617" s="19">
        <f t="shared" si="97"/>
        <v>3.4479742627037977</v>
      </c>
    </row>
    <row r="618" spans="1:20" x14ac:dyDescent="0.25">
      <c r="A618" s="12" t="s">
        <v>31</v>
      </c>
      <c r="B618" s="13">
        <v>98538</v>
      </c>
      <c r="C618" s="12">
        <v>4.7</v>
      </c>
      <c r="D618" s="12">
        <v>4.3</v>
      </c>
      <c r="E618" s="12">
        <v>5.2</v>
      </c>
      <c r="F618" s="12">
        <v>2008</v>
      </c>
      <c r="G618" s="12" t="s">
        <v>9</v>
      </c>
      <c r="H618" s="16" t="str">
        <f>VLOOKUP(A618,'Data Key'!$A$1:$B$51,2,FALSE)</f>
        <v>Nevada</v>
      </c>
      <c r="I618" s="17">
        <f t="shared" si="90"/>
        <v>463</v>
      </c>
      <c r="J618" s="21">
        <f t="shared" si="91"/>
        <v>2.1785324787021305E-4</v>
      </c>
      <c r="K618" s="19">
        <f t="shared" si="92"/>
        <v>4.4808416718561874</v>
      </c>
      <c r="L618" s="19">
        <f t="shared" si="93"/>
        <v>4.9165481675966127</v>
      </c>
      <c r="M618" s="21">
        <f t="shared" si="98"/>
        <v>422</v>
      </c>
      <c r="N618" s="21">
        <f t="shared" si="99"/>
        <v>506</v>
      </c>
      <c r="O618" s="19">
        <f t="shared" si="94"/>
        <v>4.2826117842862654</v>
      </c>
      <c r="P618" s="19">
        <f t="shared" si="95"/>
        <v>5.1350747934806877</v>
      </c>
      <c r="Q618" s="21">
        <f>((I618/B618)+_xlfn.NORM.S.INV(0.975)^2/(2*B618))/(1+_xlfn.NORM.S.INV(0.975)^2/B618)</f>
        <v>4.7180032616361356E-3</v>
      </c>
      <c r="R618" s="21">
        <f>_xlfn.NORM.S.INV(0.975)*SQRT(Q618*(1-Q618)/B618+(_xlfn.NORM.S.INV(0.975)^2/(4*B618^2)))/(1+_xlfn.NORM.S.INV(0.975)^2/B618)</f>
        <v>4.282838608685724E-4</v>
      </c>
      <c r="S618" s="19">
        <f t="shared" si="96"/>
        <v>4.289719400767563</v>
      </c>
      <c r="T618" s="19">
        <f t="shared" si="97"/>
        <v>5.1462871225047078</v>
      </c>
    </row>
    <row r="619" spans="1:20" x14ac:dyDescent="0.25">
      <c r="A619" s="12" t="s">
        <v>37</v>
      </c>
      <c r="B619" s="13">
        <v>59681</v>
      </c>
      <c r="C619" s="12">
        <v>12.5</v>
      </c>
      <c r="D619" s="12">
        <v>11.6</v>
      </c>
      <c r="E619" s="12">
        <v>13.4</v>
      </c>
      <c r="F619" s="12">
        <v>2008</v>
      </c>
      <c r="G619" s="12" t="s">
        <v>9</v>
      </c>
      <c r="H619" s="16" t="str">
        <f>VLOOKUP(A619,'Data Key'!$A$1:$B$51,2,FALSE)</f>
        <v>New Hampshire</v>
      </c>
      <c r="I619" s="17">
        <f t="shared" si="90"/>
        <v>746</v>
      </c>
      <c r="J619" s="21">
        <f t="shared" si="91"/>
        <v>4.547805897166528E-4</v>
      </c>
      <c r="K619" s="19">
        <f t="shared" si="92"/>
        <v>12.045009963390701</v>
      </c>
      <c r="L619" s="19">
        <f t="shared" si="93"/>
        <v>12.954571142824006</v>
      </c>
      <c r="M619" s="21">
        <f t="shared" si="98"/>
        <v>693</v>
      </c>
      <c r="N619" s="21">
        <f t="shared" si="99"/>
        <v>800</v>
      </c>
      <c r="O619" s="19">
        <f t="shared" si="94"/>
        <v>11.611735728288735</v>
      </c>
      <c r="P619" s="19">
        <f t="shared" si="95"/>
        <v>13.404601129337646</v>
      </c>
      <c r="Q619" s="21">
        <f>((I619/B619)+_xlfn.NORM.S.INV(0.975)^2/(2*B619))/(1+_xlfn.NORM.S.INV(0.975)^2/B619)</f>
        <v>1.2531167229896584E-2</v>
      </c>
      <c r="R619" s="21">
        <f>_xlfn.NORM.S.INV(0.975)*SQRT(Q619*(1-Q619)/B619+(_xlfn.NORM.S.INV(0.975)^2/(4*B619^2)))/(1+_xlfn.NORM.S.INV(0.975)^2/B619)</f>
        <v>8.9298004430733051E-4</v>
      </c>
      <c r="S619" s="19">
        <f t="shared" si="96"/>
        <v>11.638187185589253</v>
      </c>
      <c r="T619" s="19">
        <f t="shared" si="97"/>
        <v>13.424147274203914</v>
      </c>
    </row>
    <row r="620" spans="1:20" x14ac:dyDescent="0.25">
      <c r="A620" s="12" t="s">
        <v>16</v>
      </c>
      <c r="B620" s="13">
        <v>419475</v>
      </c>
      <c r="C620" s="12">
        <v>5.9</v>
      </c>
      <c r="D620" s="12">
        <v>5.7</v>
      </c>
      <c r="E620" s="12">
        <v>6.1</v>
      </c>
      <c r="F620" s="12">
        <v>2008</v>
      </c>
      <c r="G620" s="12" t="s">
        <v>9</v>
      </c>
      <c r="H620" s="16" t="str">
        <f>VLOOKUP(A620,'Data Key'!$A$1:$B$51,2,FALSE)</f>
        <v>New Jersey</v>
      </c>
      <c r="I620" s="17">
        <f t="shared" si="90"/>
        <v>2475</v>
      </c>
      <c r="J620" s="21">
        <f t="shared" si="91"/>
        <v>1.1824873543502384E-4</v>
      </c>
      <c r="K620" s="19">
        <f t="shared" si="92"/>
        <v>5.7819836979638675</v>
      </c>
      <c r="L620" s="19">
        <f t="shared" si="93"/>
        <v>6.0184811688339153</v>
      </c>
      <c r="M620" s="21">
        <f t="shared" si="98"/>
        <v>2378</v>
      </c>
      <c r="N620" s="21">
        <f t="shared" si="99"/>
        <v>2573</v>
      </c>
      <c r="O620" s="19">
        <f t="shared" si="94"/>
        <v>5.6689910006555815</v>
      </c>
      <c r="P620" s="19">
        <f t="shared" si="95"/>
        <v>6.1338577984385241</v>
      </c>
      <c r="Q620" s="21">
        <f>((I620/B620)+_xlfn.NORM.S.INV(0.975)^2/(2*B620))/(1+_xlfn.NORM.S.INV(0.975)^2/B620)</f>
        <v>5.9047572478181853E-3</v>
      </c>
      <c r="R620" s="21">
        <f>_xlfn.NORM.S.INV(0.975)*SQRT(Q620*(1-Q620)/B620+(_xlfn.NORM.S.INV(0.975)^2/(4*B620^2)))/(1+_xlfn.NORM.S.INV(0.975)^2/B620)</f>
        <v>2.3189467285662755E-4</v>
      </c>
      <c r="S620" s="19">
        <f t="shared" si="96"/>
        <v>5.6728625749615578</v>
      </c>
      <c r="T620" s="19">
        <f t="shared" si="97"/>
        <v>6.1366519206748134</v>
      </c>
    </row>
    <row r="621" spans="1:20" x14ac:dyDescent="0.25">
      <c r="A621" s="12" t="s">
        <v>62</v>
      </c>
      <c r="B621" s="13">
        <v>236197</v>
      </c>
      <c r="C621" s="12">
        <v>3.4</v>
      </c>
      <c r="D621" s="12">
        <v>3.2</v>
      </c>
      <c r="E621" s="12">
        <v>3.7</v>
      </c>
      <c r="F621" s="12">
        <v>2008</v>
      </c>
      <c r="G621" s="12" t="s">
        <v>9</v>
      </c>
      <c r="H621" s="16" t="str">
        <f>VLOOKUP(A621,'Data Key'!$A$1:$B$51,2,FALSE)</f>
        <v>New Mexico</v>
      </c>
      <c r="I621" s="17">
        <f t="shared" si="90"/>
        <v>803</v>
      </c>
      <c r="J621" s="21">
        <f t="shared" si="91"/>
        <v>1.1976885597547042E-4</v>
      </c>
      <c r="K621" s="19">
        <f t="shared" si="92"/>
        <v>3.27993562799342</v>
      </c>
      <c r="L621" s="19">
        <f t="shared" si="93"/>
        <v>3.5194733399443607</v>
      </c>
      <c r="M621" s="21">
        <f t="shared" si="98"/>
        <v>748</v>
      </c>
      <c r="N621" s="21">
        <f t="shared" si="99"/>
        <v>859</v>
      </c>
      <c r="O621" s="19">
        <f t="shared" si="94"/>
        <v>3.1668480124641718</v>
      </c>
      <c r="P621" s="19">
        <f t="shared" si="95"/>
        <v>3.6367947095009674</v>
      </c>
      <c r="Q621" s="21">
        <f>((I621/B621)+_xlfn.NORM.S.INV(0.975)^2/(2*B621))/(1+_xlfn.NORM.S.INV(0.975)^2/B621)</f>
        <v>3.407780956405598E-3</v>
      </c>
      <c r="R621" s="21">
        <f>_xlfn.NORM.S.INV(0.975)*SQRT(Q621*(1-Q621)/B621+(_xlfn.NORM.S.INV(0.975)^2/(4*B621^2)))/(1+_xlfn.NORM.S.INV(0.975)^2/B621)</f>
        <v>2.3515717690225253E-4</v>
      </c>
      <c r="S621" s="19">
        <f t="shared" si="96"/>
        <v>3.1726237795033456</v>
      </c>
      <c r="T621" s="19">
        <f t="shared" si="97"/>
        <v>3.6429381333078505</v>
      </c>
    </row>
    <row r="622" spans="1:20" x14ac:dyDescent="0.25">
      <c r="A622" s="12" t="s">
        <v>38</v>
      </c>
      <c r="B622" s="13">
        <v>1258070</v>
      </c>
      <c r="C622" s="12">
        <v>4.4000000000000004</v>
      </c>
      <c r="D622" s="12">
        <v>4.3</v>
      </c>
      <c r="E622" s="12">
        <v>4.5</v>
      </c>
      <c r="F622" s="12">
        <v>2008</v>
      </c>
      <c r="G622" s="12" t="s">
        <v>9</v>
      </c>
      <c r="H622" s="16" t="str">
        <f>VLOOKUP(A622,'Data Key'!$A$1:$B$51,2,FALSE)</f>
        <v>New York</v>
      </c>
      <c r="I622" s="17">
        <f t="shared" si="90"/>
        <v>5536</v>
      </c>
      <c r="J622" s="21">
        <f t="shared" si="91"/>
        <v>5.901135584846429E-5</v>
      </c>
      <c r="K622" s="19">
        <f t="shared" si="92"/>
        <v>4.3413797193699253</v>
      </c>
      <c r="L622" s="19">
        <f t="shared" si="93"/>
        <v>4.4594024310668541</v>
      </c>
      <c r="M622" s="21">
        <f t="shared" si="98"/>
        <v>5390</v>
      </c>
      <c r="N622" s="21">
        <f t="shared" si="99"/>
        <v>5681</v>
      </c>
      <c r="O622" s="19">
        <f t="shared" si="94"/>
        <v>4.2843402990294654</v>
      </c>
      <c r="P622" s="19">
        <f t="shared" si="95"/>
        <v>4.5156469830772537</v>
      </c>
      <c r="Q622" s="21">
        <f>((I622/B622)+_xlfn.NORM.S.INV(0.975)^2/(2*B622))/(1+_xlfn.NORM.S.INV(0.975)^2/B622)</f>
        <v>4.4019043611849976E-3</v>
      </c>
      <c r="R622" s="21">
        <f>_xlfn.NORM.S.INV(0.975)*SQRT(Q622*(1-Q622)/B622+(_xlfn.NORM.S.INV(0.975)^2/(4*B622^2)))/(1+_xlfn.NORM.S.INV(0.975)^2/B622)</f>
        <v>1.1568965123383029E-4</v>
      </c>
      <c r="S622" s="19">
        <f t="shared" si="96"/>
        <v>4.2862147099511674</v>
      </c>
      <c r="T622" s="19">
        <f t="shared" si="97"/>
        <v>4.5175940124188276</v>
      </c>
    </row>
    <row r="623" spans="1:20" x14ac:dyDescent="0.25">
      <c r="A623" s="12" t="s">
        <v>23</v>
      </c>
      <c r="B623" s="13">
        <v>653821</v>
      </c>
      <c r="C623" s="12">
        <v>7.7</v>
      </c>
      <c r="D623" s="12">
        <v>7.4</v>
      </c>
      <c r="E623" s="12">
        <v>7.9</v>
      </c>
      <c r="F623" s="12">
        <v>2008</v>
      </c>
      <c r="G623" s="12" t="s">
        <v>9</v>
      </c>
      <c r="H623" s="16" t="str">
        <f>VLOOKUP(A623,'Data Key'!$A$1:$B$51,2,FALSE)</f>
        <v>North Carolina</v>
      </c>
      <c r="I623" s="17">
        <f t="shared" si="90"/>
        <v>5034</v>
      </c>
      <c r="J623" s="21">
        <f t="shared" si="91"/>
        <v>1.0809842763815231E-4</v>
      </c>
      <c r="K623" s="19">
        <f t="shared" si="92"/>
        <v>7.591256594607998</v>
      </c>
      <c r="L623" s="19">
        <f t="shared" si="93"/>
        <v>7.807453449884302</v>
      </c>
      <c r="M623" s="21">
        <f t="shared" si="98"/>
        <v>4896</v>
      </c>
      <c r="N623" s="21">
        <f t="shared" si="99"/>
        <v>5173</v>
      </c>
      <c r="O623" s="19">
        <f t="shared" si="94"/>
        <v>7.488288078847269</v>
      </c>
      <c r="P623" s="19">
        <f t="shared" si="95"/>
        <v>7.911951436249371</v>
      </c>
      <c r="Q623" s="21">
        <f>((I623/B623)+_xlfn.NORM.S.INV(0.975)^2/(2*B623))/(1+_xlfn.NORM.S.INV(0.975)^2/B623)</f>
        <v>7.7022474676461498E-3</v>
      </c>
      <c r="R623" s="21">
        <f>_xlfn.NORM.S.INV(0.975)*SQRT(Q623*(1-Q623)/B623+(_xlfn.NORM.S.INV(0.975)^2/(4*B623^2)))/(1+_xlfn.NORM.S.INV(0.975)^2/B623)</f>
        <v>2.1192762579103346E-4</v>
      </c>
      <c r="S623" s="19">
        <f t="shared" si="96"/>
        <v>7.4903198418551167</v>
      </c>
      <c r="T623" s="19">
        <f t="shared" si="97"/>
        <v>7.9141750934371844</v>
      </c>
    </row>
    <row r="624" spans="1:20" x14ac:dyDescent="0.25">
      <c r="A624" s="12" t="s">
        <v>59</v>
      </c>
      <c r="B624" s="13">
        <v>24576</v>
      </c>
      <c r="C624" s="12">
        <v>12.7</v>
      </c>
      <c r="D624" s="12">
        <v>11.3</v>
      </c>
      <c r="E624" s="12">
        <v>14.1</v>
      </c>
      <c r="F624" s="12">
        <v>2008</v>
      </c>
      <c r="G624" s="12" t="s">
        <v>9</v>
      </c>
      <c r="H624" s="16" t="str">
        <f>VLOOKUP(A624,'Data Key'!$A$1:$B$51,2,FALSE)</f>
        <v>North Dakota</v>
      </c>
      <c r="I624" s="17">
        <f t="shared" si="90"/>
        <v>312</v>
      </c>
      <c r="J624" s="21">
        <f t="shared" si="91"/>
        <v>7.1415371239236822E-4</v>
      </c>
      <c r="K624" s="19">
        <f t="shared" si="92"/>
        <v>11.981158787607633</v>
      </c>
      <c r="L624" s="19">
        <f t="shared" si="93"/>
        <v>13.409466212392367</v>
      </c>
      <c r="M624" s="21">
        <f t="shared" si="98"/>
        <v>278</v>
      </c>
      <c r="N624" s="21">
        <f t="shared" si="99"/>
        <v>347</v>
      </c>
      <c r="O624" s="19">
        <f t="shared" si="94"/>
        <v>11.311848958333334</v>
      </c>
      <c r="P624" s="19">
        <f t="shared" si="95"/>
        <v>14.119466145833334</v>
      </c>
      <c r="Q624" s="21">
        <f>((I624/B624)+_xlfn.NORM.S.INV(0.975)^2/(2*B624))/(1+_xlfn.NORM.S.INV(0.975)^2/B624)</f>
        <v>1.2771470879349135E-2</v>
      </c>
      <c r="R624" s="21">
        <f>_xlfn.NORM.S.INV(0.975)*SQRT(Q624*(1-Q624)/B624+(_xlfn.NORM.S.INV(0.975)^2/(4*B624^2)))/(1+_xlfn.NORM.S.INV(0.975)^2/B624)</f>
        <v>1.4058076041470111E-3</v>
      </c>
      <c r="S624" s="19">
        <f t="shared" si="96"/>
        <v>11.365663275202126</v>
      </c>
      <c r="T624" s="19">
        <f t="shared" si="97"/>
        <v>14.177278483496146</v>
      </c>
    </row>
    <row r="625" spans="1:20" x14ac:dyDescent="0.25">
      <c r="A625" s="12" t="s">
        <v>54</v>
      </c>
      <c r="B625" s="13">
        <v>851303</v>
      </c>
      <c r="C625" s="12">
        <v>4.8</v>
      </c>
      <c r="D625" s="12">
        <v>4.5999999999999996</v>
      </c>
      <c r="E625" s="12">
        <v>4.9000000000000004</v>
      </c>
      <c r="F625" s="12">
        <v>2008</v>
      </c>
      <c r="G625" s="12" t="s">
        <v>9</v>
      </c>
      <c r="H625" s="16" t="str">
        <f>VLOOKUP(A625,'Data Key'!$A$1:$B$51,2,FALSE)</f>
        <v>Ohio</v>
      </c>
      <c r="I625" s="17">
        <f t="shared" si="90"/>
        <v>4086</v>
      </c>
      <c r="J625" s="21">
        <f t="shared" si="91"/>
        <v>7.4906631256585704E-5</v>
      </c>
      <c r="K625" s="19">
        <f t="shared" si="92"/>
        <v>4.7247945327238066</v>
      </c>
      <c r="L625" s="19">
        <f t="shared" si="93"/>
        <v>4.8746077952369786</v>
      </c>
      <c r="M625" s="21">
        <f t="shared" si="98"/>
        <v>3962</v>
      </c>
      <c r="N625" s="21">
        <f t="shared" si="99"/>
        <v>4212</v>
      </c>
      <c r="O625" s="19">
        <f t="shared" si="94"/>
        <v>4.6540420978194605</v>
      </c>
      <c r="P625" s="19">
        <f t="shared" si="95"/>
        <v>4.9477095699181142</v>
      </c>
      <c r="Q625" s="21">
        <f>((I625/B625)+_xlfn.NORM.S.INV(0.975)^2/(2*B625))/(1+_xlfn.NORM.S.INV(0.975)^2/B625)</f>
        <v>4.8019357185068359E-3</v>
      </c>
      <c r="R625" s="21">
        <f>_xlfn.NORM.S.INV(0.975)*SQRT(Q625*(1-Q625)/B625+(_xlfn.NORM.S.INV(0.975)^2/(4*B625^2)))/(1+_xlfn.NORM.S.INV(0.975)^2/B625)</f>
        <v>1.4686497505916687E-4</v>
      </c>
      <c r="S625" s="19">
        <f t="shared" si="96"/>
        <v>4.655070743447669</v>
      </c>
      <c r="T625" s="19">
        <f t="shared" si="97"/>
        <v>4.9488006935660032</v>
      </c>
    </row>
    <row r="626" spans="1:20" x14ac:dyDescent="0.25">
      <c r="A626" s="12" t="s">
        <v>39</v>
      </c>
      <c r="B626" s="13">
        <v>346814</v>
      </c>
      <c r="C626" s="12">
        <v>4.9000000000000004</v>
      </c>
      <c r="D626" s="12">
        <v>4.5999999999999996</v>
      </c>
      <c r="E626" s="12">
        <v>5.0999999999999996</v>
      </c>
      <c r="F626" s="12">
        <v>2008</v>
      </c>
      <c r="G626" s="12" t="s">
        <v>9</v>
      </c>
      <c r="H626" s="16" t="str">
        <f>VLOOKUP(A626,'Data Key'!$A$1:$B$51,2,FALSE)</f>
        <v>Oklahoma</v>
      </c>
      <c r="I626" s="17">
        <f t="shared" si="90"/>
        <v>1699</v>
      </c>
      <c r="J626" s="21">
        <f t="shared" si="91"/>
        <v>1.1855876768315126E-4</v>
      </c>
      <c r="K626" s="19">
        <f t="shared" si="92"/>
        <v>4.7803207469846543</v>
      </c>
      <c r="L626" s="19">
        <f t="shared" si="93"/>
        <v>5.0174382823509562</v>
      </c>
      <c r="M626" s="21">
        <f t="shared" si="98"/>
        <v>1619</v>
      </c>
      <c r="N626" s="21">
        <f t="shared" si="99"/>
        <v>1780</v>
      </c>
      <c r="O626" s="19">
        <f t="shared" si="94"/>
        <v>4.6682083191566663</v>
      </c>
      <c r="P626" s="19">
        <f t="shared" si="95"/>
        <v>5.1324341001228326</v>
      </c>
      <c r="Q626" s="21">
        <f>((I626/B626)+_xlfn.NORM.S.INV(0.975)^2/(2*B626))/(1+_xlfn.NORM.S.INV(0.975)^2/B626)</f>
        <v>4.9043634037273286E-3</v>
      </c>
      <c r="R626" s="21">
        <f>_xlfn.NORM.S.INV(0.975)*SQRT(Q626*(1-Q626)/B626+(_xlfn.NORM.S.INV(0.975)^2/(4*B626^2)))/(1+_xlfn.NORM.S.INV(0.975)^2/B626)</f>
        <v>2.3256367309425191E-4</v>
      </c>
      <c r="S626" s="19">
        <f t="shared" si="96"/>
        <v>4.6717997306330767</v>
      </c>
      <c r="T626" s="19">
        <f t="shared" si="97"/>
        <v>5.1369270768215811</v>
      </c>
    </row>
    <row r="627" spans="1:20" x14ac:dyDescent="0.25">
      <c r="A627" s="12" t="s">
        <v>32</v>
      </c>
      <c r="B627" s="13">
        <v>170792</v>
      </c>
      <c r="C627" s="12">
        <v>7.8</v>
      </c>
      <c r="D627" s="12">
        <v>7.4</v>
      </c>
      <c r="E627" s="12">
        <v>8.3000000000000007</v>
      </c>
      <c r="F627" s="12">
        <v>2008</v>
      </c>
      <c r="G627" s="12" t="s">
        <v>9</v>
      </c>
      <c r="H627" s="16" t="str">
        <f>VLOOKUP(A627,'Data Key'!$A$1:$B$51,2,FALSE)</f>
        <v>Oregon</v>
      </c>
      <c r="I627" s="17">
        <f t="shared" si="90"/>
        <v>1332</v>
      </c>
      <c r="J627" s="21">
        <f t="shared" si="91"/>
        <v>2.1285527978169263E-4</v>
      </c>
      <c r="K627" s="19">
        <f t="shared" si="92"/>
        <v>7.5861048588664879</v>
      </c>
      <c r="L627" s="19">
        <f t="shared" si="93"/>
        <v>8.0118154184298724</v>
      </c>
      <c r="M627" s="21">
        <f t="shared" si="98"/>
        <v>1261</v>
      </c>
      <c r="N627" s="21">
        <f t="shared" si="99"/>
        <v>1404</v>
      </c>
      <c r="O627" s="19">
        <f t="shared" si="94"/>
        <v>7.3832498009274437</v>
      </c>
      <c r="P627" s="19">
        <f t="shared" si="95"/>
        <v>8.2205255515480822</v>
      </c>
      <c r="Q627" s="21">
        <f>((I627/B627)+_xlfn.NORM.S.INV(0.975)^2/(2*B627))/(1+_xlfn.NORM.S.INV(0.975)^2/B627)</f>
        <v>7.8100304903030021E-3</v>
      </c>
      <c r="R627" s="21">
        <f>_xlfn.NORM.S.INV(0.975)*SQRT(Q627*(1-Q627)/B627+(_xlfn.NORM.S.INV(0.975)^2/(4*B627^2)))/(1+_xlfn.NORM.S.INV(0.975)^2/B627)</f>
        <v>4.1762439087217811E-4</v>
      </c>
      <c r="S627" s="19">
        <f t="shared" si="96"/>
        <v>7.3924060994308238</v>
      </c>
      <c r="T627" s="19">
        <f t="shared" si="97"/>
        <v>8.2276548811751802</v>
      </c>
    </row>
    <row r="628" spans="1:20" x14ac:dyDescent="0.25">
      <c r="A628" s="12" t="s">
        <v>24</v>
      </c>
      <c r="B628" s="13">
        <v>723857</v>
      </c>
      <c r="C628" s="12">
        <v>2.7</v>
      </c>
      <c r="D628" s="12">
        <v>2.6</v>
      </c>
      <c r="E628" s="12">
        <v>2.8</v>
      </c>
      <c r="F628" s="12">
        <v>2008</v>
      </c>
      <c r="G628" s="12" t="s">
        <v>9</v>
      </c>
      <c r="H628" s="16" t="str">
        <f>VLOOKUP(A628,'Data Key'!$A$1:$B$51,2,FALSE)</f>
        <v>Pennsylvania</v>
      </c>
      <c r="I628" s="17">
        <f t="shared" si="90"/>
        <v>1954</v>
      </c>
      <c r="J628" s="21">
        <f t="shared" si="91"/>
        <v>6.0984930770412971E-5</v>
      </c>
      <c r="K628" s="19">
        <f t="shared" si="92"/>
        <v>2.6384432712087071</v>
      </c>
      <c r="L628" s="19">
        <f t="shared" si="93"/>
        <v>2.7604131327495334</v>
      </c>
      <c r="M628" s="21">
        <f t="shared" si="98"/>
        <v>1868</v>
      </c>
      <c r="N628" s="21">
        <f t="shared" si="99"/>
        <v>2041</v>
      </c>
      <c r="O628" s="19">
        <f t="shared" si="94"/>
        <v>2.5806202053720555</v>
      </c>
      <c r="P628" s="19">
        <f t="shared" si="95"/>
        <v>2.819617686918825</v>
      </c>
      <c r="Q628" s="21">
        <f>((I628/B628)+_xlfn.NORM.S.INV(0.975)^2/(2*B628))/(1+_xlfn.NORM.S.INV(0.975)^2/B628)</f>
        <v>2.7020673275660492E-3</v>
      </c>
      <c r="R628" s="21">
        <f>_xlfn.NORM.S.INV(0.975)*SQRT(Q628*(1-Q628)/B628+(_xlfn.NORM.S.INV(0.975)^2/(4*B628^2)))/(1+_xlfn.NORM.S.INV(0.975)^2/B628)</f>
        <v>1.1961532447993737E-4</v>
      </c>
      <c r="S628" s="19">
        <f t="shared" si="96"/>
        <v>2.5824520030861118</v>
      </c>
      <c r="T628" s="19">
        <f t="shared" si="97"/>
        <v>2.8216826520459866</v>
      </c>
    </row>
    <row r="629" spans="1:20" x14ac:dyDescent="0.25">
      <c r="A629" s="12" t="s">
        <v>40</v>
      </c>
      <c r="B629" s="13">
        <v>72401</v>
      </c>
      <c r="C629" s="12">
        <v>17.399999999999999</v>
      </c>
      <c r="D629" s="12">
        <v>16.399999999999999</v>
      </c>
      <c r="E629" s="12">
        <v>18.3</v>
      </c>
      <c r="F629" s="12">
        <v>2008</v>
      </c>
      <c r="G629" s="12" t="s">
        <v>9</v>
      </c>
      <c r="H629" s="16" t="str">
        <f>VLOOKUP(A629,'Data Key'!$A$1:$B$51,2,FALSE)</f>
        <v>Rhode Island</v>
      </c>
      <c r="I629" s="17">
        <f t="shared" si="90"/>
        <v>1260</v>
      </c>
      <c r="J629" s="21">
        <f t="shared" si="91"/>
        <v>4.8599120322854891E-4</v>
      </c>
      <c r="K629" s="19">
        <f t="shared" si="92"/>
        <v>16.917083339940742</v>
      </c>
      <c r="L629" s="19">
        <f t="shared" si="93"/>
        <v>17.889065746397844</v>
      </c>
      <c r="M629" s="21">
        <f t="shared" si="98"/>
        <v>1191</v>
      </c>
      <c r="N629" s="21">
        <f t="shared" si="99"/>
        <v>1329</v>
      </c>
      <c r="O629" s="19">
        <f t="shared" si="94"/>
        <v>16.450049032471927</v>
      </c>
      <c r="P629" s="19">
        <f t="shared" si="95"/>
        <v>18.356100053866658</v>
      </c>
      <c r="Q629" s="21">
        <f>((I629/B629)+_xlfn.NORM.S.INV(0.975)^2/(2*B629))/(1+_xlfn.NORM.S.INV(0.975)^2/B629)</f>
        <v>1.7428678856068594E-2</v>
      </c>
      <c r="R629" s="21">
        <f>_xlfn.NORM.S.INV(0.975)*SQRT(Q629*(1-Q629)/B629+(_xlfn.NORM.S.INV(0.975)^2/(4*B629^2)))/(1+_xlfn.NORM.S.INV(0.975)^2/B629)</f>
        <v>9.5353178371397878E-4</v>
      </c>
      <c r="S629" s="19">
        <f t="shared" si="96"/>
        <v>16.475147072354613</v>
      </c>
      <c r="T629" s="19">
        <f t="shared" si="97"/>
        <v>18.382210639782574</v>
      </c>
    </row>
    <row r="630" spans="1:20" x14ac:dyDescent="0.25">
      <c r="A630" s="12" t="s">
        <v>17</v>
      </c>
      <c r="B630" s="13">
        <v>346725</v>
      </c>
      <c r="C630" s="12">
        <v>6.8</v>
      </c>
      <c r="D630" s="12">
        <v>6.5</v>
      </c>
      <c r="E630" s="12">
        <v>7</v>
      </c>
      <c r="F630" s="12">
        <v>2008</v>
      </c>
      <c r="G630" s="12" t="s">
        <v>9</v>
      </c>
      <c r="H630" s="16" t="str">
        <f>VLOOKUP(A630,'Data Key'!$A$1:$B$51,2,FALSE)</f>
        <v>South Carolina</v>
      </c>
      <c r="I630" s="17">
        <f t="shared" si="90"/>
        <v>2358</v>
      </c>
      <c r="J630" s="21">
        <f t="shared" si="91"/>
        <v>1.3957412976576899E-4</v>
      </c>
      <c r="K630" s="19">
        <f t="shared" si="92"/>
        <v>6.6612045853542829</v>
      </c>
      <c r="L630" s="19">
        <f t="shared" si="93"/>
        <v>6.9403528448858216</v>
      </c>
      <c r="M630" s="21">
        <f t="shared" si="98"/>
        <v>2263</v>
      </c>
      <c r="N630" s="21">
        <f t="shared" si="99"/>
        <v>2453</v>
      </c>
      <c r="O630" s="19">
        <f t="shared" si="94"/>
        <v>6.5267863580647489</v>
      </c>
      <c r="P630" s="19">
        <f t="shared" si="95"/>
        <v>7.0747710721753547</v>
      </c>
      <c r="Q630" s="21">
        <f>((I630/B630)+_xlfn.NORM.S.INV(0.975)^2/(2*B630))/(1+_xlfn.NORM.S.INV(0.975)^2/B630)</f>
        <v>6.8062429403947444E-3</v>
      </c>
      <c r="R630" s="21">
        <f>_xlfn.NORM.S.INV(0.975)*SQRT(Q630*(1-Q630)/B630+(_xlfn.NORM.S.INV(0.975)^2/(4*B630^2)))/(1+_xlfn.NORM.S.INV(0.975)^2/B630)</f>
        <v>2.7372241985913488E-4</v>
      </c>
      <c r="S630" s="19">
        <f t="shared" si="96"/>
        <v>6.5325205205356092</v>
      </c>
      <c r="T630" s="19">
        <f t="shared" si="97"/>
        <v>7.0799653602538797</v>
      </c>
    </row>
    <row r="631" spans="1:20" x14ac:dyDescent="0.25">
      <c r="A631" s="12" t="s">
        <v>55</v>
      </c>
      <c r="B631" s="13">
        <v>58280</v>
      </c>
      <c r="C631" s="12">
        <v>4.0999999999999996</v>
      </c>
      <c r="D631" s="12">
        <v>3.6</v>
      </c>
      <c r="E631" s="12">
        <v>4.7</v>
      </c>
      <c r="F631" s="12">
        <v>2008</v>
      </c>
      <c r="G631" s="12" t="s">
        <v>9</v>
      </c>
      <c r="H631" s="16" t="str">
        <f>VLOOKUP(A631,'Data Key'!$A$1:$B$51,2,FALSE)</f>
        <v>South Dakota</v>
      </c>
      <c r="I631" s="17">
        <f t="shared" si="90"/>
        <v>239</v>
      </c>
      <c r="J631" s="21">
        <f t="shared" si="91"/>
        <v>2.6472019801758543E-4</v>
      </c>
      <c r="K631" s="19">
        <f t="shared" si="92"/>
        <v>3.8361720463200948</v>
      </c>
      <c r="L631" s="19">
        <f t="shared" si="93"/>
        <v>4.3656124423552658</v>
      </c>
      <c r="M631" s="21">
        <f t="shared" si="98"/>
        <v>209</v>
      </c>
      <c r="N631" s="21">
        <f t="shared" si="99"/>
        <v>270</v>
      </c>
      <c r="O631" s="19">
        <f t="shared" si="94"/>
        <v>3.5861358956760467</v>
      </c>
      <c r="P631" s="19">
        <f t="shared" si="95"/>
        <v>4.6328071379547016</v>
      </c>
      <c r="Q631" s="21">
        <f>((I631/B631)+_xlfn.NORM.S.INV(0.975)^2/(2*B631))/(1+_xlfn.NORM.S.INV(0.975)^2/B631)</f>
        <v>4.1335767063426128E-3</v>
      </c>
      <c r="R631" s="21">
        <f>_xlfn.NORM.S.INV(0.975)*SQRT(Q631*(1-Q631)/B631+(_xlfn.NORM.S.INV(0.975)^2/(4*B631^2)))/(1+_xlfn.NORM.S.INV(0.975)^2/B631)</f>
        <v>5.2190415345993986E-4</v>
      </c>
      <c r="S631" s="19">
        <f t="shared" si="96"/>
        <v>3.611672552882673</v>
      </c>
      <c r="T631" s="19">
        <f t="shared" si="97"/>
        <v>4.6554808598025526</v>
      </c>
    </row>
    <row r="632" spans="1:20" x14ac:dyDescent="0.25">
      <c r="A632" s="12" t="s">
        <v>29</v>
      </c>
      <c r="B632" s="13">
        <v>517279</v>
      </c>
      <c r="C632" s="12">
        <v>3.5</v>
      </c>
      <c r="D632" s="12">
        <v>3.3</v>
      </c>
      <c r="E632" s="12">
        <v>3.6</v>
      </c>
      <c r="F632" s="12">
        <v>2008</v>
      </c>
      <c r="G632" s="12" t="s">
        <v>9</v>
      </c>
      <c r="H632" s="16" t="str">
        <f>VLOOKUP(A632,'Data Key'!$A$1:$B$51,2,FALSE)</f>
        <v>Tennessee</v>
      </c>
      <c r="I632" s="17">
        <f t="shared" si="90"/>
        <v>1810</v>
      </c>
      <c r="J632" s="21">
        <f t="shared" si="91"/>
        <v>8.2101915941077669E-5</v>
      </c>
      <c r="K632" s="19">
        <f t="shared" si="92"/>
        <v>3.4169769177250875</v>
      </c>
      <c r="L632" s="19">
        <f t="shared" si="93"/>
        <v>3.5811807496072423</v>
      </c>
      <c r="M632" s="21">
        <f t="shared" si="98"/>
        <v>1728</v>
      </c>
      <c r="N632" s="21">
        <f t="shared" si="99"/>
        <v>1894</v>
      </c>
      <c r="O632" s="19">
        <f t="shared" si="94"/>
        <v>3.3405570301520071</v>
      </c>
      <c r="P632" s="19">
        <f t="shared" si="95"/>
        <v>3.6614670226318871</v>
      </c>
      <c r="Q632" s="21">
        <f>((I632/B632)+_xlfn.NORM.S.INV(0.975)^2/(2*B632))/(1+_xlfn.NORM.S.INV(0.975)^2/B632)</f>
        <v>3.5027659612687704E-3</v>
      </c>
      <c r="R632" s="21">
        <f>_xlfn.NORM.S.INV(0.975)*SQRT(Q632*(1-Q632)/B632+(_xlfn.NORM.S.INV(0.975)^2/(4*B632^2)))/(1+_xlfn.NORM.S.INV(0.975)^2/B632)</f>
        <v>1.6104287661320094E-4</v>
      </c>
      <c r="S632" s="19">
        <f t="shared" si="96"/>
        <v>3.3417230846555697</v>
      </c>
      <c r="T632" s="19">
        <f t="shared" si="97"/>
        <v>3.6638088378819713</v>
      </c>
    </row>
    <row r="633" spans="1:20" x14ac:dyDescent="0.25">
      <c r="A633" s="12" t="s">
        <v>63</v>
      </c>
      <c r="B633" s="13">
        <v>1851708</v>
      </c>
      <c r="C633" s="12">
        <v>3.2</v>
      </c>
      <c r="D633" s="12">
        <v>3.1</v>
      </c>
      <c r="E633" s="12">
        <v>3.3</v>
      </c>
      <c r="F633" s="12">
        <v>2008</v>
      </c>
      <c r="G633" s="12" t="s">
        <v>9</v>
      </c>
      <c r="H633" s="16" t="str">
        <f>VLOOKUP(A633,'Data Key'!$A$1:$B$51,2,FALSE)</f>
        <v>Texas</v>
      </c>
      <c r="I633" s="17">
        <f t="shared" si="90"/>
        <v>5925</v>
      </c>
      <c r="J633" s="21">
        <f t="shared" si="91"/>
        <v>4.1502641974479988E-5</v>
      </c>
      <c r="K633" s="19">
        <f t="shared" si="92"/>
        <v>3.1582459144933859</v>
      </c>
      <c r="L633" s="19">
        <f t="shared" si="93"/>
        <v>3.2412511984423462</v>
      </c>
      <c r="M633" s="21">
        <f t="shared" si="98"/>
        <v>5775</v>
      </c>
      <c r="N633" s="21">
        <f t="shared" si="99"/>
        <v>6077</v>
      </c>
      <c r="O633" s="19">
        <f t="shared" si="94"/>
        <v>3.1187422638990596</v>
      </c>
      <c r="P633" s="19">
        <f t="shared" si="95"/>
        <v>3.2818349329375907</v>
      </c>
      <c r="Q633" s="21">
        <f>((I633/B633)+_xlfn.NORM.S.INV(0.975)^2/(2*B633))/(1+_xlfn.NORM.S.INV(0.975)^2/B633)</f>
        <v>3.2007791907519385E-3</v>
      </c>
      <c r="R633" s="21">
        <f>_xlfn.NORM.S.INV(0.975)*SQRT(Q633*(1-Q633)/B633+(_xlfn.NORM.S.INV(0.975)^2/(4*B633^2)))/(1+_xlfn.NORM.S.INV(0.975)^2/B633)</f>
        <v>8.1363184170678274E-5</v>
      </c>
      <c r="S633" s="19">
        <f t="shared" si="96"/>
        <v>3.1194160065812602</v>
      </c>
      <c r="T633" s="19">
        <f t="shared" si="97"/>
        <v>3.2821423749226168</v>
      </c>
    </row>
    <row r="634" spans="1:20" x14ac:dyDescent="0.25">
      <c r="A634" s="12" t="s">
        <v>25</v>
      </c>
      <c r="B634" s="13">
        <v>95229</v>
      </c>
      <c r="C634" s="12">
        <v>5.3</v>
      </c>
      <c r="D634" s="12">
        <v>4.8</v>
      </c>
      <c r="E634" s="12">
        <v>5.7</v>
      </c>
      <c r="F634" s="12">
        <v>2008</v>
      </c>
      <c r="G634" s="12" t="s">
        <v>9</v>
      </c>
      <c r="H634" s="16" t="str">
        <f>VLOOKUP(A634,'Data Key'!$A$1:$B$51,2,FALSE)</f>
        <v>Utah</v>
      </c>
      <c r="I634" s="17">
        <f t="shared" si="90"/>
        <v>505</v>
      </c>
      <c r="J634" s="21">
        <f t="shared" si="91"/>
        <v>2.3535415393407738E-4</v>
      </c>
      <c r="K634" s="19">
        <f t="shared" si="92"/>
        <v>5.0676522831806672</v>
      </c>
      <c r="L634" s="19">
        <f t="shared" si="93"/>
        <v>5.5383605910488223</v>
      </c>
      <c r="M634" s="21">
        <f t="shared" si="98"/>
        <v>461</v>
      </c>
      <c r="N634" s="21">
        <f t="shared" si="99"/>
        <v>549</v>
      </c>
      <c r="O634" s="19">
        <f t="shared" si="94"/>
        <v>4.8409623119007863</v>
      </c>
      <c r="P634" s="19">
        <f t="shared" si="95"/>
        <v>5.7650505623287023</v>
      </c>
      <c r="Q634" s="21">
        <f>((I634/B634)+_xlfn.NORM.S.INV(0.975)^2/(2*B634))/(1+_xlfn.NORM.S.INV(0.975)^2/B634)</f>
        <v>5.322961298277998E-3</v>
      </c>
      <c r="R634" s="21">
        <f>_xlfn.NORM.S.INV(0.975)*SQRT(Q634*(1-Q634)/B634+(_xlfn.NORM.S.INV(0.975)^2/(4*B634^2)))/(1+_xlfn.NORM.S.INV(0.975)^2/B634)</f>
        <v>4.6256937111713596E-4</v>
      </c>
      <c r="S634" s="19">
        <f t="shared" si="96"/>
        <v>4.8603919271608627</v>
      </c>
      <c r="T634" s="19">
        <f t="shared" si="97"/>
        <v>5.7855306693951336</v>
      </c>
    </row>
    <row r="635" spans="1:20" x14ac:dyDescent="0.25">
      <c r="A635" s="12" t="s">
        <v>57</v>
      </c>
      <c r="B635" s="13">
        <v>49176</v>
      </c>
      <c r="C635" s="12">
        <v>17</v>
      </c>
      <c r="D635" s="12">
        <v>15.9</v>
      </c>
      <c r="E635" s="12">
        <v>18.2</v>
      </c>
      <c r="F635" s="12">
        <v>2008</v>
      </c>
      <c r="G635" s="12" t="s">
        <v>9</v>
      </c>
      <c r="H635" s="16" t="str">
        <f>VLOOKUP(A635,'Data Key'!$A$1:$B$51,2,FALSE)</f>
        <v>Vermont</v>
      </c>
      <c r="I635" s="17">
        <f t="shared" si="90"/>
        <v>836</v>
      </c>
      <c r="J635" s="21">
        <f t="shared" si="91"/>
        <v>5.829437650192123E-4</v>
      </c>
      <c r="K635" s="19">
        <f t="shared" si="92"/>
        <v>16.417218915963378</v>
      </c>
      <c r="L635" s="19">
        <f t="shared" si="93"/>
        <v>17.583106446001807</v>
      </c>
      <c r="M635" s="21">
        <f t="shared" si="98"/>
        <v>780</v>
      </c>
      <c r="N635" s="21">
        <f t="shared" si="99"/>
        <v>893</v>
      </c>
      <c r="O635" s="19">
        <f t="shared" si="94"/>
        <v>15.86139580283065</v>
      </c>
      <c r="P635" s="19">
        <f t="shared" si="95"/>
        <v>18.159264681958678</v>
      </c>
      <c r="Q635" s="21">
        <f>((I635/B635)+_xlfn.NORM.S.INV(0.975)^2/(2*B635))/(1+_xlfn.NORM.S.INV(0.975)^2/B635)</f>
        <v>1.7037890008489664E-2</v>
      </c>
      <c r="R635" s="21">
        <f>_xlfn.NORM.S.INV(0.975)*SQRT(Q635*(1-Q635)/B635+(_xlfn.NORM.S.INV(0.975)^2/(4*B635^2)))/(1+_xlfn.NORM.S.INV(0.975)^2/B635)</f>
        <v>1.1443712152516621E-3</v>
      </c>
      <c r="S635" s="19">
        <f t="shared" si="96"/>
        <v>15.893518793238002</v>
      </c>
      <c r="T635" s="19">
        <f t="shared" si="97"/>
        <v>18.182261223741325</v>
      </c>
    </row>
    <row r="636" spans="1:20" x14ac:dyDescent="0.25">
      <c r="A636" s="12" t="s">
        <v>56</v>
      </c>
      <c r="B636" s="13">
        <v>373772</v>
      </c>
      <c r="C636" s="12">
        <v>6.3</v>
      </c>
      <c r="D636" s="12">
        <v>6</v>
      </c>
      <c r="E636" s="12">
        <v>6.6</v>
      </c>
      <c r="F636" s="12">
        <v>2008</v>
      </c>
      <c r="G636" s="12" t="s">
        <v>9</v>
      </c>
      <c r="H636" s="16" t="str">
        <f>VLOOKUP(A636,'Data Key'!$A$1:$B$51,2,FALSE)</f>
        <v>Virginia</v>
      </c>
      <c r="I636" s="17">
        <f t="shared" si="90"/>
        <v>2355</v>
      </c>
      <c r="J636" s="21">
        <f t="shared" si="91"/>
        <v>1.2942441124153166E-4</v>
      </c>
      <c r="K636" s="19">
        <f t="shared" si="92"/>
        <v>6.1712080598906018</v>
      </c>
      <c r="L636" s="19">
        <f t="shared" si="93"/>
        <v>6.4300568823736652</v>
      </c>
      <c r="M636" s="21">
        <f t="shared" si="98"/>
        <v>2260</v>
      </c>
      <c r="N636" s="21">
        <f t="shared" si="99"/>
        <v>2450</v>
      </c>
      <c r="O636" s="19">
        <f t="shared" si="94"/>
        <v>6.046466830046124</v>
      </c>
      <c r="P636" s="19">
        <f t="shared" si="95"/>
        <v>6.554798112218144</v>
      </c>
      <c r="Q636" s="21">
        <f>((I636/B636)+_xlfn.NORM.S.INV(0.975)^2/(2*B636))/(1+_xlfn.NORM.S.INV(0.975)^2/B636)</f>
        <v>6.3057064368083606E-3</v>
      </c>
      <c r="R636" s="21">
        <f>_xlfn.NORM.S.INV(0.975)*SQRT(Q636*(1-Q636)/B636+(_xlfn.NORM.S.INV(0.975)^2/(4*B636^2)))/(1+_xlfn.NORM.S.INV(0.975)^2/B636)</f>
        <v>2.5381807242055295E-4</v>
      </c>
      <c r="S636" s="19">
        <f t="shared" si="96"/>
        <v>6.051888364387807</v>
      </c>
      <c r="T636" s="19">
        <f t="shared" si="97"/>
        <v>6.5595245092289138</v>
      </c>
    </row>
    <row r="637" spans="1:20" x14ac:dyDescent="0.25">
      <c r="A637" s="12" t="s">
        <v>41</v>
      </c>
      <c r="B637" s="13">
        <v>473998</v>
      </c>
      <c r="C637" s="12">
        <v>2.4</v>
      </c>
      <c r="D637" s="12">
        <v>2.2999999999999998</v>
      </c>
      <c r="E637" s="12">
        <v>2.6</v>
      </c>
      <c r="F637" s="12">
        <v>2008</v>
      </c>
      <c r="G637" s="12" t="s">
        <v>9</v>
      </c>
      <c r="H637" s="16" t="str">
        <f>VLOOKUP(A637,'Data Key'!$A$1:$B$51,2,FALSE)</f>
        <v>Washington</v>
      </c>
      <c r="I637" s="17">
        <f t="shared" si="90"/>
        <v>1138</v>
      </c>
      <c r="J637" s="21">
        <f t="shared" si="91"/>
        <v>7.108413060868897E-5</v>
      </c>
      <c r="K637" s="19">
        <f t="shared" si="92"/>
        <v>2.3297698814335557</v>
      </c>
      <c r="L637" s="19">
        <f t="shared" si="93"/>
        <v>2.4719381426509339</v>
      </c>
      <c r="M637" s="21">
        <f t="shared" si="98"/>
        <v>1072</v>
      </c>
      <c r="N637" s="21">
        <f t="shared" si="99"/>
        <v>1204</v>
      </c>
      <c r="O637" s="19">
        <f t="shared" si="94"/>
        <v>2.2616129181979669</v>
      </c>
      <c r="P637" s="19">
        <f t="shared" si="95"/>
        <v>2.5400951058865227</v>
      </c>
      <c r="Q637" s="21">
        <f>((I637/B637)+_xlfn.NORM.S.INV(0.975)^2/(2*B637))/(1+_xlfn.NORM.S.INV(0.975)^2/B637)</f>
        <v>2.4048867107816473E-3</v>
      </c>
      <c r="R637" s="21">
        <f>_xlfn.NORM.S.INV(0.975)*SQRT(Q637*(1-Q637)/B637+(_xlfn.NORM.S.INV(0.975)^2/(4*B637^2)))/(1+_xlfn.NORM.S.INV(0.975)^2/B637)</f>
        <v>1.3949675101049118E-4</v>
      </c>
      <c r="S637" s="19">
        <f t="shared" si="96"/>
        <v>2.2653899597711562</v>
      </c>
      <c r="T637" s="19">
        <f t="shared" si="97"/>
        <v>2.5443834617921381</v>
      </c>
    </row>
    <row r="638" spans="1:20" x14ac:dyDescent="0.25">
      <c r="A638" s="12" t="s">
        <v>18</v>
      </c>
      <c r="B638" s="13">
        <v>140934</v>
      </c>
      <c r="C638" s="12">
        <v>10.7</v>
      </c>
      <c r="D638" s="12">
        <v>10.1</v>
      </c>
      <c r="E638" s="12">
        <v>11.2</v>
      </c>
      <c r="F638" s="12">
        <v>2008</v>
      </c>
      <c r="G638" s="12" t="s">
        <v>9</v>
      </c>
      <c r="H638" s="16" t="str">
        <f>VLOOKUP(A638,'Data Key'!$A$1:$B$51,2,FALSE)</f>
        <v>West Virginia</v>
      </c>
      <c r="I638" s="17">
        <f t="shared" si="90"/>
        <v>1508</v>
      </c>
      <c r="J638" s="21">
        <f t="shared" si="91"/>
        <v>2.7406204079587703E-4</v>
      </c>
      <c r="K638" s="19">
        <f t="shared" si="92"/>
        <v>10.425981951427433</v>
      </c>
      <c r="L638" s="19">
        <f t="shared" si="93"/>
        <v>10.974106033019186</v>
      </c>
      <c r="M638" s="21">
        <f t="shared" si="98"/>
        <v>1433</v>
      </c>
      <c r="N638" s="21">
        <f t="shared" si="99"/>
        <v>1584</v>
      </c>
      <c r="O638" s="19">
        <f t="shared" si="94"/>
        <v>10.167880000567642</v>
      </c>
      <c r="P638" s="19">
        <f t="shared" si="95"/>
        <v>11.23930350376772</v>
      </c>
      <c r="Q638" s="21">
        <f>((I638/B638)+_xlfn.NORM.S.INV(0.975)^2/(2*B638))/(1+_xlfn.NORM.S.INV(0.975)^2/B638)</f>
        <v>1.0713380549761837E-2</v>
      </c>
      <c r="R638" s="21">
        <f>_xlfn.NORM.S.INV(0.975)*SQRT(Q638*(1-Q638)/B638+(_xlfn.NORM.S.INV(0.975)^2/(4*B638^2)))/(1+_xlfn.NORM.S.INV(0.975)^2/B638)</f>
        <v>5.3764085866536487E-4</v>
      </c>
      <c r="S638" s="19">
        <f t="shared" si="96"/>
        <v>10.175739691096471</v>
      </c>
      <c r="T638" s="19">
        <f t="shared" si="97"/>
        <v>11.251021408427201</v>
      </c>
    </row>
    <row r="639" spans="1:20" x14ac:dyDescent="0.25">
      <c r="A639" s="12" t="s">
        <v>26</v>
      </c>
      <c r="B639" s="13">
        <v>327508</v>
      </c>
      <c r="C639" s="12">
        <v>5.7</v>
      </c>
      <c r="D639" s="12">
        <v>5.4</v>
      </c>
      <c r="E639" s="12">
        <v>5.9</v>
      </c>
      <c r="F639" s="12">
        <v>2008</v>
      </c>
      <c r="G639" s="12" t="s">
        <v>9</v>
      </c>
      <c r="H639" s="16" t="str">
        <f>VLOOKUP(A639,'Data Key'!$A$1:$B$51,2,FALSE)</f>
        <v>Wisconsin</v>
      </c>
      <c r="I639" s="17">
        <f t="shared" si="90"/>
        <v>1867</v>
      </c>
      <c r="J639" s="21">
        <f t="shared" si="91"/>
        <v>1.3155544544977022E-4</v>
      </c>
      <c r="K639" s="19">
        <f t="shared" si="92"/>
        <v>5.5690686614422749</v>
      </c>
      <c r="L639" s="19">
        <f t="shared" si="93"/>
        <v>5.832179552341815</v>
      </c>
      <c r="M639" s="21">
        <f t="shared" si="98"/>
        <v>1783</v>
      </c>
      <c r="N639" s="21">
        <f t="shared" si="99"/>
        <v>1952</v>
      </c>
      <c r="O639" s="19">
        <f t="shared" si="94"/>
        <v>5.4441418224898319</v>
      </c>
      <c r="P639" s="19">
        <f t="shared" si="95"/>
        <v>5.9601597518228564</v>
      </c>
      <c r="Q639" s="21">
        <f>((I639/B639)+_xlfn.NORM.S.INV(0.975)^2/(2*B639))/(1+_xlfn.NORM.S.INV(0.975)^2/B639)</f>
        <v>5.7064218535906996E-3</v>
      </c>
      <c r="R639" s="21">
        <f>_xlfn.NORM.S.INV(0.975)*SQRT(Q639*(1-Q639)/B639+(_xlfn.NORM.S.INV(0.975)^2/(4*B639^2)))/(1+_xlfn.NORM.S.INV(0.975)^2/B639)</f>
        <v>2.580378953969234E-4</v>
      </c>
      <c r="S639" s="19">
        <f t="shared" si="96"/>
        <v>5.4483839581937765</v>
      </c>
      <c r="T639" s="19">
        <f t="shared" si="97"/>
        <v>5.9644597489876228</v>
      </c>
    </row>
    <row r="640" spans="1:20" x14ac:dyDescent="0.25">
      <c r="A640" s="12" t="s">
        <v>42</v>
      </c>
      <c r="B640" s="13">
        <v>33195</v>
      </c>
      <c r="C640" s="12">
        <v>6.3</v>
      </c>
      <c r="D640" s="12">
        <v>5.5</v>
      </c>
      <c r="E640" s="12">
        <v>7.2</v>
      </c>
      <c r="F640" s="12">
        <v>2008</v>
      </c>
      <c r="G640" s="12" t="s">
        <v>9</v>
      </c>
      <c r="H640" s="16" t="str">
        <f>VLOOKUP(A640,'Data Key'!$A$1:$B$51,2,FALSE)</f>
        <v>Wyoming</v>
      </c>
      <c r="I640" s="17">
        <f t="shared" si="90"/>
        <v>209</v>
      </c>
      <c r="J640" s="21">
        <f t="shared" si="91"/>
        <v>4.3413915928576172E-4</v>
      </c>
      <c r="K640" s="19">
        <f t="shared" si="92"/>
        <v>5.8619897757948234</v>
      </c>
      <c r="L640" s="19">
        <f t="shared" si="93"/>
        <v>6.7302680943663464</v>
      </c>
      <c r="M640" s="21">
        <f t="shared" si="98"/>
        <v>181</v>
      </c>
      <c r="N640" s="21">
        <f t="shared" si="99"/>
        <v>238</v>
      </c>
      <c r="O640" s="19">
        <f t="shared" si="94"/>
        <v>5.4526284078927549</v>
      </c>
      <c r="P640" s="19">
        <f t="shared" si="95"/>
        <v>7.1697544810965503</v>
      </c>
      <c r="Q640" s="21">
        <f>((I640/B640)+_xlfn.NORM.S.INV(0.975)^2/(2*B640))/(1+_xlfn.NORM.S.INV(0.975)^2/B640)</f>
        <v>6.353255720443431E-3</v>
      </c>
      <c r="R640" s="21">
        <f>_xlfn.NORM.S.INV(0.975)*SQRT(Q640*(1-Q640)/B640+(_xlfn.NORM.S.INV(0.975)^2/(4*B640^2)))/(1+_xlfn.NORM.S.INV(0.975)^2/B640)</f>
        <v>8.5658122869118863E-4</v>
      </c>
      <c r="S640" s="19">
        <f t="shared" si="96"/>
        <v>5.4966744917522421</v>
      </c>
      <c r="T640" s="19">
        <f t="shared" si="97"/>
        <v>7.2098369491346199</v>
      </c>
    </row>
    <row r="641" spans="1:20" x14ac:dyDescent="0.25">
      <c r="A641" s="12" t="s">
        <v>19</v>
      </c>
      <c r="B641" s="13">
        <v>353220</v>
      </c>
      <c r="C641" s="12">
        <v>18.7</v>
      </c>
      <c r="D641" s="12">
        <v>18.3</v>
      </c>
      <c r="E641" s="12">
        <v>19.2</v>
      </c>
      <c r="F641" s="12">
        <v>2009</v>
      </c>
      <c r="G641" s="12" t="s">
        <v>9</v>
      </c>
      <c r="H641" s="16" t="str">
        <f>VLOOKUP(A641,'Data Key'!$A$1:$B$51,2,FALSE)</f>
        <v>Alabama</v>
      </c>
      <c r="I641" s="17">
        <f t="shared" si="90"/>
        <v>6605</v>
      </c>
      <c r="J641" s="21">
        <f t="shared" si="91"/>
        <v>2.2792510223265081E-4</v>
      </c>
      <c r="K641" s="19">
        <f t="shared" si="92"/>
        <v>18.471469043059237</v>
      </c>
      <c r="L641" s="19">
        <f t="shared" si="93"/>
        <v>18.927319247524537</v>
      </c>
      <c r="M641" s="21">
        <f t="shared" si="98"/>
        <v>6448</v>
      </c>
      <c r="N641" s="21">
        <f t="shared" si="99"/>
        <v>6763</v>
      </c>
      <c r="O641" s="19">
        <f t="shared" si="94"/>
        <v>18.254911952890549</v>
      </c>
      <c r="P641" s="19">
        <f t="shared" si="95"/>
        <v>19.146707434460112</v>
      </c>
      <c r="Q641" s="21">
        <f>((I641/B641)+_xlfn.NORM.S.INV(0.975)^2/(2*B641))/(1+_xlfn.NORM.S.INV(0.975)^2/B641)</f>
        <v>1.8704628493149411E-2</v>
      </c>
      <c r="R641" s="21">
        <f>_xlfn.NORM.S.INV(0.975)*SQRT(Q641*(1-Q641)/B641+(_xlfn.NORM.S.INV(0.975)^2/(4*B641^2)))/(1+_xlfn.NORM.S.INV(0.975)^2/B641)</f>
        <v>4.4681454994011999E-4</v>
      </c>
      <c r="S641" s="19">
        <f t="shared" si="96"/>
        <v>18.257813943209289</v>
      </c>
      <c r="T641" s="19">
        <f t="shared" si="97"/>
        <v>19.151443043089532</v>
      </c>
    </row>
    <row r="642" spans="1:20" x14ac:dyDescent="0.25">
      <c r="A642" s="12" t="s">
        <v>43</v>
      </c>
      <c r="B642" s="13">
        <v>57055</v>
      </c>
      <c r="C642" s="12">
        <v>8.1</v>
      </c>
      <c r="D642" s="12">
        <v>7.4</v>
      </c>
      <c r="E642" s="12">
        <v>8.9</v>
      </c>
      <c r="F642" s="12">
        <v>2009</v>
      </c>
      <c r="G642" s="12" t="s">
        <v>9</v>
      </c>
      <c r="H642" s="16" t="str">
        <f>VLOOKUP(A642,'Data Key'!$A$1:$B$51,2,FALSE)</f>
        <v>Alaska</v>
      </c>
      <c r="I642" s="17">
        <f t="shared" si="90"/>
        <v>462</v>
      </c>
      <c r="J642" s="21">
        <f t="shared" si="91"/>
        <v>3.751990944129416E-4</v>
      </c>
      <c r="K642" s="19">
        <f t="shared" si="92"/>
        <v>7.7222507346993181</v>
      </c>
      <c r="L642" s="19">
        <f t="shared" si="93"/>
        <v>8.4726489235252025</v>
      </c>
      <c r="M642" s="21">
        <f t="shared" si="98"/>
        <v>421</v>
      </c>
      <c r="N642" s="21">
        <f t="shared" si="99"/>
        <v>505</v>
      </c>
      <c r="O642" s="19">
        <f t="shared" si="94"/>
        <v>7.3788449741477518</v>
      </c>
      <c r="P642" s="19">
        <f t="shared" si="95"/>
        <v>8.8511085794408899</v>
      </c>
      <c r="Q642" s="21">
        <f>((I642/B642)+_xlfn.NORM.S.INV(0.975)^2/(2*B642))/(1+_xlfn.NORM.S.INV(0.975)^2/B642)</f>
        <v>8.1305669296695797E-3</v>
      </c>
      <c r="R642" s="21">
        <f>_xlfn.NORM.S.INV(0.975)*SQRT(Q642*(1-Q642)/B642+(_xlfn.NORM.S.INV(0.975)^2/(4*B642^2)))/(1+_xlfn.NORM.S.INV(0.975)^2/B642)</f>
        <v>7.3758559268330545E-4</v>
      </c>
      <c r="S642" s="19">
        <f t="shared" si="96"/>
        <v>7.3929813369862742</v>
      </c>
      <c r="T642" s="19">
        <f t="shared" si="97"/>
        <v>8.8681525223528848</v>
      </c>
    </row>
    <row r="643" spans="1:20" x14ac:dyDescent="0.25">
      <c r="A643" s="12" t="s">
        <v>13</v>
      </c>
      <c r="B643" s="13">
        <v>576963</v>
      </c>
      <c r="C643" s="12">
        <v>9.5</v>
      </c>
      <c r="D643" s="12">
        <v>9.3000000000000007</v>
      </c>
      <c r="E643" s="12">
        <v>9.8000000000000007</v>
      </c>
      <c r="F643" s="12">
        <v>2009</v>
      </c>
      <c r="G643" s="12" t="s">
        <v>9</v>
      </c>
      <c r="H643" s="16" t="str">
        <f>VLOOKUP(A643,'Data Key'!$A$1:$B$51,2,FALSE)</f>
        <v>Arizona</v>
      </c>
      <c r="I643" s="17">
        <f t="shared" ref="I643:I706" si="100">ROUND(B643*C643/1000,0)</f>
        <v>5481</v>
      </c>
      <c r="J643" s="21">
        <f t="shared" ref="J643:J706" si="101">SQRT(I643/B643*(1-I643/B643)/B643)</f>
        <v>1.2770539190174907E-4</v>
      </c>
      <c r="K643" s="19">
        <f t="shared" ref="K643:K706" si="102">1000*(I643/B643-J643)</f>
        <v>9.3720372259090983</v>
      </c>
      <c r="L643" s="19">
        <f t="shared" ref="L643:L706" si="103">1000*(I643/B643+J643)</f>
        <v>9.6274480097125981</v>
      </c>
      <c r="M643" s="21">
        <f t="shared" si="98"/>
        <v>5337</v>
      </c>
      <c r="N643" s="21">
        <f t="shared" si="99"/>
        <v>5626</v>
      </c>
      <c r="O643" s="19">
        <f t="shared" ref="O643:O706" si="104">1000*M643/B643</f>
        <v>9.250159888935686</v>
      </c>
      <c r="P643" s="19">
        <f t="shared" ref="P643:P706" si="105">1000*N643/B643</f>
        <v>9.7510585600809758</v>
      </c>
      <c r="Q643" s="21">
        <f>((I643/B643)+_xlfn.NORM.S.INV(0.975)^2/(2*B643))/(1+_xlfn.NORM.S.INV(0.975)^2/B643)</f>
        <v>9.50300838007807E-3</v>
      </c>
      <c r="R643" s="21">
        <f>_xlfn.NORM.S.INV(0.975)*SQRT(Q643*(1-Q643)/B643+(_xlfn.NORM.S.INV(0.975)^2/(4*B643^2)))/(1+_xlfn.NORM.S.INV(0.975)^2/B643)</f>
        <v>2.5036104218190196E-4</v>
      </c>
      <c r="S643" s="19">
        <f t="shared" ref="S643:S706" si="106">1000*(Q643-R643)</f>
        <v>9.2526473378961693</v>
      </c>
      <c r="T643" s="19">
        <f t="shared" ref="T643:T706" si="107">1000*(Q643+R643)</f>
        <v>9.7533694222599721</v>
      </c>
    </row>
    <row r="644" spans="1:20" x14ac:dyDescent="0.25">
      <c r="A644" s="12" t="s">
        <v>20</v>
      </c>
      <c r="B644" s="13">
        <v>332878</v>
      </c>
      <c r="C644" s="12">
        <v>6.4</v>
      </c>
      <c r="D644" s="12">
        <v>6.1</v>
      </c>
      <c r="E644" s="12">
        <v>6.6</v>
      </c>
      <c r="F644" s="12">
        <v>2009</v>
      </c>
      <c r="G644" s="12" t="s">
        <v>9</v>
      </c>
      <c r="H644" s="16" t="str">
        <f>VLOOKUP(A644,'Data Key'!$A$1:$B$51,2,FALSE)</f>
        <v>Arkansas</v>
      </c>
      <c r="I644" s="17">
        <f t="shared" si="100"/>
        <v>2130</v>
      </c>
      <c r="J644" s="21">
        <f t="shared" si="101"/>
        <v>1.3820086932617617E-4</v>
      </c>
      <c r="K644" s="19">
        <f t="shared" si="102"/>
        <v>6.2605398104423875</v>
      </c>
      <c r="L644" s="19">
        <f t="shared" si="103"/>
        <v>6.5369415490947391</v>
      </c>
      <c r="M644" s="21">
        <f t="shared" ref="M644:M707" si="108">_xlfn.BINOM.INV(B644, C644/1000, 0.025)</f>
        <v>2041</v>
      </c>
      <c r="N644" s="21">
        <f t="shared" ref="N644:N707" si="109">_xlfn.BINOM.INV(B644, C644/1000, 0.975)</f>
        <v>2221</v>
      </c>
      <c r="O644" s="19">
        <f t="shared" si="104"/>
        <v>6.1313754588768257</v>
      </c>
      <c r="P644" s="19">
        <f t="shared" si="105"/>
        <v>6.6721141078713524</v>
      </c>
      <c r="Q644" s="21">
        <f>((I644/B644)+_xlfn.NORM.S.INV(0.975)^2/(2*B644))/(1+_xlfn.NORM.S.INV(0.975)^2/B644)</f>
        <v>6.4044368418157676E-3</v>
      </c>
      <c r="R644" s="21">
        <f>_xlfn.NORM.S.INV(0.975)*SQRT(Q644*(1-Q644)/B644+(_xlfn.NORM.S.INV(0.975)^2/(4*B644^2)))/(1+_xlfn.NORM.S.INV(0.975)^2/B644)</f>
        <v>2.7104678189577376E-4</v>
      </c>
      <c r="S644" s="19">
        <f t="shared" si="106"/>
        <v>6.1333900599199938</v>
      </c>
      <c r="T644" s="19">
        <f t="shared" si="107"/>
        <v>6.6754836237115409</v>
      </c>
    </row>
    <row r="645" spans="1:20" x14ac:dyDescent="0.25">
      <c r="A645" s="12" t="s">
        <v>44</v>
      </c>
      <c r="B645" s="13">
        <v>2960114</v>
      </c>
      <c r="C645" s="12">
        <v>4.4000000000000004</v>
      </c>
      <c r="D645" s="12">
        <v>4.4000000000000004</v>
      </c>
      <c r="E645" s="12">
        <v>4.5</v>
      </c>
      <c r="F645" s="12">
        <v>2009</v>
      </c>
      <c r="G645" s="12" t="s">
        <v>9</v>
      </c>
      <c r="H645" s="16" t="str">
        <f>VLOOKUP(A645,'Data Key'!$A$1:$B$51,2,FALSE)</f>
        <v>California</v>
      </c>
      <c r="I645" s="17">
        <f t="shared" si="100"/>
        <v>13025</v>
      </c>
      <c r="J645" s="21">
        <f t="shared" si="101"/>
        <v>3.847005757564403E-5</v>
      </c>
      <c r="K645" s="19">
        <f t="shared" si="102"/>
        <v>4.3616983143181409</v>
      </c>
      <c r="L645" s="19">
        <f t="shared" si="103"/>
        <v>4.4386384294694299</v>
      </c>
      <c r="M645" s="21">
        <f t="shared" si="108"/>
        <v>12802</v>
      </c>
      <c r="N645" s="21">
        <f t="shared" si="109"/>
        <v>13248</v>
      </c>
      <c r="O645" s="19">
        <f t="shared" si="104"/>
        <v>4.3248334354690394</v>
      </c>
      <c r="P645" s="19">
        <f t="shared" si="105"/>
        <v>4.4755033083185314</v>
      </c>
      <c r="Q645" s="21">
        <f>((I645/B645)+_xlfn.NORM.S.INV(0.975)^2/(2*B645))/(1+_xlfn.NORM.S.INV(0.975)^2/B645)</f>
        <v>4.4008115308647143E-3</v>
      </c>
      <c r="R645" s="21">
        <f>_xlfn.NORM.S.INV(0.975)*SQRT(Q645*(1-Q645)/B645+(_xlfn.NORM.S.INV(0.975)^2/(4*B645^2)))/(1+_xlfn.NORM.S.INV(0.975)^2/B645)</f>
        <v>7.540810714058321E-5</v>
      </c>
      <c r="S645" s="19">
        <f t="shared" si="106"/>
        <v>4.325403423724131</v>
      </c>
      <c r="T645" s="19">
        <f t="shared" si="107"/>
        <v>4.4762196380052979</v>
      </c>
    </row>
    <row r="646" spans="1:20" x14ac:dyDescent="0.25">
      <c r="A646" s="12" t="s">
        <v>21</v>
      </c>
      <c r="B646" s="13">
        <v>252259</v>
      </c>
      <c r="C646" s="12">
        <v>5.5</v>
      </c>
      <c r="D646" s="12">
        <v>5.2</v>
      </c>
      <c r="E646" s="12">
        <v>5.8</v>
      </c>
      <c r="F646" s="12">
        <v>2009</v>
      </c>
      <c r="G646" s="12" t="s">
        <v>9</v>
      </c>
      <c r="H646" s="16" t="str">
        <f>VLOOKUP(A646,'Data Key'!$A$1:$B$51,2,FALSE)</f>
        <v>Colorado</v>
      </c>
      <c r="I646" s="17">
        <f t="shared" si="100"/>
        <v>1387</v>
      </c>
      <c r="J646" s="21">
        <f t="shared" si="101"/>
        <v>1.4722932531722132E-4</v>
      </c>
      <c r="K646" s="19">
        <f t="shared" si="102"/>
        <v>5.3510878804118116</v>
      </c>
      <c r="L646" s="19">
        <f t="shared" si="103"/>
        <v>5.6455465310462545</v>
      </c>
      <c r="M646" s="21">
        <f t="shared" si="108"/>
        <v>1315</v>
      </c>
      <c r="N646" s="21">
        <f t="shared" si="109"/>
        <v>1461</v>
      </c>
      <c r="O646" s="19">
        <f t="shared" si="104"/>
        <v>5.2128962693105105</v>
      </c>
      <c r="P646" s="19">
        <f t="shared" si="105"/>
        <v>5.7916665014925135</v>
      </c>
      <c r="Q646" s="21">
        <f>((I646/B646)+_xlfn.NORM.S.INV(0.975)^2/(2*B646))/(1+_xlfn.NORM.S.INV(0.975)^2/B646)</f>
        <v>5.5058474778857756E-3</v>
      </c>
      <c r="R646" s="21">
        <f>_xlfn.NORM.S.INV(0.975)*SQRT(Q646*(1-Q646)/B646+(_xlfn.NORM.S.INV(0.975)^2/(4*B646^2)))/(1+_xlfn.NORM.S.INV(0.975)^2/B646)</f>
        <v>2.8885658643406108E-4</v>
      </c>
      <c r="S646" s="19">
        <f t="shared" si="106"/>
        <v>5.2169908914517151</v>
      </c>
      <c r="T646" s="19">
        <f t="shared" si="107"/>
        <v>5.794704064319836</v>
      </c>
    </row>
    <row r="647" spans="1:20" x14ac:dyDescent="0.25">
      <c r="A647" s="12" t="s">
        <v>33</v>
      </c>
      <c r="B647" s="13">
        <v>209322</v>
      </c>
      <c r="C647" s="12">
        <v>5.5</v>
      </c>
      <c r="D647" s="12">
        <v>5.2</v>
      </c>
      <c r="E647" s="12">
        <v>5.8</v>
      </c>
      <c r="F647" s="12">
        <v>2009</v>
      </c>
      <c r="G647" s="12" t="s">
        <v>9</v>
      </c>
      <c r="H647" s="16" t="str">
        <f>VLOOKUP(A647,'Data Key'!$A$1:$B$51,2,FALSE)</f>
        <v>Connecticut</v>
      </c>
      <c r="I647" s="17">
        <f t="shared" si="100"/>
        <v>1151</v>
      </c>
      <c r="J647" s="21">
        <f t="shared" si="101"/>
        <v>1.6163129874717608E-4</v>
      </c>
      <c r="K647" s="19">
        <f t="shared" si="102"/>
        <v>5.3370740451727174</v>
      </c>
      <c r="L647" s="19">
        <f t="shared" si="103"/>
        <v>5.6603366426670698</v>
      </c>
      <c r="M647" s="21">
        <f t="shared" si="108"/>
        <v>1085</v>
      </c>
      <c r="N647" s="21">
        <f t="shared" si="109"/>
        <v>1218</v>
      </c>
      <c r="O647" s="19">
        <f t="shared" si="104"/>
        <v>5.1834016491338701</v>
      </c>
      <c r="P647" s="19">
        <f t="shared" si="105"/>
        <v>5.8187863674147966</v>
      </c>
      <c r="Q647" s="21">
        <f>((I647/B647)+_xlfn.NORM.S.INV(0.975)^2/(2*B647))/(1+_xlfn.NORM.S.INV(0.975)^2/B647)</f>
        <v>5.5077802213787047E-3</v>
      </c>
      <c r="R647" s="21">
        <f>_xlfn.NORM.S.INV(0.975)*SQRT(Q647*(1-Q647)/B647+(_xlfn.NORM.S.INV(0.975)^2/(4*B647^2)))/(1+_xlfn.NORM.S.INV(0.975)^2/B647)</f>
        <v>3.1717831553001297E-4</v>
      </c>
      <c r="S647" s="19">
        <f t="shared" si="106"/>
        <v>5.1906019058486912</v>
      </c>
      <c r="T647" s="19">
        <f t="shared" si="107"/>
        <v>5.824958536908718</v>
      </c>
    </row>
    <row r="648" spans="1:20" x14ac:dyDescent="0.25">
      <c r="A648" s="12" t="s">
        <v>45</v>
      </c>
      <c r="B648" s="13">
        <v>64313</v>
      </c>
      <c r="C648" s="12">
        <v>4.8</v>
      </c>
      <c r="D648" s="12">
        <v>4.3</v>
      </c>
      <c r="E648" s="12">
        <v>5.4</v>
      </c>
      <c r="F648" s="12">
        <v>2009</v>
      </c>
      <c r="G648" s="12" t="s">
        <v>9</v>
      </c>
      <c r="H648" s="16" t="str">
        <f>VLOOKUP(A648,'Data Key'!$A$1:$B$51,2,FALSE)</f>
        <v>Delaware</v>
      </c>
      <c r="I648" s="17">
        <f t="shared" si="100"/>
        <v>309</v>
      </c>
      <c r="J648" s="21">
        <f t="shared" si="101"/>
        <v>2.7266829668542465E-4</v>
      </c>
      <c r="K648" s="19">
        <f t="shared" si="102"/>
        <v>4.5319590725867283</v>
      </c>
      <c r="L648" s="19">
        <f t="shared" si="103"/>
        <v>5.0772956659575783</v>
      </c>
      <c r="M648" s="21">
        <f t="shared" si="108"/>
        <v>275</v>
      </c>
      <c r="N648" s="21">
        <f t="shared" si="109"/>
        <v>344</v>
      </c>
      <c r="O648" s="19">
        <f t="shared" si="104"/>
        <v>4.2759628690933402</v>
      </c>
      <c r="P648" s="19">
        <f t="shared" si="105"/>
        <v>5.3488408253385789</v>
      </c>
      <c r="Q648" s="21">
        <f>((I648/B648)+_xlfn.NORM.S.INV(0.975)^2/(2*B648))/(1+_xlfn.NORM.S.INV(0.975)^2/B648)</f>
        <v>4.8342039558863636E-3</v>
      </c>
      <c r="R648" s="21">
        <f>_xlfn.NORM.S.INV(0.975)*SQRT(Q648*(1-Q648)/B648+(_xlfn.NORM.S.INV(0.975)^2/(4*B648^2)))/(1+_xlfn.NORM.S.INV(0.975)^2/B648)</f>
        <v>5.368536940429917E-4</v>
      </c>
      <c r="S648" s="19">
        <f t="shared" si="106"/>
        <v>4.2973502618433717</v>
      </c>
      <c r="T648" s="19">
        <f t="shared" si="107"/>
        <v>5.3710576499293552</v>
      </c>
    </row>
    <row r="649" spans="1:20" x14ac:dyDescent="0.25">
      <c r="A649" s="12" t="s">
        <v>60</v>
      </c>
      <c r="B649" s="13">
        <v>58975</v>
      </c>
      <c r="C649" s="12">
        <v>3.8</v>
      </c>
      <c r="D649" s="12">
        <v>3.4</v>
      </c>
      <c r="E649" s="12">
        <v>4.4000000000000004</v>
      </c>
      <c r="F649" s="12">
        <v>2009</v>
      </c>
      <c r="G649" s="12" t="s">
        <v>9</v>
      </c>
      <c r="H649" s="16" t="e">
        <f>VLOOKUP(A649,'Data Key'!$A$1:$B$51,2,FALSE)</f>
        <v>#N/A</v>
      </c>
      <c r="I649" s="17">
        <f t="shared" si="100"/>
        <v>224</v>
      </c>
      <c r="J649" s="21">
        <f t="shared" si="101"/>
        <v>2.5329680769020169E-4</v>
      </c>
      <c r="K649" s="19">
        <f t="shared" si="102"/>
        <v>3.5449227768795315</v>
      </c>
      <c r="L649" s="19">
        <f t="shared" si="103"/>
        <v>4.0515163922599342</v>
      </c>
      <c r="M649" s="21">
        <f t="shared" si="108"/>
        <v>195</v>
      </c>
      <c r="N649" s="21">
        <f t="shared" si="109"/>
        <v>254</v>
      </c>
      <c r="O649" s="19">
        <f t="shared" si="104"/>
        <v>3.3064857990674015</v>
      </c>
      <c r="P649" s="19">
        <f t="shared" si="105"/>
        <v>4.3069097075031797</v>
      </c>
      <c r="Q649" s="21">
        <f>((I649/B649)+_xlfn.NORM.S.INV(0.975)^2/(2*B649))/(1+_xlfn.NORM.S.INV(0.975)^2/B649)</f>
        <v>3.8305386104962062E-3</v>
      </c>
      <c r="R649" s="21">
        <f>_xlfn.NORM.S.INV(0.975)*SQRT(Q649*(1-Q649)/B649+(_xlfn.NORM.S.INV(0.975)^2/(4*B649^2)))/(1+_xlfn.NORM.S.INV(0.975)^2/B649)</f>
        <v>4.9958233116733047E-4</v>
      </c>
      <c r="S649" s="19">
        <f t="shared" si="106"/>
        <v>3.3309562793288756</v>
      </c>
      <c r="T649" s="19">
        <f t="shared" si="107"/>
        <v>4.3301209416635364</v>
      </c>
    </row>
    <row r="650" spans="1:20" x14ac:dyDescent="0.25">
      <c r="A650" s="12" t="s">
        <v>27</v>
      </c>
      <c r="B650" s="13">
        <v>1227086</v>
      </c>
      <c r="C650" s="12">
        <v>4.5999999999999996</v>
      </c>
      <c r="D650" s="12">
        <v>4.4000000000000004</v>
      </c>
      <c r="E650" s="12">
        <v>4.7</v>
      </c>
      <c r="F650" s="12">
        <v>2009</v>
      </c>
      <c r="G650" s="12" t="s">
        <v>9</v>
      </c>
      <c r="H650" s="16" t="str">
        <f>VLOOKUP(A650,'Data Key'!$A$1:$B$51,2,FALSE)</f>
        <v>Florida</v>
      </c>
      <c r="I650" s="17">
        <f t="shared" si="100"/>
        <v>5645</v>
      </c>
      <c r="J650" s="21">
        <f t="shared" si="101"/>
        <v>6.1087973488143225E-5</v>
      </c>
      <c r="K650" s="19">
        <f t="shared" si="102"/>
        <v>4.5392415877651029</v>
      </c>
      <c r="L650" s="19">
        <f t="shared" si="103"/>
        <v>4.6614175347413882</v>
      </c>
      <c r="M650" s="21">
        <f t="shared" si="108"/>
        <v>5498</v>
      </c>
      <c r="N650" s="21">
        <f t="shared" si="109"/>
        <v>5792</v>
      </c>
      <c r="O650" s="19">
        <f t="shared" si="104"/>
        <v>4.4805335567352245</v>
      </c>
      <c r="P650" s="19">
        <f t="shared" si="105"/>
        <v>4.7201255657712666</v>
      </c>
      <c r="Q650" s="21">
        <f>((I650/B650)+_xlfn.NORM.S.INV(0.975)^2/(2*B650))/(1+_xlfn.NORM.S.INV(0.975)^2/B650)</f>
        <v>4.6018804317514593E-3</v>
      </c>
      <c r="R650" s="21">
        <f>_xlfn.NORM.S.INV(0.975)*SQRT(Q650*(1-Q650)/B650+(_xlfn.NORM.S.INV(0.975)^2/(4*B650^2)))/(1+_xlfn.NORM.S.INV(0.975)^2/B650)</f>
        <v>1.197601694094806E-4</v>
      </c>
      <c r="S650" s="19">
        <f t="shared" si="106"/>
        <v>4.4821202623419785</v>
      </c>
      <c r="T650" s="19">
        <f t="shared" si="107"/>
        <v>4.7216406011609395</v>
      </c>
    </row>
    <row r="651" spans="1:20" x14ac:dyDescent="0.25">
      <c r="A651" s="12" t="s">
        <v>14</v>
      </c>
      <c r="B651" s="13">
        <v>732831</v>
      </c>
      <c r="C651" s="12">
        <v>5.7</v>
      </c>
      <c r="D651" s="12">
        <v>5.5</v>
      </c>
      <c r="E651" s="12">
        <v>5.9</v>
      </c>
      <c r="F651" s="12">
        <v>2009</v>
      </c>
      <c r="G651" s="12" t="s">
        <v>9</v>
      </c>
      <c r="H651" s="16" t="str">
        <f>VLOOKUP(A651,'Data Key'!$A$1:$B$51,2,FALSE)</f>
        <v>Georgia</v>
      </c>
      <c r="I651" s="17">
        <f t="shared" si="100"/>
        <v>4177</v>
      </c>
      <c r="J651" s="21">
        <f t="shared" si="101"/>
        <v>8.7940142623362761E-5</v>
      </c>
      <c r="K651" s="19">
        <f t="shared" si="102"/>
        <v>5.6118733205079732</v>
      </c>
      <c r="L651" s="19">
        <f t="shared" si="103"/>
        <v>5.7877536057546983</v>
      </c>
      <c r="M651" s="21">
        <f t="shared" si="108"/>
        <v>4051</v>
      </c>
      <c r="N651" s="21">
        <f t="shared" si="109"/>
        <v>4304</v>
      </c>
      <c r="O651" s="19">
        <f t="shared" si="104"/>
        <v>5.5278775051819586</v>
      </c>
      <c r="P651" s="19">
        <f t="shared" si="105"/>
        <v>5.8731139921755497</v>
      </c>
      <c r="Q651" s="21">
        <f>((I651/B651)+_xlfn.NORM.S.INV(0.975)^2/(2*B651))/(1+_xlfn.NORM.S.INV(0.975)^2/B651)</f>
        <v>5.7024045432823058E-3</v>
      </c>
      <c r="R651" s="21">
        <f>_xlfn.NORM.S.INV(0.975)*SQRT(Q651*(1-Q651)/B651+(_xlfn.NORM.S.INV(0.975)^2/(4*B651^2)))/(1+_xlfn.NORM.S.INV(0.975)^2/B651)</f>
        <v>1.7241747808951423E-4</v>
      </c>
      <c r="S651" s="19">
        <f t="shared" si="106"/>
        <v>5.5299870651927909</v>
      </c>
      <c r="T651" s="19">
        <f t="shared" si="107"/>
        <v>5.8748220213718199</v>
      </c>
    </row>
    <row r="652" spans="1:20" x14ac:dyDescent="0.25">
      <c r="A652" s="12" t="s">
        <v>58</v>
      </c>
      <c r="B652" s="13">
        <v>91918</v>
      </c>
      <c r="C652" s="12">
        <v>2</v>
      </c>
      <c r="D652" s="12">
        <v>1.7</v>
      </c>
      <c r="E652" s="12">
        <v>2.2999999999999998</v>
      </c>
      <c r="F652" s="12">
        <v>2009</v>
      </c>
      <c r="G652" s="12" t="s">
        <v>9</v>
      </c>
      <c r="H652" s="16" t="str">
        <f>VLOOKUP(A652,'Data Key'!$A$1:$B$51,2,FALSE)</f>
        <v>Hawaii</v>
      </c>
      <c r="I652" s="17">
        <f t="shared" si="100"/>
        <v>184</v>
      </c>
      <c r="J652" s="21">
        <f t="shared" si="101"/>
        <v>1.4742570991549815E-4</v>
      </c>
      <c r="K652" s="19">
        <f t="shared" si="102"/>
        <v>1.8543584890444444</v>
      </c>
      <c r="L652" s="19">
        <f t="shared" si="103"/>
        <v>2.1492099088754406</v>
      </c>
      <c r="M652" s="21">
        <f t="shared" si="108"/>
        <v>158</v>
      </c>
      <c r="N652" s="21">
        <f t="shared" si="109"/>
        <v>211</v>
      </c>
      <c r="O652" s="19">
        <f t="shared" si="104"/>
        <v>1.718923388237342</v>
      </c>
      <c r="P652" s="19">
        <f t="shared" si="105"/>
        <v>2.2955242716334125</v>
      </c>
      <c r="Q652" s="21">
        <f>((I652/B652)+_xlfn.NORM.S.INV(0.975)^2/(2*B652))/(1+_xlfn.NORM.S.INV(0.975)^2/B652)</f>
        <v>2.0225957885497336E-3</v>
      </c>
      <c r="R652" s="21">
        <f>_xlfn.NORM.S.INV(0.975)*SQRT(Q652*(1-Q652)/B652+(_xlfn.NORM.S.INV(0.975)^2/(4*B652^2)))/(1+_xlfn.NORM.S.INV(0.975)^2/B652)</f>
        <v>2.9118275227046783E-4</v>
      </c>
      <c r="S652" s="19">
        <f t="shared" si="106"/>
        <v>1.7314130362792659</v>
      </c>
      <c r="T652" s="19">
        <f t="shared" si="107"/>
        <v>2.3137785408202012</v>
      </c>
    </row>
    <row r="653" spans="1:20" x14ac:dyDescent="0.25">
      <c r="A653" s="12" t="s">
        <v>34</v>
      </c>
      <c r="B653" s="13">
        <v>113252</v>
      </c>
      <c r="C653" s="12">
        <v>20.8</v>
      </c>
      <c r="D653" s="12">
        <v>20</v>
      </c>
      <c r="E653" s="12">
        <v>21.7</v>
      </c>
      <c r="F653" s="12">
        <v>2009</v>
      </c>
      <c r="G653" s="12" t="s">
        <v>9</v>
      </c>
      <c r="H653" s="16" t="str">
        <f>VLOOKUP(A653,'Data Key'!$A$1:$B$51,2,FALSE)</f>
        <v>Idaho</v>
      </c>
      <c r="I653" s="17">
        <f t="shared" si="100"/>
        <v>2356</v>
      </c>
      <c r="J653" s="21">
        <f t="shared" si="101"/>
        <v>4.2410829170176412E-4</v>
      </c>
      <c r="K653" s="19">
        <f t="shared" si="102"/>
        <v>20.379056332322538</v>
      </c>
      <c r="L653" s="19">
        <f t="shared" si="103"/>
        <v>21.227272915726061</v>
      </c>
      <c r="M653" s="21">
        <f t="shared" si="108"/>
        <v>2262</v>
      </c>
      <c r="N653" s="21">
        <f t="shared" si="109"/>
        <v>2450</v>
      </c>
      <c r="O653" s="19">
        <f t="shared" si="104"/>
        <v>19.973157206936744</v>
      </c>
      <c r="P653" s="19">
        <f t="shared" si="105"/>
        <v>21.633172041111855</v>
      </c>
      <c r="Q653" s="21">
        <f>((I653/B653)+_xlfn.NORM.S.INV(0.975)^2/(2*B653))/(1+_xlfn.NORM.S.INV(0.975)^2/B653)</f>
        <v>2.0819418221952605E-2</v>
      </c>
      <c r="R653" s="21">
        <f>_xlfn.NORM.S.INV(0.975)*SQRT(Q653*(1-Q653)/B653+(_xlfn.NORM.S.INV(0.975)^2/(4*B653^2)))/(1+_xlfn.NORM.S.INV(0.975)^2/B653)</f>
        <v>8.3169945759085223E-4</v>
      </c>
      <c r="S653" s="19">
        <f t="shared" si="106"/>
        <v>19.987718764361752</v>
      </c>
      <c r="T653" s="19">
        <f t="shared" si="107"/>
        <v>21.651117679543457</v>
      </c>
    </row>
    <row r="654" spans="1:20" x14ac:dyDescent="0.25">
      <c r="A654" s="12" t="s">
        <v>47</v>
      </c>
      <c r="B654" s="13">
        <v>1119178</v>
      </c>
      <c r="C654" s="12">
        <v>5.2</v>
      </c>
      <c r="D654" s="12">
        <v>5.0999999999999996</v>
      </c>
      <c r="E654" s="12">
        <v>5.4</v>
      </c>
      <c r="F654" s="12">
        <v>2009</v>
      </c>
      <c r="G654" s="12" t="s">
        <v>9</v>
      </c>
      <c r="H654" s="16" t="str">
        <f>VLOOKUP(A654,'Data Key'!$A$1:$B$51,2,FALSE)</f>
        <v>Illinois</v>
      </c>
      <c r="I654" s="17">
        <f t="shared" si="100"/>
        <v>5820</v>
      </c>
      <c r="J654" s="21">
        <f t="shared" si="101"/>
        <v>6.7987670756142779E-5</v>
      </c>
      <c r="K654" s="19">
        <f t="shared" si="102"/>
        <v>5.1322575091884239</v>
      </c>
      <c r="L654" s="19">
        <f t="shared" si="103"/>
        <v>5.2682328507007092</v>
      </c>
      <c r="M654" s="21">
        <f t="shared" si="108"/>
        <v>5671</v>
      </c>
      <c r="N654" s="21">
        <f t="shared" si="109"/>
        <v>5969</v>
      </c>
      <c r="O654" s="19">
        <f t="shared" si="104"/>
        <v>5.0671117552346452</v>
      </c>
      <c r="P654" s="19">
        <f t="shared" si="105"/>
        <v>5.3333786046544871</v>
      </c>
      <c r="Q654" s="21">
        <f>((I654/B654)+_xlfn.NORM.S.INV(0.975)^2/(2*B654))/(1+_xlfn.NORM.S.INV(0.975)^2/B654)</f>
        <v>5.201943521368828E-3</v>
      </c>
      <c r="R654" s="21">
        <f>_xlfn.NORM.S.INV(0.975)*SQRT(Q654*(1-Q654)/B654+(_xlfn.NORM.S.INV(0.975)^2/(4*B654^2)))/(1+_xlfn.NORM.S.INV(0.975)^2/B654)</f>
        <v>1.3328562193471179E-4</v>
      </c>
      <c r="S654" s="19">
        <f t="shared" si="106"/>
        <v>5.0686578994341165</v>
      </c>
      <c r="T654" s="19">
        <f t="shared" si="107"/>
        <v>5.3352291433035397</v>
      </c>
    </row>
    <row r="655" spans="1:20" x14ac:dyDescent="0.25">
      <c r="A655" s="12" t="s">
        <v>35</v>
      </c>
      <c r="B655" s="13">
        <v>494406</v>
      </c>
      <c r="C655" s="12">
        <v>7.4</v>
      </c>
      <c r="D655" s="12">
        <v>7.2</v>
      </c>
      <c r="E655" s="12">
        <v>7.7</v>
      </c>
      <c r="F655" s="12">
        <v>2009</v>
      </c>
      <c r="G655" s="12" t="s">
        <v>9</v>
      </c>
      <c r="H655" s="16" t="str">
        <f>VLOOKUP(A655,'Data Key'!$A$1:$B$51,2,FALSE)</f>
        <v>Indiana</v>
      </c>
      <c r="I655" s="17">
        <f t="shared" si="100"/>
        <v>3659</v>
      </c>
      <c r="J655" s="21">
        <f t="shared" si="101"/>
        <v>1.2189459044659932E-4</v>
      </c>
      <c r="K655" s="19">
        <f t="shared" si="102"/>
        <v>7.2789055616551144</v>
      </c>
      <c r="L655" s="19">
        <f t="shared" si="103"/>
        <v>7.5226947425483139</v>
      </c>
      <c r="M655" s="21">
        <f t="shared" si="108"/>
        <v>3541</v>
      </c>
      <c r="N655" s="21">
        <f t="shared" si="109"/>
        <v>3777</v>
      </c>
      <c r="O655" s="19">
        <f t="shared" si="104"/>
        <v>7.1621299094266657</v>
      </c>
      <c r="P655" s="19">
        <f t="shared" si="105"/>
        <v>7.6394703947767626</v>
      </c>
      <c r="Q655" s="21">
        <f>((I655/B655)+_xlfn.NORM.S.INV(0.975)^2/(2*B655))/(1+_xlfn.NORM.S.INV(0.975)^2/B655)</f>
        <v>7.4046275426239974E-3</v>
      </c>
      <c r="R655" s="21">
        <f>_xlfn.NORM.S.INV(0.975)*SQRT(Q655*(1-Q655)/B655+(_xlfn.NORM.S.INV(0.975)^2/(4*B655^2)))/(1+_xlfn.NORM.S.INV(0.975)^2/B655)</f>
        <v>2.390000348273944E-4</v>
      </c>
      <c r="S655" s="19">
        <f t="shared" si="106"/>
        <v>7.1656275077966036</v>
      </c>
      <c r="T655" s="19">
        <f t="shared" si="107"/>
        <v>7.6436275774513911</v>
      </c>
    </row>
    <row r="656" spans="1:20" x14ac:dyDescent="0.25">
      <c r="A656" s="12" t="s">
        <v>46</v>
      </c>
      <c r="B656" s="13">
        <v>185458</v>
      </c>
      <c r="C656" s="12">
        <v>8.6999999999999993</v>
      </c>
      <c r="D656" s="12">
        <v>8.3000000000000007</v>
      </c>
      <c r="E656" s="12">
        <v>9.1</v>
      </c>
      <c r="F656" s="12">
        <v>2009</v>
      </c>
      <c r="G656" s="12" t="s">
        <v>9</v>
      </c>
      <c r="H656" s="16" t="str">
        <f>VLOOKUP(A656,'Data Key'!$A$1:$B$51,2,FALSE)</f>
        <v>Iowa</v>
      </c>
      <c r="I656" s="17">
        <f t="shared" si="100"/>
        <v>1613</v>
      </c>
      <c r="J656" s="21">
        <f t="shared" si="101"/>
        <v>2.1561289815575041E-4</v>
      </c>
      <c r="K656" s="19">
        <f t="shared" si="102"/>
        <v>8.4817741113019167</v>
      </c>
      <c r="L656" s="19">
        <f t="shared" si="103"/>
        <v>8.9129999076134165</v>
      </c>
      <c r="M656" s="21">
        <f t="shared" si="108"/>
        <v>1536</v>
      </c>
      <c r="N656" s="21">
        <f t="shared" si="109"/>
        <v>1692</v>
      </c>
      <c r="O656" s="19">
        <f t="shared" si="104"/>
        <v>8.2821986649268293</v>
      </c>
      <c r="P656" s="19">
        <f t="shared" si="105"/>
        <v>9.1233594668334614</v>
      </c>
      <c r="Q656" s="21">
        <f>((I656/B656)+_xlfn.NORM.S.INV(0.975)^2/(2*B656))/(1+_xlfn.NORM.S.INV(0.975)^2/B656)</f>
        <v>8.707563327893077E-3</v>
      </c>
      <c r="R656" s="21">
        <f>_xlfn.NORM.S.INV(0.975)*SQRT(Q656*(1-Q656)/B656+(_xlfn.NORM.S.INV(0.975)^2/(4*B656^2)))/(1+_xlfn.NORM.S.INV(0.975)^2/B656)</f>
        <v>4.2295655311192485E-4</v>
      </c>
      <c r="S656" s="19">
        <f t="shared" si="106"/>
        <v>8.2846067747811531</v>
      </c>
      <c r="T656" s="19">
        <f t="shared" si="107"/>
        <v>9.1305198810050019</v>
      </c>
    </row>
    <row r="657" spans="1:20" x14ac:dyDescent="0.25">
      <c r="A657" s="12" t="s">
        <v>48</v>
      </c>
      <c r="B657" s="13">
        <v>146450</v>
      </c>
      <c r="C657" s="12">
        <v>3.5</v>
      </c>
      <c r="D657" s="12">
        <v>3.2</v>
      </c>
      <c r="E657" s="12">
        <v>3.8</v>
      </c>
      <c r="F657" s="12">
        <v>2009</v>
      </c>
      <c r="G657" s="12" t="s">
        <v>9</v>
      </c>
      <c r="H657" s="16" t="str">
        <f>VLOOKUP(A657,'Data Key'!$A$1:$B$51,2,FALSE)</f>
        <v>Kansas</v>
      </c>
      <c r="I657" s="17">
        <f t="shared" si="100"/>
        <v>513</v>
      </c>
      <c r="J657" s="21">
        <f t="shared" si="101"/>
        <v>1.543857904395244E-4</v>
      </c>
      <c r="K657" s="19">
        <f t="shared" si="102"/>
        <v>3.34851622389984</v>
      </c>
      <c r="L657" s="19">
        <f t="shared" si="103"/>
        <v>3.6572878047788895</v>
      </c>
      <c r="M657" s="21">
        <f t="shared" si="108"/>
        <v>469</v>
      </c>
      <c r="N657" s="21">
        <f t="shared" si="109"/>
        <v>557</v>
      </c>
      <c r="O657" s="19">
        <f t="shared" si="104"/>
        <v>3.202458176852168</v>
      </c>
      <c r="P657" s="19">
        <f t="shared" si="105"/>
        <v>3.8033458518265619</v>
      </c>
      <c r="Q657" s="21">
        <f>((I657/B657)+_xlfn.NORM.S.INV(0.975)^2/(2*B657))/(1+_xlfn.NORM.S.INV(0.975)^2/B657)</f>
        <v>3.515925046972089E-3</v>
      </c>
      <c r="R657" s="21">
        <f>_xlfn.NORM.S.INV(0.975)*SQRT(Q657*(1-Q657)/B657+(_xlfn.NORM.S.INV(0.975)^2/(4*B657^2)))/(1+_xlfn.NORM.S.INV(0.975)^2/B657)</f>
        <v>3.0342618163813143E-4</v>
      </c>
      <c r="S657" s="19">
        <f t="shared" si="106"/>
        <v>3.2124988653339575</v>
      </c>
      <c r="T657" s="19">
        <f t="shared" si="107"/>
        <v>3.8193512286102207</v>
      </c>
    </row>
    <row r="658" spans="1:20" x14ac:dyDescent="0.25">
      <c r="A658" s="12" t="s">
        <v>49</v>
      </c>
      <c r="B658" s="13">
        <v>355465</v>
      </c>
      <c r="C658" s="12">
        <v>7.5</v>
      </c>
      <c r="D658" s="12">
        <v>7.2</v>
      </c>
      <c r="E658" s="12">
        <v>7.8</v>
      </c>
      <c r="F658" s="12">
        <v>2009</v>
      </c>
      <c r="G658" s="12" t="s">
        <v>9</v>
      </c>
      <c r="H658" s="16" t="str">
        <f>VLOOKUP(A658,'Data Key'!$A$1:$B$51,2,FALSE)</f>
        <v>Kentucky</v>
      </c>
      <c r="I658" s="17">
        <f t="shared" si="100"/>
        <v>2666</v>
      </c>
      <c r="J658" s="21">
        <f t="shared" si="101"/>
        <v>1.4470997788288247E-4</v>
      </c>
      <c r="K658" s="19">
        <f t="shared" si="102"/>
        <v>7.3553251873232561</v>
      </c>
      <c r="L658" s="19">
        <f t="shared" si="103"/>
        <v>7.6447451430890201</v>
      </c>
      <c r="M658" s="21">
        <f t="shared" si="108"/>
        <v>2566</v>
      </c>
      <c r="N658" s="21">
        <f t="shared" si="109"/>
        <v>2767</v>
      </c>
      <c r="O658" s="19">
        <f t="shared" si="104"/>
        <v>7.2187135160986315</v>
      </c>
      <c r="P658" s="19">
        <f t="shared" si="105"/>
        <v>7.7841700308047201</v>
      </c>
      <c r="Q658" s="21">
        <f>((I658/B658)+_xlfn.NORM.S.INV(0.975)^2/(2*B658))/(1+_xlfn.NORM.S.INV(0.975)^2/B658)</f>
        <v>7.5053574835458889E-3</v>
      </c>
      <c r="R658" s="21">
        <f>_xlfn.NORM.S.INV(0.975)*SQRT(Q658*(1-Q658)/B658+(_xlfn.NORM.S.INV(0.975)^2/(4*B658^2)))/(1+_xlfn.NORM.S.INV(0.975)^2/B658)</f>
        <v>2.8377458388339393E-4</v>
      </c>
      <c r="S658" s="19">
        <f t="shared" si="106"/>
        <v>7.2215828996624953</v>
      </c>
      <c r="T658" s="19">
        <f t="shared" si="107"/>
        <v>7.7891320674292821</v>
      </c>
    </row>
    <row r="659" spans="1:20" x14ac:dyDescent="0.25">
      <c r="A659" s="12" t="s">
        <v>50</v>
      </c>
      <c r="B659" s="13">
        <v>547638</v>
      </c>
      <c r="C659" s="12">
        <v>4</v>
      </c>
      <c r="D659" s="12">
        <v>3.8</v>
      </c>
      <c r="E659" s="12">
        <v>4.0999999999999996</v>
      </c>
      <c r="F659" s="12">
        <v>2009</v>
      </c>
      <c r="G659" s="12" t="s">
        <v>9</v>
      </c>
      <c r="H659" s="16" t="str">
        <f>VLOOKUP(A659,'Data Key'!$A$1:$B$51,2,FALSE)</f>
        <v>Louisiana</v>
      </c>
      <c r="I659" s="17">
        <f t="shared" si="100"/>
        <v>2191</v>
      </c>
      <c r="J659" s="21">
        <f t="shared" si="101"/>
        <v>8.5301585587052239E-5</v>
      </c>
      <c r="K659" s="19">
        <f t="shared" si="102"/>
        <v>3.9155164730575271</v>
      </c>
      <c r="L659" s="19">
        <f t="shared" si="103"/>
        <v>4.0861196442316317</v>
      </c>
      <c r="M659" s="21">
        <f t="shared" si="108"/>
        <v>2099</v>
      </c>
      <c r="N659" s="21">
        <f t="shared" si="109"/>
        <v>2283</v>
      </c>
      <c r="O659" s="19">
        <f t="shared" si="104"/>
        <v>3.8328238727042314</v>
      </c>
      <c r="P659" s="19">
        <f t="shared" si="105"/>
        <v>4.1688122445849265</v>
      </c>
      <c r="Q659" s="21">
        <f>((I659/B659)+_xlfn.NORM.S.INV(0.975)^2/(2*B659))/(1+_xlfn.NORM.S.INV(0.975)^2/B659)</f>
        <v>4.0042972676609138E-3</v>
      </c>
      <c r="R659" s="21">
        <f>_xlfn.NORM.S.INV(0.975)*SQRT(Q659*(1-Q659)/B659+(_xlfn.NORM.S.INV(0.975)^2/(4*B659^2)))/(1+_xlfn.NORM.S.INV(0.975)^2/B659)</f>
        <v>1.6729601788836442E-4</v>
      </c>
      <c r="S659" s="19">
        <f t="shared" si="106"/>
        <v>3.8370012497725496</v>
      </c>
      <c r="T659" s="19">
        <f t="shared" si="107"/>
        <v>4.1715932855492781</v>
      </c>
    </row>
    <row r="660" spans="1:20" x14ac:dyDescent="0.25">
      <c r="A660" s="12" t="s">
        <v>15</v>
      </c>
      <c r="B660" s="13">
        <v>373812</v>
      </c>
      <c r="C660" s="12">
        <v>6</v>
      </c>
      <c r="D660" s="12">
        <v>5.7</v>
      </c>
      <c r="E660" s="12">
        <v>6.2</v>
      </c>
      <c r="F660" s="12">
        <v>2009</v>
      </c>
      <c r="G660" s="12" t="s">
        <v>9</v>
      </c>
      <c r="H660" s="16" t="str">
        <f>VLOOKUP(A660,'Data Key'!$A$1:$B$51,2,FALSE)</f>
        <v>Maryland</v>
      </c>
      <c r="I660" s="17">
        <f t="shared" si="100"/>
        <v>2243</v>
      </c>
      <c r="J660" s="21">
        <f t="shared" si="101"/>
        <v>1.2631488043683838E-4</v>
      </c>
      <c r="K660" s="19">
        <f t="shared" si="102"/>
        <v>5.8740275376770796</v>
      </c>
      <c r="L660" s="19">
        <f t="shared" si="103"/>
        <v>6.1266572985507564</v>
      </c>
      <c r="M660" s="21">
        <f t="shared" si="108"/>
        <v>2151</v>
      </c>
      <c r="N660" s="21">
        <f t="shared" si="109"/>
        <v>2336</v>
      </c>
      <c r="O660" s="19">
        <f t="shared" si="104"/>
        <v>5.7542293987351929</v>
      </c>
      <c r="P660" s="19">
        <f t="shared" si="105"/>
        <v>6.2491305790076295</v>
      </c>
      <c r="Q660" s="21">
        <f>((I660/B660)+_xlfn.NORM.S.INV(0.975)^2/(2*B660))/(1+_xlfn.NORM.S.INV(0.975)^2/B660)</f>
        <v>6.005418926735469E-3</v>
      </c>
      <c r="R660" s="21">
        <f>_xlfn.NORM.S.INV(0.975)*SQRT(Q660*(1-Q660)/B660+(_xlfn.NORM.S.INV(0.975)^2/(4*B660^2)))/(1+_xlfn.NORM.S.INV(0.975)^2/B660)</f>
        <v>2.4772743598659535E-4</v>
      </c>
      <c r="S660" s="19">
        <f t="shared" si="106"/>
        <v>5.7576914907488739</v>
      </c>
      <c r="T660" s="19">
        <f t="shared" si="107"/>
        <v>6.253146362722064</v>
      </c>
    </row>
    <row r="661" spans="1:20" x14ac:dyDescent="0.25">
      <c r="A661" s="12" t="s">
        <v>30</v>
      </c>
      <c r="B661" s="13">
        <v>348542</v>
      </c>
      <c r="C661" s="12">
        <v>4.5</v>
      </c>
      <c r="D661" s="12">
        <v>4.3</v>
      </c>
      <c r="E661" s="12">
        <v>4.7</v>
      </c>
      <c r="F661" s="12">
        <v>2009</v>
      </c>
      <c r="G661" s="12" t="s">
        <v>9</v>
      </c>
      <c r="H661" s="16" t="str">
        <f>VLOOKUP(A661,'Data Key'!$A$1:$B$51,2,FALSE)</f>
        <v>Massachusetts</v>
      </c>
      <c r="I661" s="17">
        <f t="shared" si="100"/>
        <v>1568</v>
      </c>
      <c r="J661" s="21">
        <f t="shared" si="101"/>
        <v>1.133545134509924E-4</v>
      </c>
      <c r="K661" s="19">
        <f t="shared" si="102"/>
        <v>4.3853859539819133</v>
      </c>
      <c r="L661" s="19">
        <f t="shared" si="103"/>
        <v>4.6120949808838985</v>
      </c>
      <c r="M661" s="21">
        <f t="shared" si="108"/>
        <v>1491</v>
      </c>
      <c r="N661" s="21">
        <f t="shared" si="109"/>
        <v>1646</v>
      </c>
      <c r="O661" s="19">
        <f t="shared" si="104"/>
        <v>4.2778201766214687</v>
      </c>
      <c r="P661" s="19">
        <f t="shared" si="105"/>
        <v>4.7225298529302062</v>
      </c>
      <c r="Q661" s="21">
        <f>((I661/B661)+_xlfn.NORM.S.INV(0.975)^2/(2*B661))/(1+_xlfn.NORM.S.INV(0.975)^2/B661)</f>
        <v>4.5042015788784749E-3</v>
      </c>
      <c r="R661" s="21">
        <f>_xlfn.NORM.S.INV(0.975)*SQRT(Q661*(1-Q661)/B661+(_xlfn.NORM.S.INV(0.975)^2/(4*B661^2)))/(1+_xlfn.NORM.S.INV(0.975)^2/B661)</f>
        <v>2.2237080411735587E-4</v>
      </c>
      <c r="S661" s="19">
        <f t="shared" si="106"/>
        <v>4.2818307747611195</v>
      </c>
      <c r="T661" s="19">
        <f t="shared" si="107"/>
        <v>4.7265723829958306</v>
      </c>
    </row>
    <row r="662" spans="1:20" x14ac:dyDescent="0.25">
      <c r="A662" s="12" t="s">
        <v>51</v>
      </c>
      <c r="B662" s="13">
        <v>821336</v>
      </c>
      <c r="C662" s="12">
        <v>6.8</v>
      </c>
      <c r="D662" s="12">
        <v>6.7</v>
      </c>
      <c r="E662" s="12">
        <v>7</v>
      </c>
      <c r="F662" s="12">
        <v>2009</v>
      </c>
      <c r="G662" s="12" t="s">
        <v>9</v>
      </c>
      <c r="H662" s="16" t="str">
        <f>VLOOKUP(A662,'Data Key'!$A$1:$B$51,2,FALSE)</f>
        <v>Michigan</v>
      </c>
      <c r="I662" s="17">
        <f t="shared" si="100"/>
        <v>5585</v>
      </c>
      <c r="J662" s="21">
        <f t="shared" si="101"/>
        <v>9.0679498147779134E-5</v>
      </c>
      <c r="K662" s="19">
        <f t="shared" si="102"/>
        <v>6.70921725543419</v>
      </c>
      <c r="L662" s="19">
        <f t="shared" si="103"/>
        <v>6.8905762517297484</v>
      </c>
      <c r="M662" s="21">
        <f t="shared" si="108"/>
        <v>5440</v>
      </c>
      <c r="N662" s="21">
        <f t="shared" si="109"/>
        <v>5732</v>
      </c>
      <c r="O662" s="19">
        <f t="shared" si="104"/>
        <v>6.6233551189768862</v>
      </c>
      <c r="P662" s="19">
        <f t="shared" si="105"/>
        <v>6.9788734452160872</v>
      </c>
      <c r="Q662" s="21">
        <f>((I662/B662)+_xlfn.NORM.S.INV(0.975)^2/(2*B662))/(1+_xlfn.NORM.S.INV(0.975)^2/B662)</f>
        <v>6.8022034819194364E-3</v>
      </c>
      <c r="R662" s="21">
        <f>_xlfn.NORM.S.INV(0.975)*SQRT(Q662*(1-Q662)/B662+(_xlfn.NORM.S.INV(0.975)^2/(4*B662^2)))/(1+_xlfn.NORM.S.INV(0.975)^2/B662)</f>
        <v>1.7777303744000628E-4</v>
      </c>
      <c r="S662" s="19">
        <f t="shared" si="106"/>
        <v>6.6244304444794304</v>
      </c>
      <c r="T662" s="19">
        <f t="shared" si="107"/>
        <v>6.9799765193594423</v>
      </c>
    </row>
    <row r="663" spans="1:20" x14ac:dyDescent="0.25">
      <c r="A663" s="12" t="s">
        <v>28</v>
      </c>
      <c r="B663" s="13">
        <v>285345</v>
      </c>
      <c r="C663" s="12">
        <v>16.899999999999999</v>
      </c>
      <c r="D663" s="12">
        <v>16.5</v>
      </c>
      <c r="E663" s="12">
        <v>17.399999999999999</v>
      </c>
      <c r="F663" s="12">
        <v>2009</v>
      </c>
      <c r="G663" s="12" t="s">
        <v>9</v>
      </c>
      <c r="H663" s="16" t="str">
        <f>VLOOKUP(A663,'Data Key'!$A$1:$B$51,2,FALSE)</f>
        <v>Minnesota</v>
      </c>
      <c r="I663" s="17">
        <f t="shared" si="100"/>
        <v>4822</v>
      </c>
      <c r="J663" s="21">
        <f t="shared" si="101"/>
        <v>2.4129173151637138E-4</v>
      </c>
      <c r="K663" s="19">
        <f t="shared" si="102"/>
        <v>16.657550021449335</v>
      </c>
      <c r="L663" s="19">
        <f t="shared" si="103"/>
        <v>17.140133484482082</v>
      </c>
      <c r="M663" s="21">
        <f t="shared" si="108"/>
        <v>4688</v>
      </c>
      <c r="N663" s="21">
        <f t="shared" si="109"/>
        <v>4958</v>
      </c>
      <c r="O663" s="19">
        <f t="shared" si="104"/>
        <v>16.429234785960855</v>
      </c>
      <c r="P663" s="19">
        <f t="shared" si="105"/>
        <v>17.375457779179591</v>
      </c>
      <c r="Q663" s="21">
        <f>((I663/B663)+_xlfn.NORM.S.INV(0.975)^2/(2*B663))/(1+_xlfn.NORM.S.INV(0.975)^2/B663)</f>
        <v>1.6905345417729679E-2</v>
      </c>
      <c r="R663" s="21">
        <f>_xlfn.NORM.S.INV(0.975)*SQRT(Q663*(1-Q663)/B663+(_xlfn.NORM.S.INV(0.975)^2/(4*B663^2)))/(1+_xlfn.NORM.S.INV(0.975)^2/B663)</f>
        <v>4.7305405841815295E-4</v>
      </c>
      <c r="S663" s="19">
        <f t="shared" si="106"/>
        <v>16.432291359311527</v>
      </c>
      <c r="T663" s="19">
        <f t="shared" si="107"/>
        <v>17.378399476147834</v>
      </c>
    </row>
    <row r="664" spans="1:20" x14ac:dyDescent="0.25">
      <c r="A664" s="12" t="s">
        <v>61</v>
      </c>
      <c r="B664" s="13">
        <v>280702</v>
      </c>
      <c r="C664" s="12">
        <v>4.9000000000000004</v>
      </c>
      <c r="D664" s="12">
        <v>4.5999999999999996</v>
      </c>
      <c r="E664" s="12">
        <v>5.0999999999999996</v>
      </c>
      <c r="F664" s="12">
        <v>2009</v>
      </c>
      <c r="G664" s="12" t="s">
        <v>9</v>
      </c>
      <c r="H664" s="16" t="str">
        <f>VLOOKUP(A664,'Data Key'!$A$1:$B$51,2,FALSE)</f>
        <v>Mississippi</v>
      </c>
      <c r="I664" s="17">
        <f t="shared" si="100"/>
        <v>1375</v>
      </c>
      <c r="J664" s="21">
        <f t="shared" si="101"/>
        <v>1.317769790083419E-4</v>
      </c>
      <c r="K664" s="19">
        <f t="shared" si="102"/>
        <v>4.7666562348625963</v>
      </c>
      <c r="L664" s="19">
        <f t="shared" si="103"/>
        <v>5.03021019287928</v>
      </c>
      <c r="M664" s="21">
        <f t="shared" si="108"/>
        <v>1303</v>
      </c>
      <c r="N664" s="21">
        <f t="shared" si="109"/>
        <v>1448</v>
      </c>
      <c r="O664" s="19">
        <f t="shared" si="104"/>
        <v>4.6419334383082411</v>
      </c>
      <c r="P664" s="19">
        <f t="shared" si="105"/>
        <v>5.1584954863164496</v>
      </c>
      <c r="Q664" s="21">
        <f>((I664/B664)+_xlfn.NORM.S.INV(0.975)^2/(2*B664))/(1+_xlfn.NORM.S.INV(0.975)^2/B664)</f>
        <v>4.9052086777194486E-3</v>
      </c>
      <c r="R664" s="21">
        <f>_xlfn.NORM.S.INV(0.975)*SQRT(Q664*(1-Q664)/B664+(_xlfn.NORM.S.INV(0.975)^2/(4*B664^2)))/(1+_xlfn.NORM.S.INV(0.975)^2/B664)</f>
        <v>2.5854283950726552E-4</v>
      </c>
      <c r="S664" s="19">
        <f t="shared" si="106"/>
        <v>4.6466658382121828</v>
      </c>
      <c r="T664" s="19">
        <f t="shared" si="107"/>
        <v>5.1637515172267143</v>
      </c>
    </row>
    <row r="665" spans="1:20" x14ac:dyDescent="0.25">
      <c r="A665" s="12" t="s">
        <v>22</v>
      </c>
      <c r="B665" s="13">
        <v>429761</v>
      </c>
      <c r="C665" s="12">
        <v>8</v>
      </c>
      <c r="D665" s="12">
        <v>7.7</v>
      </c>
      <c r="E665" s="12">
        <v>8.3000000000000007</v>
      </c>
      <c r="F665" s="12">
        <v>2009</v>
      </c>
      <c r="G665" s="12" t="s">
        <v>9</v>
      </c>
      <c r="H665" s="16" t="str">
        <f>VLOOKUP(A665,'Data Key'!$A$1:$B$51,2,FALSE)</f>
        <v>Missouri</v>
      </c>
      <c r="I665" s="17">
        <f t="shared" si="100"/>
        <v>3438</v>
      </c>
      <c r="J665" s="21">
        <f t="shared" si="101"/>
        <v>1.3588822177797229E-4</v>
      </c>
      <c r="K665" s="19">
        <f t="shared" si="102"/>
        <v>7.8639070132480082</v>
      </c>
      <c r="L665" s="19">
        <f t="shared" si="103"/>
        <v>8.1356834568039513</v>
      </c>
      <c r="M665" s="21">
        <f t="shared" si="108"/>
        <v>3324</v>
      </c>
      <c r="N665" s="21">
        <f t="shared" si="109"/>
        <v>3553</v>
      </c>
      <c r="O665" s="19">
        <f t="shared" si="104"/>
        <v>7.7345315186813135</v>
      </c>
      <c r="P665" s="19">
        <f t="shared" si="105"/>
        <v>8.267385826075424</v>
      </c>
      <c r="Q665" s="21">
        <f>((I665/B665)+_xlfn.NORM.S.INV(0.975)^2/(2*B665))/(1+_xlfn.NORM.S.INV(0.975)^2/B665)</f>
        <v>8.0041929854793737E-3</v>
      </c>
      <c r="R665" s="21">
        <f>_xlfn.NORM.S.INV(0.975)*SQRT(Q665*(1-Q665)/B665+(_xlfn.NORM.S.INV(0.975)^2/(4*B665^2)))/(1+_xlfn.NORM.S.INV(0.975)^2/B665)</f>
        <v>2.6644373126329232E-4</v>
      </c>
      <c r="S665" s="19">
        <f t="shared" si="106"/>
        <v>7.737749254216082</v>
      </c>
      <c r="T665" s="19">
        <f t="shared" si="107"/>
        <v>8.2706367167426666</v>
      </c>
    </row>
    <row r="666" spans="1:20" x14ac:dyDescent="0.25">
      <c r="A666" s="12" t="s">
        <v>52</v>
      </c>
      <c r="B666" s="13">
        <v>44158</v>
      </c>
      <c r="C666" s="12">
        <v>14.1</v>
      </c>
      <c r="D666" s="12">
        <v>13</v>
      </c>
      <c r="E666" s="12">
        <v>15.2</v>
      </c>
      <c r="F666" s="12">
        <v>2009</v>
      </c>
      <c r="G666" s="12" t="s">
        <v>9</v>
      </c>
      <c r="H666" s="16" t="str">
        <f>VLOOKUP(A666,'Data Key'!$A$1:$B$51,2,FALSE)</f>
        <v>Montana</v>
      </c>
      <c r="I666" s="17">
        <f t="shared" si="100"/>
        <v>623</v>
      </c>
      <c r="J666" s="21">
        <f t="shared" si="101"/>
        <v>5.6124076124295394E-4</v>
      </c>
      <c r="K666" s="19">
        <f t="shared" si="102"/>
        <v>13.547188062526239</v>
      </c>
      <c r="L666" s="19">
        <f t="shared" si="103"/>
        <v>14.669669585012146</v>
      </c>
      <c r="M666" s="21">
        <f t="shared" si="108"/>
        <v>575</v>
      </c>
      <c r="N666" s="21">
        <f t="shared" si="109"/>
        <v>672</v>
      </c>
      <c r="O666" s="19">
        <f t="shared" si="104"/>
        <v>13.021423071697088</v>
      </c>
      <c r="P666" s="19">
        <f t="shared" si="105"/>
        <v>15.218080529009466</v>
      </c>
      <c r="Q666" s="21">
        <f>((I666/B666)+_xlfn.NORM.S.INV(0.975)^2/(2*B666))/(1+_xlfn.NORM.S.INV(0.975)^2/B666)</f>
        <v>1.4150694553646792E-2</v>
      </c>
      <c r="R666" s="21">
        <f>_xlfn.NORM.S.INV(0.975)*SQRT(Q666*(1-Q666)/B666+(_xlfn.NORM.S.INV(0.975)^2/(4*B666^2)))/(1+_xlfn.NORM.S.INV(0.975)^2/B666)</f>
        <v>1.102397000928568E-3</v>
      </c>
      <c r="S666" s="19">
        <f t="shared" si="106"/>
        <v>13.048297552718225</v>
      </c>
      <c r="T666" s="19">
        <f t="shared" si="107"/>
        <v>15.253091554575359</v>
      </c>
    </row>
    <row r="667" spans="1:20" x14ac:dyDescent="0.25">
      <c r="A667" s="12" t="s">
        <v>53</v>
      </c>
      <c r="B667" s="13">
        <v>119120</v>
      </c>
      <c r="C667" s="12">
        <v>3.1</v>
      </c>
      <c r="D667" s="12">
        <v>2.8</v>
      </c>
      <c r="E667" s="12">
        <v>3.5</v>
      </c>
      <c r="F667" s="12">
        <v>2009</v>
      </c>
      <c r="G667" s="12" t="s">
        <v>9</v>
      </c>
      <c r="H667" s="16" t="str">
        <f>VLOOKUP(A667,'Data Key'!$A$1:$B$51,2,FALSE)</f>
        <v>Nebraska</v>
      </c>
      <c r="I667" s="17">
        <f t="shared" si="100"/>
        <v>369</v>
      </c>
      <c r="J667" s="21">
        <f t="shared" si="101"/>
        <v>1.6101072060957766E-4</v>
      </c>
      <c r="K667" s="19">
        <f t="shared" si="102"/>
        <v>2.9367058677047271</v>
      </c>
      <c r="L667" s="19">
        <f t="shared" si="103"/>
        <v>3.2587273089238824</v>
      </c>
      <c r="M667" s="21">
        <f t="shared" si="108"/>
        <v>332</v>
      </c>
      <c r="N667" s="21">
        <f t="shared" si="109"/>
        <v>407</v>
      </c>
      <c r="O667" s="19">
        <f t="shared" si="104"/>
        <v>2.7871054398925454</v>
      </c>
      <c r="P667" s="19">
        <f t="shared" si="105"/>
        <v>3.4167226326393552</v>
      </c>
      <c r="Q667" s="21">
        <f>((I667/B667)+_xlfn.NORM.S.INV(0.975)^2/(2*B667))/(1+_xlfn.NORM.S.INV(0.975)^2/B667)</f>
        <v>3.1137404978546527E-3</v>
      </c>
      <c r="R667" s="21">
        <f>_xlfn.NORM.S.INV(0.975)*SQRT(Q667*(1-Q667)/B667+(_xlfn.NORM.S.INV(0.975)^2/(4*B667^2)))/(1+_xlfn.NORM.S.INV(0.975)^2/B667)</f>
        <v>3.1678821965683469E-4</v>
      </c>
      <c r="S667" s="19">
        <f t="shared" si="106"/>
        <v>2.7969522781978182</v>
      </c>
      <c r="T667" s="19">
        <f t="shared" si="107"/>
        <v>3.4305287175114874</v>
      </c>
    </row>
    <row r="668" spans="1:20" x14ac:dyDescent="0.25">
      <c r="A668" s="12" t="s">
        <v>31</v>
      </c>
      <c r="B668" s="13">
        <v>119861</v>
      </c>
      <c r="C668" s="12">
        <v>4.9000000000000004</v>
      </c>
      <c r="D668" s="12">
        <v>4.5</v>
      </c>
      <c r="E668" s="12">
        <v>5.3</v>
      </c>
      <c r="F668" s="12">
        <v>2009</v>
      </c>
      <c r="G668" s="12" t="s">
        <v>9</v>
      </c>
      <c r="H668" s="16" t="str">
        <f>VLOOKUP(A668,'Data Key'!$A$1:$B$51,2,FALSE)</f>
        <v>Nevada</v>
      </c>
      <c r="I668" s="17">
        <f t="shared" si="100"/>
        <v>587</v>
      </c>
      <c r="J668" s="21">
        <f t="shared" si="101"/>
        <v>2.0163926124860119E-4</v>
      </c>
      <c r="K668" s="19">
        <f t="shared" si="102"/>
        <v>4.6957001569107675</v>
      </c>
      <c r="L668" s="19">
        <f t="shared" si="103"/>
        <v>5.0989786794079688</v>
      </c>
      <c r="M668" s="21">
        <f t="shared" si="108"/>
        <v>540</v>
      </c>
      <c r="N668" s="21">
        <f t="shared" si="109"/>
        <v>635</v>
      </c>
      <c r="O668" s="19">
        <f t="shared" si="104"/>
        <v>4.5052185448144098</v>
      </c>
      <c r="P668" s="19">
        <f t="shared" si="105"/>
        <v>5.2978032888095381</v>
      </c>
      <c r="Q668" s="21">
        <f>((I668/B668)+_xlfn.NORM.S.INV(0.975)^2/(2*B668))/(1+_xlfn.NORM.S.INV(0.975)^2/B668)</f>
        <v>4.9132065937172193E-3</v>
      </c>
      <c r="R668" s="21">
        <f>_xlfn.NORM.S.INV(0.975)*SQRT(Q668*(1-Q668)/B668+(_xlfn.NORM.S.INV(0.975)^2/(4*B668^2)))/(1+_xlfn.NORM.S.INV(0.975)^2/B668)</f>
        <v>3.9615376986634288E-4</v>
      </c>
      <c r="S668" s="19">
        <f t="shared" si="106"/>
        <v>4.517052823850876</v>
      </c>
      <c r="T668" s="19">
        <f t="shared" si="107"/>
        <v>5.3093603635835622</v>
      </c>
    </row>
    <row r="669" spans="1:20" x14ac:dyDescent="0.25">
      <c r="A669" s="12" t="s">
        <v>37</v>
      </c>
      <c r="B669" s="13">
        <v>64998</v>
      </c>
      <c r="C669" s="12">
        <v>13.7</v>
      </c>
      <c r="D669" s="12">
        <v>12.8</v>
      </c>
      <c r="E669" s="12">
        <v>14.6</v>
      </c>
      <c r="F669" s="12">
        <v>2009</v>
      </c>
      <c r="G669" s="12" t="s">
        <v>9</v>
      </c>
      <c r="H669" s="16" t="str">
        <f>VLOOKUP(A669,'Data Key'!$A$1:$B$51,2,FALSE)</f>
        <v>New Hampshire</v>
      </c>
      <c r="I669" s="17">
        <f t="shared" si="100"/>
        <v>890</v>
      </c>
      <c r="J669" s="21">
        <f t="shared" si="101"/>
        <v>4.5582813458182504E-4</v>
      </c>
      <c r="K669" s="19">
        <f t="shared" si="102"/>
        <v>13.236900872464545</v>
      </c>
      <c r="L669" s="19">
        <f t="shared" si="103"/>
        <v>14.148557141628196</v>
      </c>
      <c r="M669" s="21">
        <f t="shared" si="108"/>
        <v>833</v>
      </c>
      <c r="N669" s="21">
        <f t="shared" si="109"/>
        <v>949</v>
      </c>
      <c r="O669" s="19">
        <f t="shared" si="104"/>
        <v>12.815778947044524</v>
      </c>
      <c r="P669" s="19">
        <f t="shared" si="105"/>
        <v>14.600449244592141</v>
      </c>
      <c r="Q669" s="21">
        <f>((I669/B669)+_xlfn.NORM.S.INV(0.975)^2/(2*B669))/(1+_xlfn.NORM.S.INV(0.975)^2/B669)</f>
        <v>1.3721468644475059E-2</v>
      </c>
      <c r="R669" s="21">
        <f>_xlfn.NORM.S.INV(0.975)*SQRT(Q669*(1-Q669)/B669+(_xlfn.NORM.S.INV(0.975)^2/(4*B669^2)))/(1+_xlfn.NORM.S.INV(0.975)^2/B669)</f>
        <v>8.947659823748663E-4</v>
      </c>
      <c r="S669" s="19">
        <f t="shared" si="106"/>
        <v>12.826702662100192</v>
      </c>
      <c r="T669" s="19">
        <f t="shared" si="107"/>
        <v>14.616234626849925</v>
      </c>
    </row>
    <row r="670" spans="1:20" x14ac:dyDescent="0.25">
      <c r="A670" s="12" t="s">
        <v>16</v>
      </c>
      <c r="B670" s="13">
        <v>448538</v>
      </c>
      <c r="C670" s="12">
        <v>7.1</v>
      </c>
      <c r="D670" s="12">
        <v>6.8</v>
      </c>
      <c r="E670" s="12">
        <v>7.3</v>
      </c>
      <c r="F670" s="12">
        <v>2009</v>
      </c>
      <c r="G670" s="12" t="s">
        <v>9</v>
      </c>
      <c r="H670" s="16" t="str">
        <f>VLOOKUP(A670,'Data Key'!$A$1:$B$51,2,FALSE)</f>
        <v>New Jersey</v>
      </c>
      <c r="I670" s="17">
        <f t="shared" si="100"/>
        <v>3185</v>
      </c>
      <c r="J670" s="21">
        <f t="shared" si="101"/>
        <v>1.2537416282409382E-4</v>
      </c>
      <c r="K670" s="19">
        <f t="shared" si="102"/>
        <v>6.9754734799620248</v>
      </c>
      <c r="L670" s="19">
        <f t="shared" si="103"/>
        <v>7.2262218056102121</v>
      </c>
      <c r="M670" s="21">
        <f t="shared" si="108"/>
        <v>3075</v>
      </c>
      <c r="N670" s="21">
        <f t="shared" si="109"/>
        <v>3295</v>
      </c>
      <c r="O670" s="19">
        <f t="shared" si="104"/>
        <v>6.8556064369128142</v>
      </c>
      <c r="P670" s="19">
        <f t="shared" si="105"/>
        <v>7.3460888486594227</v>
      </c>
      <c r="Q670" s="21">
        <f>((I670/B670)+_xlfn.NORM.S.INV(0.975)^2/(2*B670))/(1+_xlfn.NORM.S.INV(0.975)^2/B670)</f>
        <v>7.1050689921041141E-3</v>
      </c>
      <c r="R670" s="21">
        <f>_xlfn.NORM.S.INV(0.975)*SQRT(Q670*(1-Q670)/B670+(_xlfn.NORM.S.INV(0.975)^2/(4*B670^2)))/(1+_xlfn.NORM.S.INV(0.975)^2/B670)</f>
        <v>2.4583654409981607E-4</v>
      </c>
      <c r="S670" s="19">
        <f t="shared" si="106"/>
        <v>6.8592324480042981</v>
      </c>
      <c r="T670" s="19">
        <f t="shared" si="107"/>
        <v>7.3509055362039302</v>
      </c>
    </row>
    <row r="671" spans="1:20" x14ac:dyDescent="0.25">
      <c r="A671" s="12" t="s">
        <v>62</v>
      </c>
      <c r="B671" s="13">
        <v>254466</v>
      </c>
      <c r="C671" s="12">
        <v>4</v>
      </c>
      <c r="D671" s="12">
        <v>3.7</v>
      </c>
      <c r="E671" s="12">
        <v>4.2</v>
      </c>
      <c r="F671" s="12">
        <v>2009</v>
      </c>
      <c r="G671" s="12" t="s">
        <v>9</v>
      </c>
      <c r="H671" s="16" t="str">
        <f>VLOOKUP(A671,'Data Key'!$A$1:$B$51,2,FALSE)</f>
        <v>New Mexico</v>
      </c>
      <c r="I671" s="17">
        <f t="shared" si="100"/>
        <v>1018</v>
      </c>
      <c r="J671" s="21">
        <f t="shared" si="101"/>
        <v>1.2513352494686274E-4</v>
      </c>
      <c r="K671" s="19">
        <f t="shared" si="102"/>
        <v>3.8754009275929659</v>
      </c>
      <c r="L671" s="19">
        <f t="shared" si="103"/>
        <v>4.1256679774866907</v>
      </c>
      <c r="M671" s="21">
        <f t="shared" si="108"/>
        <v>956</v>
      </c>
      <c r="N671" s="21">
        <f t="shared" si="109"/>
        <v>1081</v>
      </c>
      <c r="O671" s="19">
        <f t="shared" si="104"/>
        <v>3.7568869711474226</v>
      </c>
      <c r="P671" s="19">
        <f t="shared" si="105"/>
        <v>4.2481117320192086</v>
      </c>
      <c r="Q671" s="21">
        <f>((I671/B671)+_xlfn.NORM.S.INV(0.975)^2/(2*B671))/(1+_xlfn.NORM.S.INV(0.975)^2/B671)</f>
        <v>4.0080220255703453E-3</v>
      </c>
      <c r="R671" s="21">
        <f>_xlfn.NORM.S.INV(0.975)*SQRT(Q671*(1-Q671)/B671+(_xlfn.NORM.S.INV(0.975)^2/(4*B671^2)))/(1+_xlfn.NORM.S.INV(0.975)^2/B671)</f>
        <v>2.4559799649543702E-4</v>
      </c>
      <c r="S671" s="19">
        <f t="shared" si="106"/>
        <v>3.762424029074908</v>
      </c>
      <c r="T671" s="19">
        <f t="shared" si="107"/>
        <v>4.2536200220657818</v>
      </c>
    </row>
    <row r="672" spans="1:20" x14ac:dyDescent="0.25">
      <c r="A672" s="12" t="s">
        <v>38</v>
      </c>
      <c r="B672" s="13">
        <v>1312365</v>
      </c>
      <c r="C672" s="12">
        <v>4.9000000000000004</v>
      </c>
      <c r="D672" s="12">
        <v>4.8</v>
      </c>
      <c r="E672" s="12">
        <v>5</v>
      </c>
      <c r="F672" s="12">
        <v>2009</v>
      </c>
      <c r="G672" s="12" t="s">
        <v>9</v>
      </c>
      <c r="H672" s="16" t="str">
        <f>VLOOKUP(A672,'Data Key'!$A$1:$B$51,2,FALSE)</f>
        <v>New York</v>
      </c>
      <c r="I672" s="17">
        <f t="shared" si="100"/>
        <v>6431</v>
      </c>
      <c r="J672" s="21">
        <f t="shared" si="101"/>
        <v>6.095620346285025E-5</v>
      </c>
      <c r="K672" s="19">
        <f t="shared" si="102"/>
        <v>4.8393573525981548</v>
      </c>
      <c r="L672" s="19">
        <f t="shared" si="103"/>
        <v>4.9612697595238542</v>
      </c>
      <c r="M672" s="21">
        <f t="shared" si="108"/>
        <v>6274</v>
      </c>
      <c r="N672" s="21">
        <f t="shared" si="109"/>
        <v>6588</v>
      </c>
      <c r="O672" s="19">
        <f t="shared" si="104"/>
        <v>4.7806822035028365</v>
      </c>
      <c r="P672" s="19">
        <f t="shared" si="105"/>
        <v>5.0199449086191725</v>
      </c>
      <c r="Q672" s="21">
        <f>((I672/B672)+_xlfn.NORM.S.INV(0.975)^2/(2*B672))/(1+_xlfn.NORM.S.INV(0.975)^2/B672)</f>
        <v>4.9017627714016392E-3</v>
      </c>
      <c r="R672" s="21">
        <f>_xlfn.NORM.S.INV(0.975)*SQRT(Q672*(1-Q672)/B672+(_xlfn.NORM.S.INV(0.975)^2/(4*B672^2)))/(1+_xlfn.NORM.S.INV(0.975)^2/B672)</f>
        <v>1.1949815446391869E-4</v>
      </c>
      <c r="S672" s="19">
        <f t="shared" si="106"/>
        <v>4.7822646169377201</v>
      </c>
      <c r="T672" s="19">
        <f t="shared" si="107"/>
        <v>5.0212609258655583</v>
      </c>
    </row>
    <row r="673" spans="1:20" x14ac:dyDescent="0.25">
      <c r="A673" s="12" t="s">
        <v>23</v>
      </c>
      <c r="B673" s="13">
        <v>702889</v>
      </c>
      <c r="C673" s="12">
        <v>8</v>
      </c>
      <c r="D673" s="12">
        <v>7.8</v>
      </c>
      <c r="E673" s="12">
        <v>8.1999999999999993</v>
      </c>
      <c r="F673" s="12">
        <v>2009</v>
      </c>
      <c r="G673" s="12" t="s">
        <v>9</v>
      </c>
      <c r="H673" s="16" t="str">
        <f>VLOOKUP(A673,'Data Key'!$A$1:$B$51,2,FALSE)</f>
        <v>North Carolina</v>
      </c>
      <c r="I673" s="17">
        <f t="shared" si="100"/>
        <v>5623</v>
      </c>
      <c r="J673" s="21">
        <f t="shared" si="101"/>
        <v>1.0625592734087573E-4</v>
      </c>
      <c r="K673" s="19">
        <f t="shared" si="102"/>
        <v>7.893584730287853</v>
      </c>
      <c r="L673" s="19">
        <f t="shared" si="103"/>
        <v>8.1060965849696043</v>
      </c>
      <c r="M673" s="21">
        <f t="shared" si="108"/>
        <v>5477</v>
      </c>
      <c r="N673" s="21">
        <f t="shared" si="109"/>
        <v>5770</v>
      </c>
      <c r="O673" s="19">
        <f t="shared" si="104"/>
        <v>7.792126495079593</v>
      </c>
      <c r="P673" s="19">
        <f t="shared" si="105"/>
        <v>8.208977519921353</v>
      </c>
      <c r="Q673" s="21">
        <f>((I673/B673)+_xlfn.NORM.S.INV(0.975)^2/(2*B673))/(1+_xlfn.NORM.S.INV(0.975)^2/B673)</f>
        <v>8.0025295431037403E-3</v>
      </c>
      <c r="R673" s="21">
        <f>_xlfn.NORM.S.INV(0.975)*SQRT(Q673*(1-Q673)/B673+(_xlfn.NORM.S.INV(0.975)^2/(4*B673^2)))/(1+_xlfn.NORM.S.INV(0.975)^2/B673)</f>
        <v>2.0830929063274503E-4</v>
      </c>
      <c r="S673" s="19">
        <f t="shared" si="106"/>
        <v>7.7942202524709954</v>
      </c>
      <c r="T673" s="19">
        <f t="shared" si="107"/>
        <v>8.210838833736485</v>
      </c>
    </row>
    <row r="674" spans="1:20" x14ac:dyDescent="0.25">
      <c r="A674" s="12" t="s">
        <v>59</v>
      </c>
      <c r="B674" s="13">
        <v>28646</v>
      </c>
      <c r="C674" s="12">
        <v>11.6</v>
      </c>
      <c r="D674" s="12">
        <v>10.4</v>
      </c>
      <c r="E674" s="12">
        <v>12.9</v>
      </c>
      <c r="F674" s="12">
        <v>2009</v>
      </c>
      <c r="G674" s="12" t="s">
        <v>9</v>
      </c>
      <c r="H674" s="16" t="str">
        <f>VLOOKUP(A674,'Data Key'!$A$1:$B$51,2,FALSE)</f>
        <v>North Dakota</v>
      </c>
      <c r="I674" s="17">
        <f t="shared" si="100"/>
        <v>332</v>
      </c>
      <c r="J674" s="21">
        <f t="shared" si="101"/>
        <v>6.3237351757430209E-4</v>
      </c>
      <c r="K674" s="19">
        <f t="shared" si="102"/>
        <v>10.957377232966785</v>
      </c>
      <c r="L674" s="19">
        <f t="shared" si="103"/>
        <v>12.222124268115389</v>
      </c>
      <c r="M674" s="21">
        <f t="shared" si="108"/>
        <v>297</v>
      </c>
      <c r="N674" s="21">
        <f t="shared" si="109"/>
        <v>368</v>
      </c>
      <c r="O674" s="19">
        <f t="shared" si="104"/>
        <v>10.367939677441877</v>
      </c>
      <c r="P674" s="19">
        <f t="shared" si="105"/>
        <v>12.846470711443134</v>
      </c>
      <c r="Q674" s="21">
        <f>((I674/B674)+_xlfn.NORM.S.INV(0.975)^2/(2*B674))/(1+_xlfn.NORM.S.INV(0.975)^2/B674)</f>
        <v>1.1655238298274761E-2</v>
      </c>
      <c r="R674" s="21">
        <f>_xlfn.NORM.S.INV(0.975)*SQRT(Q674*(1-Q674)/B674+(_xlfn.NORM.S.INV(0.975)^2/(4*B674^2)))/(1+_xlfn.NORM.S.INV(0.975)^2/B674)</f>
        <v>1.2445252880692909E-3</v>
      </c>
      <c r="S674" s="19">
        <f t="shared" si="106"/>
        <v>10.41071301020547</v>
      </c>
      <c r="T674" s="19">
        <f t="shared" si="107"/>
        <v>12.899763586344051</v>
      </c>
    </row>
    <row r="675" spans="1:20" x14ac:dyDescent="0.25">
      <c r="A675" s="12" t="s">
        <v>54</v>
      </c>
      <c r="B675" s="13">
        <v>910230</v>
      </c>
      <c r="C675" s="12">
        <v>5.9</v>
      </c>
      <c r="D675" s="12">
        <v>5.7</v>
      </c>
      <c r="E675" s="12">
        <v>6</v>
      </c>
      <c r="F675" s="12">
        <v>2009</v>
      </c>
      <c r="G675" s="12" t="s">
        <v>9</v>
      </c>
      <c r="H675" s="16" t="str">
        <f>VLOOKUP(A675,'Data Key'!$A$1:$B$51,2,FALSE)</f>
        <v>Ohio</v>
      </c>
      <c r="I675" s="17">
        <f t="shared" si="100"/>
        <v>5370</v>
      </c>
      <c r="J675" s="21">
        <f t="shared" si="101"/>
        <v>8.0269603960658951E-5</v>
      </c>
      <c r="K675" s="19">
        <f t="shared" si="102"/>
        <v>5.8193381874766699</v>
      </c>
      <c r="L675" s="19">
        <f t="shared" si="103"/>
        <v>5.9798773953979882</v>
      </c>
      <c r="M675" s="21">
        <f t="shared" si="108"/>
        <v>5228</v>
      </c>
      <c r="N675" s="21">
        <f t="shared" si="109"/>
        <v>5514</v>
      </c>
      <c r="O675" s="19">
        <f t="shared" si="104"/>
        <v>5.7436032651088187</v>
      </c>
      <c r="P675" s="19">
        <f t="shared" si="105"/>
        <v>6.0578095646155363</v>
      </c>
      <c r="Q675" s="21">
        <f>((I675/B675)+_xlfn.NORM.S.INV(0.975)^2/(2*B675))/(1+_xlfn.NORM.S.INV(0.975)^2/B675)</f>
        <v>5.9016930427469444E-3</v>
      </c>
      <c r="R675" s="21">
        <f>_xlfn.NORM.S.INV(0.975)*SQRT(Q675*(1-Q675)/B675+(_xlfn.NORM.S.INV(0.975)^2/(4*B675^2)))/(1+_xlfn.NORM.S.INV(0.975)^2/B675)</f>
        <v>1.5736665333524627E-4</v>
      </c>
      <c r="S675" s="19">
        <f t="shared" si="106"/>
        <v>5.7443263894116985</v>
      </c>
      <c r="T675" s="19">
        <f t="shared" si="107"/>
        <v>6.0590596960821905</v>
      </c>
    </row>
    <row r="676" spans="1:20" x14ac:dyDescent="0.25">
      <c r="A676" s="12" t="s">
        <v>39</v>
      </c>
      <c r="B676" s="13">
        <v>369633</v>
      </c>
      <c r="C676" s="12">
        <v>5.6</v>
      </c>
      <c r="D676" s="12">
        <v>5.4</v>
      </c>
      <c r="E676" s="12">
        <v>5.8</v>
      </c>
      <c r="F676" s="12">
        <v>2009</v>
      </c>
      <c r="G676" s="12" t="s">
        <v>9</v>
      </c>
      <c r="H676" s="16" t="str">
        <f>VLOOKUP(A676,'Data Key'!$A$1:$B$51,2,FALSE)</f>
        <v>Oklahoma</v>
      </c>
      <c r="I676" s="17">
        <f t="shared" si="100"/>
        <v>2070</v>
      </c>
      <c r="J676" s="21">
        <f t="shared" si="101"/>
        <v>1.2274249891031097E-4</v>
      </c>
      <c r="K676" s="19">
        <f t="shared" si="102"/>
        <v>5.4774068384053507</v>
      </c>
      <c r="L676" s="19">
        <f t="shared" si="103"/>
        <v>5.7228918362259726</v>
      </c>
      <c r="M676" s="21">
        <f t="shared" si="108"/>
        <v>1981</v>
      </c>
      <c r="N676" s="21">
        <f t="shared" si="109"/>
        <v>2159</v>
      </c>
      <c r="O676" s="19">
        <f t="shared" si="104"/>
        <v>5.3593699696726214</v>
      </c>
      <c r="P676" s="19">
        <f t="shared" si="105"/>
        <v>5.840928704958702</v>
      </c>
      <c r="Q676" s="21">
        <f>((I676/B676)+_xlfn.NORM.S.INV(0.975)^2/(2*B676))/(1+_xlfn.NORM.S.INV(0.975)^2/B676)</f>
        <v>5.605287398391454E-3</v>
      </c>
      <c r="R676" s="21">
        <f>_xlfn.NORM.S.INV(0.975)*SQRT(Q676*(1-Q676)/B676+(_xlfn.NORM.S.INV(0.975)^2/(4*B676^2)))/(1+_xlfn.NORM.S.INV(0.975)^2/B676)</f>
        <v>2.4073417643907653E-4</v>
      </c>
      <c r="S676" s="19">
        <f t="shared" si="106"/>
        <v>5.3645532219523773</v>
      </c>
      <c r="T676" s="19">
        <f t="shared" si="107"/>
        <v>5.8460215748305302</v>
      </c>
    </row>
    <row r="677" spans="1:20" x14ac:dyDescent="0.25">
      <c r="A677" s="12" t="s">
        <v>32</v>
      </c>
      <c r="B677" s="13">
        <v>191205</v>
      </c>
      <c r="C677" s="12">
        <v>8.4</v>
      </c>
      <c r="D677" s="12">
        <v>8</v>
      </c>
      <c r="E677" s="12">
        <v>8.8000000000000007</v>
      </c>
      <c r="F677" s="12">
        <v>2009</v>
      </c>
      <c r="G677" s="12" t="s">
        <v>9</v>
      </c>
      <c r="H677" s="16" t="str">
        <f>VLOOKUP(A677,'Data Key'!$A$1:$B$51,2,FALSE)</f>
        <v>Oregon</v>
      </c>
      <c r="I677" s="17">
        <f t="shared" si="100"/>
        <v>1606</v>
      </c>
      <c r="J677" s="21">
        <f t="shared" si="101"/>
        <v>2.0870935906301883E-4</v>
      </c>
      <c r="K677" s="19">
        <f t="shared" si="102"/>
        <v>8.1906525823088074</v>
      </c>
      <c r="L677" s="19">
        <f t="shared" si="103"/>
        <v>8.6080713004348439</v>
      </c>
      <c r="M677" s="21">
        <f t="shared" si="108"/>
        <v>1528</v>
      </c>
      <c r="N677" s="21">
        <f t="shared" si="109"/>
        <v>1685</v>
      </c>
      <c r="O677" s="19">
        <f t="shared" si="104"/>
        <v>7.9914228184409399</v>
      </c>
      <c r="P677" s="19">
        <f t="shared" si="105"/>
        <v>8.8125310530582368</v>
      </c>
      <c r="Q677" s="21">
        <f>((I677/B677)+_xlfn.NORM.S.INV(0.975)^2/(2*B677))/(1+_xlfn.NORM.S.INV(0.975)^2/B677)</f>
        <v>8.4092383863778285E-3</v>
      </c>
      <c r="R677" s="21">
        <f>_xlfn.NORM.S.INV(0.975)*SQRT(Q677*(1-Q677)/B677+(_xlfn.NORM.S.INV(0.975)^2/(4*B677^2)))/(1+_xlfn.NORM.S.INV(0.975)^2/B677)</f>
        <v>4.0941624452396283E-4</v>
      </c>
      <c r="S677" s="19">
        <f t="shared" si="106"/>
        <v>7.9998221418538655</v>
      </c>
      <c r="T677" s="19">
        <f t="shared" si="107"/>
        <v>8.8186546309017917</v>
      </c>
    </row>
    <row r="678" spans="1:20" x14ac:dyDescent="0.25">
      <c r="A678" s="12" t="s">
        <v>24</v>
      </c>
      <c r="B678" s="13">
        <v>757320</v>
      </c>
      <c r="C678" s="12">
        <v>2.9</v>
      </c>
      <c r="D678" s="12">
        <v>2.8</v>
      </c>
      <c r="E678" s="12">
        <v>3</v>
      </c>
      <c r="F678" s="12">
        <v>2009</v>
      </c>
      <c r="G678" s="12" t="s">
        <v>9</v>
      </c>
      <c r="H678" s="16" t="str">
        <f>VLOOKUP(A678,'Data Key'!$A$1:$B$51,2,FALSE)</f>
        <v>Pennsylvania</v>
      </c>
      <c r="I678" s="17">
        <f t="shared" si="100"/>
        <v>2196</v>
      </c>
      <c r="J678" s="21">
        <f t="shared" si="101"/>
        <v>6.1788288455208245E-5</v>
      </c>
      <c r="K678" s="19">
        <f t="shared" si="102"/>
        <v>2.8379106499063824</v>
      </c>
      <c r="L678" s="19">
        <f t="shared" si="103"/>
        <v>2.9614872268167991</v>
      </c>
      <c r="M678" s="21">
        <f t="shared" si="108"/>
        <v>2105</v>
      </c>
      <c r="N678" s="21">
        <f t="shared" si="109"/>
        <v>2288</v>
      </c>
      <c r="O678" s="19">
        <f t="shared" si="104"/>
        <v>2.7795383721544393</v>
      </c>
      <c r="P678" s="19">
        <f t="shared" si="105"/>
        <v>3.0211799503512387</v>
      </c>
      <c r="Q678" s="21">
        <f>((I678/B678)+_xlfn.NORM.S.INV(0.975)^2/(2*B678))/(1+_xlfn.NORM.S.INV(0.975)^2/B678)</f>
        <v>2.9022204360772898E-3</v>
      </c>
      <c r="R678" s="21">
        <f>_xlfn.NORM.S.INV(0.975)*SQRT(Q678*(1-Q678)/B678+(_xlfn.NORM.S.INV(0.975)^2/(4*B678^2)))/(1+_xlfn.NORM.S.INV(0.975)^2/B678)</f>
        <v>1.2118123776096741E-4</v>
      </c>
      <c r="S678" s="19">
        <f t="shared" si="106"/>
        <v>2.7810391983163223</v>
      </c>
      <c r="T678" s="19">
        <f t="shared" si="107"/>
        <v>3.023401673838257</v>
      </c>
    </row>
    <row r="679" spans="1:20" x14ac:dyDescent="0.25">
      <c r="A679" s="12" t="s">
        <v>40</v>
      </c>
      <c r="B679" s="13">
        <v>74866</v>
      </c>
      <c r="C679" s="12">
        <v>17.899999999999999</v>
      </c>
      <c r="D679" s="12">
        <v>17</v>
      </c>
      <c r="E679" s="12">
        <v>18.899999999999999</v>
      </c>
      <c r="F679" s="12">
        <v>2009</v>
      </c>
      <c r="G679" s="12" t="s">
        <v>9</v>
      </c>
      <c r="H679" s="16" t="str">
        <f>VLOOKUP(A679,'Data Key'!$A$1:$B$51,2,FALSE)</f>
        <v>Rhode Island</v>
      </c>
      <c r="I679" s="17">
        <f t="shared" si="100"/>
        <v>1340</v>
      </c>
      <c r="J679" s="21">
        <f t="shared" si="101"/>
        <v>4.8455817420466985E-4</v>
      </c>
      <c r="K679" s="19">
        <f t="shared" si="102"/>
        <v>17.414087405898446</v>
      </c>
      <c r="L679" s="19">
        <f t="shared" si="103"/>
        <v>18.383203754307786</v>
      </c>
      <c r="M679" s="21">
        <f t="shared" si="108"/>
        <v>1269</v>
      </c>
      <c r="N679" s="21">
        <f t="shared" si="109"/>
        <v>1412</v>
      </c>
      <c r="O679" s="19">
        <f t="shared" si="104"/>
        <v>16.950284508321534</v>
      </c>
      <c r="P679" s="19">
        <f t="shared" si="105"/>
        <v>18.860363850078809</v>
      </c>
      <c r="Q679" s="21">
        <f>((I679/B679)+_xlfn.NORM.S.INV(0.975)^2/(2*B679))/(1+_xlfn.NORM.S.INV(0.975)^2/B679)</f>
        <v>1.7923381474614437E-2</v>
      </c>
      <c r="R679" s="21">
        <f>_xlfn.NORM.S.INV(0.975)*SQRT(Q679*(1-Q679)/B679+(_xlfn.NORM.S.INV(0.975)^2/(4*B679^2)))/(1+_xlfn.NORM.S.INV(0.975)^2/B679)</f>
        <v>9.5065807944849483E-4</v>
      </c>
      <c r="S679" s="19">
        <f t="shared" si="106"/>
        <v>16.972723395165939</v>
      </c>
      <c r="T679" s="19">
        <f t="shared" si="107"/>
        <v>18.874039554062932</v>
      </c>
    </row>
    <row r="680" spans="1:20" x14ac:dyDescent="0.25">
      <c r="A680" s="12" t="s">
        <v>17</v>
      </c>
      <c r="B680" s="13">
        <v>369536</v>
      </c>
      <c r="C680" s="12">
        <v>6.6</v>
      </c>
      <c r="D680" s="12">
        <v>6.3</v>
      </c>
      <c r="E680" s="12">
        <v>6.8</v>
      </c>
      <c r="F680" s="12">
        <v>2009</v>
      </c>
      <c r="G680" s="12" t="s">
        <v>9</v>
      </c>
      <c r="H680" s="16" t="str">
        <f>VLOOKUP(A680,'Data Key'!$A$1:$B$51,2,FALSE)</f>
        <v>South Carolina</v>
      </c>
      <c r="I680" s="17">
        <f t="shared" si="100"/>
        <v>2439</v>
      </c>
      <c r="J680" s="21">
        <f t="shared" si="101"/>
        <v>1.3320213551119297E-4</v>
      </c>
      <c r="K680" s="19">
        <f t="shared" si="102"/>
        <v>6.4669667248975351</v>
      </c>
      <c r="L680" s="19">
        <f t="shared" si="103"/>
        <v>6.7333709959199215</v>
      </c>
      <c r="M680" s="21">
        <f t="shared" si="108"/>
        <v>2343</v>
      </c>
      <c r="N680" s="21">
        <f t="shared" si="109"/>
        <v>2536</v>
      </c>
      <c r="O680" s="19">
        <f t="shared" si="104"/>
        <v>6.3403836162105991</v>
      </c>
      <c r="P680" s="19">
        <f t="shared" si="105"/>
        <v>6.8626602009005886</v>
      </c>
      <c r="Q680" s="21">
        <f>((I680/B680)+_xlfn.NORM.S.INV(0.975)^2/(2*B680))/(1+_xlfn.NORM.S.INV(0.975)^2/B680)</f>
        <v>6.6052978747146761E-3</v>
      </c>
      <c r="R680" s="21">
        <f>_xlfn.NORM.S.INV(0.975)*SQRT(Q680*(1-Q680)/B680+(_xlfn.NORM.S.INV(0.975)^2/(4*B680^2)))/(1+_xlfn.NORM.S.INV(0.975)^2/B680)</f>
        <v>2.6122113389168215E-4</v>
      </c>
      <c r="S680" s="19">
        <f t="shared" si="106"/>
        <v>6.3440767408229934</v>
      </c>
      <c r="T680" s="19">
        <f t="shared" si="107"/>
        <v>6.8665190086063586</v>
      </c>
    </row>
    <row r="681" spans="1:20" x14ac:dyDescent="0.25">
      <c r="A681" s="12" t="s">
        <v>55</v>
      </c>
      <c r="B681" s="13">
        <v>61406</v>
      </c>
      <c r="C681" s="12">
        <v>4.0999999999999996</v>
      </c>
      <c r="D681" s="12">
        <v>3.6</v>
      </c>
      <c r="E681" s="12">
        <v>4.5999999999999996</v>
      </c>
      <c r="F681" s="12">
        <v>2009</v>
      </c>
      <c r="G681" s="12" t="s">
        <v>9</v>
      </c>
      <c r="H681" s="16" t="str">
        <f>VLOOKUP(A681,'Data Key'!$A$1:$B$51,2,FALSE)</f>
        <v>South Dakota</v>
      </c>
      <c r="I681" s="17">
        <f t="shared" si="100"/>
        <v>252</v>
      </c>
      <c r="J681" s="21">
        <f t="shared" si="101"/>
        <v>2.5798620998472056E-4</v>
      </c>
      <c r="K681" s="19">
        <f t="shared" si="102"/>
        <v>3.8458472916274995</v>
      </c>
      <c r="L681" s="19">
        <f t="shared" si="103"/>
        <v>4.3618197115969402</v>
      </c>
      <c r="M681" s="21">
        <f t="shared" si="108"/>
        <v>221</v>
      </c>
      <c r="N681" s="21">
        <f t="shared" si="109"/>
        <v>283</v>
      </c>
      <c r="O681" s="19">
        <f t="shared" si="104"/>
        <v>3.598996840699606</v>
      </c>
      <c r="P681" s="19">
        <f t="shared" si="105"/>
        <v>4.6086701625248345</v>
      </c>
      <c r="Q681" s="21">
        <f>((I681/B681)+_xlfn.NORM.S.INV(0.975)^2/(2*B681))/(1+_xlfn.NORM.S.INV(0.975)^2/B681)</f>
        <v>4.134854013271105E-3</v>
      </c>
      <c r="R681" s="21">
        <f>_xlfn.NORM.S.INV(0.975)*SQRT(Q681*(1-Q681)/B681+(_xlfn.NORM.S.INV(0.975)^2/(4*B681^2)))/(1+_xlfn.NORM.S.INV(0.975)^2/B681)</f>
        <v>5.084743586574171E-4</v>
      </c>
      <c r="S681" s="19">
        <f t="shared" si="106"/>
        <v>3.6263796546136877</v>
      </c>
      <c r="T681" s="19">
        <f t="shared" si="107"/>
        <v>4.6433283719285221</v>
      </c>
    </row>
    <row r="682" spans="1:20" x14ac:dyDescent="0.25">
      <c r="A682" s="12" t="s">
        <v>29</v>
      </c>
      <c r="B682" s="13">
        <v>543490</v>
      </c>
      <c r="C682" s="12">
        <v>3.9</v>
      </c>
      <c r="D682" s="12">
        <v>3.8</v>
      </c>
      <c r="E682" s="12">
        <v>4.0999999999999996</v>
      </c>
      <c r="F682" s="12">
        <v>2009</v>
      </c>
      <c r="G682" s="12" t="s">
        <v>9</v>
      </c>
      <c r="H682" s="16" t="str">
        <f>VLOOKUP(A682,'Data Key'!$A$1:$B$51,2,FALSE)</f>
        <v>Tennessee</v>
      </c>
      <c r="I682" s="17">
        <f t="shared" si="100"/>
        <v>2120</v>
      </c>
      <c r="J682" s="21">
        <f t="shared" si="101"/>
        <v>8.4552740196059325E-5</v>
      </c>
      <c r="K682" s="19">
        <f t="shared" si="102"/>
        <v>3.8161630043438586</v>
      </c>
      <c r="L682" s="19">
        <f t="shared" si="103"/>
        <v>3.9852684847359772</v>
      </c>
      <c r="M682" s="21">
        <f t="shared" si="108"/>
        <v>2030</v>
      </c>
      <c r="N682" s="21">
        <f t="shared" si="109"/>
        <v>2210</v>
      </c>
      <c r="O682" s="19">
        <f t="shared" si="104"/>
        <v>3.7351193214226575</v>
      </c>
      <c r="P682" s="19">
        <f t="shared" si="105"/>
        <v>4.0663121676571787</v>
      </c>
      <c r="Q682" s="21">
        <f>((I682/B682)+_xlfn.NORM.S.INV(0.975)^2/(2*B682))/(1+_xlfn.NORM.S.INV(0.975)^2/B682)</f>
        <v>3.9042222147628882E-3</v>
      </c>
      <c r="R682" s="21">
        <f>_xlfn.NORM.S.INV(0.975)*SQRT(Q682*(1-Q682)/B682+(_xlfn.NORM.S.INV(0.975)^2/(4*B682^2)))/(1+_xlfn.NORM.S.INV(0.975)^2/B682)</f>
        <v>1.6583099208852201E-4</v>
      </c>
      <c r="S682" s="19">
        <f t="shared" si="106"/>
        <v>3.7383912226743661</v>
      </c>
      <c r="T682" s="19">
        <f t="shared" si="107"/>
        <v>4.0700532068514095</v>
      </c>
    </row>
    <row r="683" spans="1:20" x14ac:dyDescent="0.25">
      <c r="A683" s="12" t="s">
        <v>63</v>
      </c>
      <c r="B683" s="13">
        <v>2048393</v>
      </c>
      <c r="C683" s="12">
        <v>3.5</v>
      </c>
      <c r="D683" s="12">
        <v>3.5</v>
      </c>
      <c r="E683" s="12">
        <v>3.6</v>
      </c>
      <c r="F683" s="12">
        <v>2009</v>
      </c>
      <c r="G683" s="12" t="s">
        <v>9</v>
      </c>
      <c r="H683" s="16" t="str">
        <f>VLOOKUP(A683,'Data Key'!$A$1:$B$51,2,FALSE)</f>
        <v>Texas</v>
      </c>
      <c r="I683" s="17">
        <f t="shared" si="100"/>
        <v>7169</v>
      </c>
      <c r="J683" s="21">
        <f t="shared" si="101"/>
        <v>4.1262420312389798E-5</v>
      </c>
      <c r="K683" s="19">
        <f t="shared" si="102"/>
        <v>3.4585542652552723</v>
      </c>
      <c r="L683" s="19">
        <f t="shared" si="103"/>
        <v>3.5410791058800517</v>
      </c>
      <c r="M683" s="21">
        <f t="shared" si="108"/>
        <v>7004</v>
      </c>
      <c r="N683" s="21">
        <f t="shared" si="109"/>
        <v>7336</v>
      </c>
      <c r="O683" s="19">
        <f t="shared" si="104"/>
        <v>3.4192657366042551</v>
      </c>
      <c r="P683" s="19">
        <f t="shared" si="105"/>
        <v>3.5813440096700195</v>
      </c>
      <c r="Q683" s="21">
        <f>((I683/B683)+_xlfn.NORM.S.INV(0.975)^2/(2*B683))/(1+_xlfn.NORM.S.INV(0.975)^2/B683)</f>
        <v>3.5007477966541795E-3</v>
      </c>
      <c r="R683" s="21">
        <f>_xlfn.NORM.S.INV(0.975)*SQRT(Q683*(1-Q683)/B683+(_xlfn.NORM.S.INV(0.975)^2/(4*B683^2)))/(1+_xlfn.NORM.S.INV(0.975)^2/B683)</f>
        <v>8.0888860482088634E-5</v>
      </c>
      <c r="S683" s="19">
        <f t="shared" si="106"/>
        <v>3.419858936172091</v>
      </c>
      <c r="T683" s="19">
        <f t="shared" si="107"/>
        <v>3.5816366571362681</v>
      </c>
    </row>
    <row r="684" spans="1:20" x14ac:dyDescent="0.25">
      <c r="A684" s="12" t="s">
        <v>25</v>
      </c>
      <c r="B684" s="13">
        <v>115356</v>
      </c>
      <c r="C684" s="12">
        <v>4.9000000000000004</v>
      </c>
      <c r="D684" s="12">
        <v>4.5</v>
      </c>
      <c r="E684" s="12">
        <v>5.3</v>
      </c>
      <c r="F684" s="12">
        <v>2009</v>
      </c>
      <c r="G684" s="12" t="s">
        <v>9</v>
      </c>
      <c r="H684" s="16" t="str">
        <f>VLOOKUP(A684,'Data Key'!$A$1:$B$51,2,FALSE)</f>
        <v>Utah</v>
      </c>
      <c r="I684" s="17">
        <f t="shared" si="100"/>
        <v>565</v>
      </c>
      <c r="J684" s="21">
        <f t="shared" si="101"/>
        <v>2.0555017979544498E-4</v>
      </c>
      <c r="K684" s="19">
        <f t="shared" si="102"/>
        <v>4.6923311614438497</v>
      </c>
      <c r="L684" s="19">
        <f t="shared" si="103"/>
        <v>5.1034315210347394</v>
      </c>
      <c r="M684" s="21">
        <f t="shared" si="108"/>
        <v>519</v>
      </c>
      <c r="N684" s="21">
        <f t="shared" si="109"/>
        <v>612</v>
      </c>
      <c r="O684" s="19">
        <f t="shared" si="104"/>
        <v>4.4991157807136171</v>
      </c>
      <c r="P684" s="19">
        <f t="shared" si="105"/>
        <v>5.3053157182981376</v>
      </c>
      <c r="Q684" s="21">
        <f>((I684/B684)+_xlfn.NORM.S.INV(0.975)^2/(2*B684))/(1+_xlfn.NORM.S.INV(0.975)^2/B684)</f>
        <v>4.9143681392169502E-3</v>
      </c>
      <c r="R684" s="21">
        <f>_xlfn.NORM.S.INV(0.975)*SQRT(Q684*(1-Q684)/B684+(_xlfn.NORM.S.INV(0.975)^2/(4*B684^2)))/(1+_xlfn.NORM.S.INV(0.975)^2/B684)</f>
        <v>4.0387499740429401E-4</v>
      </c>
      <c r="S684" s="19">
        <f t="shared" si="106"/>
        <v>4.5104931418126561</v>
      </c>
      <c r="T684" s="19">
        <f t="shared" si="107"/>
        <v>5.3182431366212439</v>
      </c>
    </row>
    <row r="685" spans="1:20" x14ac:dyDescent="0.25">
      <c r="A685" s="12" t="s">
        <v>57</v>
      </c>
      <c r="B685" s="13">
        <v>50831</v>
      </c>
      <c r="C685" s="12">
        <v>19.2</v>
      </c>
      <c r="D685" s="12">
        <v>18.100000000000001</v>
      </c>
      <c r="E685" s="12">
        <v>20.5</v>
      </c>
      <c r="F685" s="12">
        <v>2009</v>
      </c>
      <c r="G685" s="12" t="s">
        <v>9</v>
      </c>
      <c r="H685" s="16" t="str">
        <f>VLOOKUP(A685,'Data Key'!$A$1:$B$51,2,FALSE)</f>
        <v>Vermont</v>
      </c>
      <c r="I685" s="17">
        <f t="shared" si="100"/>
        <v>976</v>
      </c>
      <c r="J685" s="21">
        <f t="shared" si="101"/>
        <v>6.0867615513116968E-4</v>
      </c>
      <c r="K685" s="19">
        <f t="shared" si="102"/>
        <v>18.592205196799735</v>
      </c>
      <c r="L685" s="19">
        <f t="shared" si="103"/>
        <v>19.809557507062078</v>
      </c>
      <c r="M685" s="21">
        <f t="shared" si="108"/>
        <v>916</v>
      </c>
      <c r="N685" s="21">
        <f t="shared" si="109"/>
        <v>1037</v>
      </c>
      <c r="O685" s="19">
        <f t="shared" si="104"/>
        <v>18.020499301607288</v>
      </c>
      <c r="P685" s="19">
        <f t="shared" si="105"/>
        <v>20.400936436426591</v>
      </c>
      <c r="Q685" s="21">
        <f>((I685/B685)+_xlfn.NORM.S.INV(0.975)^2/(2*B685))/(1+_xlfn.NORM.S.INV(0.975)^2/B685)</f>
        <v>1.9237214110375895E-2</v>
      </c>
      <c r="R685" s="21">
        <f>_xlfn.NORM.S.INV(0.975)*SQRT(Q685*(1-Q685)/B685+(_xlfn.NORM.S.INV(0.975)^2/(4*B685^2)))/(1+_xlfn.NORM.S.INV(0.975)^2/B685)</f>
        <v>1.1945968422409001E-3</v>
      </c>
      <c r="S685" s="19">
        <f t="shared" si="106"/>
        <v>18.042617268134993</v>
      </c>
      <c r="T685" s="19">
        <f t="shared" si="107"/>
        <v>20.431810952616797</v>
      </c>
    </row>
    <row r="686" spans="1:20" x14ac:dyDescent="0.25">
      <c r="A686" s="12" t="s">
        <v>56</v>
      </c>
      <c r="B686" s="13">
        <v>413147</v>
      </c>
      <c r="C686" s="12">
        <v>7.7</v>
      </c>
      <c r="D686" s="12">
        <v>7.4</v>
      </c>
      <c r="E686" s="12">
        <v>7.9</v>
      </c>
      <c r="F686" s="12">
        <v>2009</v>
      </c>
      <c r="G686" s="12" t="s">
        <v>9</v>
      </c>
      <c r="H686" s="16" t="str">
        <f>VLOOKUP(A686,'Data Key'!$A$1:$B$51,2,FALSE)</f>
        <v>Virginia</v>
      </c>
      <c r="I686" s="17">
        <f t="shared" si="100"/>
        <v>3181</v>
      </c>
      <c r="J686" s="21">
        <f t="shared" si="101"/>
        <v>1.3598745608574961E-4</v>
      </c>
      <c r="K686" s="19">
        <f t="shared" si="102"/>
        <v>7.56345124248885</v>
      </c>
      <c r="L686" s="19">
        <f t="shared" si="103"/>
        <v>7.8354261546603485</v>
      </c>
      <c r="M686" s="21">
        <f t="shared" si="108"/>
        <v>3072</v>
      </c>
      <c r="N686" s="21">
        <f t="shared" si="109"/>
        <v>3292</v>
      </c>
      <c r="O686" s="19">
        <f t="shared" si="104"/>
        <v>7.435610085514357</v>
      </c>
      <c r="P686" s="19">
        <f t="shared" si="105"/>
        <v>7.9681082036175983</v>
      </c>
      <c r="Q686" s="21">
        <f>((I686/B686)+_xlfn.NORM.S.INV(0.975)^2/(2*B686))/(1+_xlfn.NORM.S.INV(0.975)^2/B686)</f>
        <v>7.7040160880988877E-3</v>
      </c>
      <c r="R686" s="21">
        <f>_xlfn.NORM.S.INV(0.975)*SQRT(Q686*(1-Q686)/B686+(_xlfn.NORM.S.INV(0.975)^2/(4*B686^2)))/(1+_xlfn.NORM.S.INV(0.975)^2/B686)</f>
        <v>2.6664716854691602E-4</v>
      </c>
      <c r="S686" s="19">
        <f t="shared" si="106"/>
        <v>7.4373689195519717</v>
      </c>
      <c r="T686" s="19">
        <f t="shared" si="107"/>
        <v>7.9706632566458033</v>
      </c>
    </row>
    <row r="687" spans="1:20" x14ac:dyDescent="0.25">
      <c r="A687" s="12" t="s">
        <v>41</v>
      </c>
      <c r="B687" s="13">
        <v>519657</v>
      </c>
      <c r="C687" s="12">
        <v>3.1</v>
      </c>
      <c r="D687" s="12">
        <v>2.9</v>
      </c>
      <c r="E687" s="12">
        <v>3.2</v>
      </c>
      <c r="F687" s="12">
        <v>2009</v>
      </c>
      <c r="G687" s="12" t="s">
        <v>9</v>
      </c>
      <c r="H687" s="16" t="str">
        <f>VLOOKUP(A687,'Data Key'!$A$1:$B$51,2,FALSE)</f>
        <v>Washington</v>
      </c>
      <c r="I687" s="17">
        <f t="shared" si="100"/>
        <v>1611</v>
      </c>
      <c r="J687" s="21">
        <f t="shared" si="101"/>
        <v>7.7118177918677257E-5</v>
      </c>
      <c r="K687" s="19">
        <f t="shared" si="102"/>
        <v>3.0230036331990409</v>
      </c>
      <c r="L687" s="19">
        <f t="shared" si="103"/>
        <v>3.1772399890363956</v>
      </c>
      <c r="M687" s="21">
        <f t="shared" si="108"/>
        <v>1533</v>
      </c>
      <c r="N687" s="21">
        <f t="shared" si="109"/>
        <v>1690</v>
      </c>
      <c r="O687" s="19">
        <f t="shared" si="104"/>
        <v>2.9500228035030798</v>
      </c>
      <c r="P687" s="19">
        <f t="shared" si="105"/>
        <v>3.2521451649838258</v>
      </c>
      <c r="Q687" s="21">
        <f>((I687/B687)+_xlfn.NORM.S.INV(0.975)^2/(2*B687))/(1+_xlfn.NORM.S.INV(0.975)^2/B687)</f>
        <v>3.1037950153843933E-3</v>
      </c>
      <c r="R687" s="21">
        <f>_xlfn.NORM.S.INV(0.975)*SQRT(Q687*(1-Q687)/B687+(_xlfn.NORM.S.INV(0.975)^2/(4*B687^2)))/(1+_xlfn.NORM.S.INV(0.975)^2/B687)</f>
        <v>1.5128213162165379E-4</v>
      </c>
      <c r="S687" s="19">
        <f t="shared" si="106"/>
        <v>2.9525128837627395</v>
      </c>
      <c r="T687" s="19">
        <f t="shared" si="107"/>
        <v>3.2550771470060469</v>
      </c>
    </row>
    <row r="688" spans="1:20" x14ac:dyDescent="0.25">
      <c r="A688" s="12" t="s">
        <v>18</v>
      </c>
      <c r="B688" s="13">
        <v>146409</v>
      </c>
      <c r="C688" s="12">
        <v>10.9</v>
      </c>
      <c r="D688" s="12">
        <v>10.4</v>
      </c>
      <c r="E688" s="12">
        <v>11.4</v>
      </c>
      <c r="F688" s="12">
        <v>2009</v>
      </c>
      <c r="G688" s="12" t="s">
        <v>9</v>
      </c>
      <c r="H688" s="16" t="str">
        <f>VLOOKUP(A688,'Data Key'!$A$1:$B$51,2,FALSE)</f>
        <v>West Virginia</v>
      </c>
      <c r="I688" s="17">
        <f t="shared" si="100"/>
        <v>1596</v>
      </c>
      <c r="J688" s="21">
        <f t="shared" si="101"/>
        <v>2.7137420071521019E-4</v>
      </c>
      <c r="K688" s="19">
        <f t="shared" si="102"/>
        <v>10.629595001997739</v>
      </c>
      <c r="L688" s="19">
        <f t="shared" si="103"/>
        <v>11.172343403428158</v>
      </c>
      <c r="M688" s="21">
        <f t="shared" si="108"/>
        <v>1518</v>
      </c>
      <c r="N688" s="21">
        <f t="shared" si="109"/>
        <v>1674</v>
      </c>
      <c r="O688" s="19">
        <f t="shared" si="104"/>
        <v>10.368215068745775</v>
      </c>
      <c r="P688" s="19">
        <f t="shared" si="105"/>
        <v>11.433723336680123</v>
      </c>
      <c r="Q688" s="21">
        <f>((I688/B688)+_xlfn.NORM.S.INV(0.975)^2/(2*B688))/(1+_xlfn.NORM.S.INV(0.975)^2/B688)</f>
        <v>1.091380177782951E-2</v>
      </c>
      <c r="R688" s="21">
        <f>_xlfn.NORM.S.INV(0.975)*SQRT(Q688*(1-Q688)/B688+(_xlfn.NORM.S.INV(0.975)^2/(4*B688^2)))/(1+_xlfn.NORM.S.INV(0.975)^2/B688)</f>
        <v>5.3234088419184882E-4</v>
      </c>
      <c r="S688" s="19">
        <f t="shared" si="106"/>
        <v>10.38146089363766</v>
      </c>
      <c r="T688" s="19">
        <f t="shared" si="107"/>
        <v>11.446142662021359</v>
      </c>
    </row>
    <row r="689" spans="1:20" x14ac:dyDescent="0.25">
      <c r="A689" s="12" t="s">
        <v>26</v>
      </c>
      <c r="B689" s="13">
        <v>367548</v>
      </c>
      <c r="C689" s="12">
        <v>5.3</v>
      </c>
      <c r="D689" s="12">
        <v>5</v>
      </c>
      <c r="E689" s="12">
        <v>5.5</v>
      </c>
      <c r="F689" s="12">
        <v>2009</v>
      </c>
      <c r="G689" s="12" t="s">
        <v>9</v>
      </c>
      <c r="H689" s="16" t="str">
        <f>VLOOKUP(A689,'Data Key'!$A$1:$B$51,2,FALSE)</f>
        <v>Wisconsin</v>
      </c>
      <c r="I689" s="17">
        <f t="shared" si="100"/>
        <v>1948</v>
      </c>
      <c r="J689" s="21">
        <f t="shared" si="101"/>
        <v>1.1976405001741435E-4</v>
      </c>
      <c r="K689" s="19">
        <f t="shared" si="102"/>
        <v>5.1802239787570583</v>
      </c>
      <c r="L689" s="19">
        <f t="shared" si="103"/>
        <v>5.4197520787918867</v>
      </c>
      <c r="M689" s="21">
        <f t="shared" si="108"/>
        <v>1862</v>
      </c>
      <c r="N689" s="21">
        <f t="shared" si="109"/>
        <v>2035</v>
      </c>
      <c r="O689" s="19">
        <f t="shared" si="104"/>
        <v>5.0660049843829924</v>
      </c>
      <c r="P689" s="19">
        <f t="shared" si="105"/>
        <v>5.536691806240273</v>
      </c>
      <c r="Q689" s="21">
        <f>((I689/B689)+_xlfn.NORM.S.INV(0.975)^2/(2*B689))/(1+_xlfn.NORM.S.INV(0.975)^2/B689)</f>
        <v>5.3051583734992922E-3</v>
      </c>
      <c r="R689" s="21">
        <f>_xlfn.NORM.S.INV(0.975)*SQRT(Q689*(1-Q689)/B689+(_xlfn.NORM.S.INV(0.975)^2/(4*B689^2)))/(1+_xlfn.NORM.S.INV(0.975)^2/B689)</f>
        <v>2.3490276169026855E-4</v>
      </c>
      <c r="S689" s="19">
        <f t="shared" si="106"/>
        <v>5.0702556118090234</v>
      </c>
      <c r="T689" s="19">
        <f t="shared" si="107"/>
        <v>5.5400611351895606</v>
      </c>
    </row>
    <row r="690" spans="1:20" x14ac:dyDescent="0.25">
      <c r="A690" s="12" t="s">
        <v>42</v>
      </c>
      <c r="B690" s="13">
        <v>36620</v>
      </c>
      <c r="C690" s="12">
        <v>7.6</v>
      </c>
      <c r="D690" s="12">
        <v>6.8</v>
      </c>
      <c r="E690" s="12">
        <v>8.6</v>
      </c>
      <c r="F690" s="12">
        <v>2009</v>
      </c>
      <c r="G690" s="12" t="s">
        <v>9</v>
      </c>
      <c r="H690" s="16" t="str">
        <f>VLOOKUP(A690,'Data Key'!$A$1:$B$51,2,FALSE)</f>
        <v>Wyoming</v>
      </c>
      <c r="I690" s="17">
        <f t="shared" si="100"/>
        <v>278</v>
      </c>
      <c r="J690" s="21">
        <f t="shared" si="101"/>
        <v>4.5357519926239674E-4</v>
      </c>
      <c r="K690" s="19">
        <f t="shared" si="102"/>
        <v>7.1379048662755604</v>
      </c>
      <c r="L690" s="19">
        <f t="shared" si="103"/>
        <v>8.0450552648003537</v>
      </c>
      <c r="M690" s="21">
        <f t="shared" si="108"/>
        <v>246</v>
      </c>
      <c r="N690" s="21">
        <f t="shared" si="109"/>
        <v>311</v>
      </c>
      <c r="O690" s="19">
        <f t="shared" si="104"/>
        <v>6.7176406335335885</v>
      </c>
      <c r="P690" s="19">
        <f t="shared" si="105"/>
        <v>8.4926269797924636</v>
      </c>
      <c r="Q690" s="21">
        <f>((I690/B690)+_xlfn.NORM.S.INV(0.975)^2/(2*B690))/(1+_xlfn.NORM.S.INV(0.975)^2/B690)</f>
        <v>7.6431285812845655E-3</v>
      </c>
      <c r="R690" s="21">
        <f>_xlfn.NORM.S.INV(0.975)*SQRT(Q690*(1-Q690)/B690+(_xlfn.NORM.S.INV(0.975)^2/(4*B690^2)))/(1+_xlfn.NORM.S.INV(0.975)^2/B690)</f>
        <v>8.9343386379943314E-4</v>
      </c>
      <c r="S690" s="19">
        <f t="shared" si="106"/>
        <v>6.7496947174851325</v>
      </c>
      <c r="T690" s="19">
        <f t="shared" si="107"/>
        <v>8.5365624450839981</v>
      </c>
    </row>
    <row r="691" spans="1:20" x14ac:dyDescent="0.25">
      <c r="A691" s="12" t="s">
        <v>19</v>
      </c>
      <c r="B691" s="13">
        <v>389115</v>
      </c>
      <c r="C691" s="12">
        <v>17.2</v>
      </c>
      <c r="D691" s="12">
        <v>16.8</v>
      </c>
      <c r="E691" s="12">
        <v>17.600000000000001</v>
      </c>
      <c r="F691" s="12">
        <v>2010</v>
      </c>
      <c r="G691" s="12" t="s">
        <v>9</v>
      </c>
      <c r="H691" s="16" t="str">
        <f>VLOOKUP(A691,'Data Key'!$A$1:$B$51,2,FALSE)</f>
        <v>Alabama</v>
      </c>
      <c r="I691" s="17">
        <f t="shared" si="100"/>
        <v>6693</v>
      </c>
      <c r="J691" s="21">
        <f t="shared" si="101"/>
        <v>2.0843223602975958E-4</v>
      </c>
      <c r="K691" s="19">
        <f t="shared" si="102"/>
        <v>16.992138289393313</v>
      </c>
      <c r="L691" s="19">
        <f t="shared" si="103"/>
        <v>17.409002761452836</v>
      </c>
      <c r="M691" s="21">
        <f t="shared" si="108"/>
        <v>6534</v>
      </c>
      <c r="N691" s="21">
        <f t="shared" si="109"/>
        <v>6852</v>
      </c>
      <c r="O691" s="19">
        <f t="shared" si="104"/>
        <v>16.791950965652827</v>
      </c>
      <c r="P691" s="19">
        <f t="shared" si="105"/>
        <v>17.609190085193323</v>
      </c>
      <c r="Q691" s="21">
        <f>((I691/B691)+_xlfn.NORM.S.INV(0.975)^2/(2*B691))/(1+_xlfn.NORM.S.INV(0.975)^2/B691)</f>
        <v>1.7205336817695194E-2</v>
      </c>
      <c r="R691" s="21">
        <f>_xlfn.NORM.S.INV(0.975)*SQRT(Q691*(1-Q691)/B691+(_xlfn.NORM.S.INV(0.975)^2/(4*B691^2)))/(1+_xlfn.NORM.S.INV(0.975)^2/B691)</f>
        <v>4.0860106453990378E-4</v>
      </c>
      <c r="S691" s="19">
        <f t="shared" si="106"/>
        <v>16.796735753155293</v>
      </c>
      <c r="T691" s="19">
        <f t="shared" si="107"/>
        <v>17.613937882235096</v>
      </c>
    </row>
    <row r="692" spans="1:20" x14ac:dyDescent="0.25">
      <c r="A692" s="12" t="s">
        <v>43</v>
      </c>
      <c r="B692" s="13">
        <v>62444</v>
      </c>
      <c r="C692" s="12">
        <v>9</v>
      </c>
      <c r="D692" s="12">
        <v>8.3000000000000007</v>
      </c>
      <c r="E692" s="12">
        <v>9.8000000000000007</v>
      </c>
      <c r="F692" s="12">
        <v>2010</v>
      </c>
      <c r="G692" s="12" t="s">
        <v>9</v>
      </c>
      <c r="H692" s="16" t="str">
        <f>VLOOKUP(A692,'Data Key'!$A$1:$B$51,2,FALSE)</f>
        <v>Alaska</v>
      </c>
      <c r="I692" s="17">
        <f t="shared" si="100"/>
        <v>562</v>
      </c>
      <c r="J692" s="21">
        <f t="shared" si="101"/>
        <v>3.7793251358428224E-4</v>
      </c>
      <c r="K692" s="19">
        <f t="shared" si="102"/>
        <v>8.6221315438111432</v>
      </c>
      <c r="L692" s="19">
        <f t="shared" si="103"/>
        <v>9.3779965709797075</v>
      </c>
      <c r="M692" s="21">
        <f t="shared" si="108"/>
        <v>516</v>
      </c>
      <c r="N692" s="21">
        <f t="shared" si="109"/>
        <v>609</v>
      </c>
      <c r="O692" s="19">
        <f t="shared" si="104"/>
        <v>8.2634040099929535</v>
      </c>
      <c r="P692" s="19">
        <f t="shared" si="105"/>
        <v>9.7527384536544748</v>
      </c>
      <c r="Q692" s="21">
        <f>((I692/B692)+_xlfn.NORM.S.INV(0.975)^2/(2*B692))/(1+_xlfn.NORM.S.INV(0.975)^2/B692)</f>
        <v>9.0302677600507166E-3</v>
      </c>
      <c r="R692" s="21">
        <f>_xlfn.NORM.S.INV(0.975)*SQRT(Q692*(1-Q692)/B692+(_xlfn.NORM.S.INV(0.975)^2/(4*B692^2)))/(1+_xlfn.NORM.S.INV(0.975)^2/B692)</f>
        <v>7.4255632765874672E-4</v>
      </c>
      <c r="S692" s="19">
        <f t="shared" si="106"/>
        <v>8.2877114323919692</v>
      </c>
      <c r="T692" s="19">
        <f t="shared" si="107"/>
        <v>9.7728240877094645</v>
      </c>
    </row>
    <row r="693" spans="1:20" x14ac:dyDescent="0.25">
      <c r="A693" s="12" t="s">
        <v>13</v>
      </c>
      <c r="B693" s="13">
        <v>526254</v>
      </c>
      <c r="C693" s="12">
        <v>11.3</v>
      </c>
      <c r="D693" s="12">
        <v>11</v>
      </c>
      <c r="E693" s="12">
        <v>11.6</v>
      </c>
      <c r="F693" s="12">
        <v>2010</v>
      </c>
      <c r="G693" s="12" t="s">
        <v>9</v>
      </c>
      <c r="H693" s="16" t="str">
        <f>VLOOKUP(A693,'Data Key'!$A$1:$B$51,2,FALSE)</f>
        <v>Arizona</v>
      </c>
      <c r="I693" s="17">
        <f t="shared" si="100"/>
        <v>5947</v>
      </c>
      <c r="J693" s="21">
        <f t="shared" si="101"/>
        <v>1.4570876889035856E-4</v>
      </c>
      <c r="K693" s="19">
        <f t="shared" si="102"/>
        <v>11.154917924683467</v>
      </c>
      <c r="L693" s="19">
        <f t="shared" si="103"/>
        <v>11.446335462464186</v>
      </c>
      <c r="M693" s="21">
        <f t="shared" si="108"/>
        <v>5797</v>
      </c>
      <c r="N693" s="21">
        <f t="shared" si="109"/>
        <v>6097</v>
      </c>
      <c r="O693" s="19">
        <f t="shared" si="104"/>
        <v>11.015593230645278</v>
      </c>
      <c r="P693" s="19">
        <f t="shared" si="105"/>
        <v>11.585660156502373</v>
      </c>
      <c r="Q693" s="21">
        <f>((I693/B693)+_xlfn.NORM.S.INV(0.975)^2/(2*B693))/(1+_xlfn.NORM.S.INV(0.975)^2/B693)</f>
        <v>1.1304193991522398E-2</v>
      </c>
      <c r="R693" s="21">
        <f>_xlfn.NORM.S.INV(0.975)*SQRT(Q693*(1-Q693)/B693+(_xlfn.NORM.S.INV(0.975)^2/(4*B693^2)))/(1+_xlfn.NORM.S.INV(0.975)^2/B693)</f>
        <v>2.8564972884035565E-4</v>
      </c>
      <c r="S693" s="19">
        <f t="shared" si="106"/>
        <v>11.018544262682044</v>
      </c>
      <c r="T693" s="19">
        <f t="shared" si="107"/>
        <v>11.589843720362753</v>
      </c>
    </row>
    <row r="694" spans="1:20" x14ac:dyDescent="0.25">
      <c r="A694" s="12" t="s">
        <v>20</v>
      </c>
      <c r="B694" s="13">
        <v>345509</v>
      </c>
      <c r="C694" s="12">
        <v>6.5</v>
      </c>
      <c r="D694" s="12">
        <v>6.2</v>
      </c>
      <c r="E694" s="12">
        <v>6.8</v>
      </c>
      <c r="F694" s="12">
        <v>2010</v>
      </c>
      <c r="G694" s="12" t="s">
        <v>9</v>
      </c>
      <c r="H694" s="16" t="str">
        <f>VLOOKUP(A694,'Data Key'!$A$1:$B$51,2,FALSE)</f>
        <v>Arkansas</v>
      </c>
      <c r="I694" s="17">
        <f t="shared" si="100"/>
        <v>2246</v>
      </c>
      <c r="J694" s="21">
        <f t="shared" si="101"/>
        <v>1.3671914253802524E-4</v>
      </c>
      <c r="K694" s="19">
        <f t="shared" si="102"/>
        <v>6.3638351121991885</v>
      </c>
      <c r="L694" s="19">
        <f t="shared" si="103"/>
        <v>6.6372733972752389</v>
      </c>
      <c r="M694" s="21">
        <f t="shared" si="108"/>
        <v>2154</v>
      </c>
      <c r="N694" s="21">
        <f t="shared" si="109"/>
        <v>2339</v>
      </c>
      <c r="O694" s="19">
        <f t="shared" si="104"/>
        <v>6.2342804384256274</v>
      </c>
      <c r="P694" s="19">
        <f t="shared" si="105"/>
        <v>6.7697223516608833</v>
      </c>
      <c r="Q694" s="21">
        <f>((I694/B694)+_xlfn.NORM.S.INV(0.975)^2/(2*B694))/(1+_xlfn.NORM.S.INV(0.975)^2/B694)</f>
        <v>6.5060410487760732E-3</v>
      </c>
      <c r="R694" s="21">
        <f>_xlfn.NORM.S.INV(0.975)*SQRT(Q694*(1-Q694)/B694+(_xlfn.NORM.S.INV(0.975)^2/(4*B694^2)))/(1+_xlfn.NORM.S.INV(0.975)^2/B694)</f>
        <v>2.6813157172746687E-4</v>
      </c>
      <c r="S694" s="19">
        <f t="shared" si="106"/>
        <v>6.2379094770486061</v>
      </c>
      <c r="T694" s="19">
        <f t="shared" si="107"/>
        <v>6.7741726205035402</v>
      </c>
    </row>
    <row r="695" spans="1:20" x14ac:dyDescent="0.25">
      <c r="A695" s="12" t="s">
        <v>44</v>
      </c>
      <c r="B695" s="13">
        <v>3086090</v>
      </c>
      <c r="C695" s="12">
        <v>4.7</v>
      </c>
      <c r="D695" s="12">
        <v>4.5999999999999996</v>
      </c>
      <c r="E695" s="12">
        <v>4.8</v>
      </c>
      <c r="F695" s="12">
        <v>2010</v>
      </c>
      <c r="G695" s="12" t="s">
        <v>9</v>
      </c>
      <c r="H695" s="16" t="str">
        <f>VLOOKUP(A695,'Data Key'!$A$1:$B$51,2,FALSE)</f>
        <v>California</v>
      </c>
      <c r="I695" s="17">
        <f t="shared" si="100"/>
        <v>14505</v>
      </c>
      <c r="J695" s="21">
        <f t="shared" si="101"/>
        <v>3.8933841332384201E-5</v>
      </c>
      <c r="K695" s="19">
        <f t="shared" si="102"/>
        <v>4.6611883197193027</v>
      </c>
      <c r="L695" s="19">
        <f t="shared" si="103"/>
        <v>4.7390560023840713</v>
      </c>
      <c r="M695" s="21">
        <f t="shared" si="108"/>
        <v>14270</v>
      </c>
      <c r="N695" s="21">
        <f t="shared" si="109"/>
        <v>14741</v>
      </c>
      <c r="O695" s="19">
        <f t="shared" si="104"/>
        <v>4.6239740253848725</v>
      </c>
      <c r="P695" s="19">
        <f t="shared" si="105"/>
        <v>4.7765943313383605</v>
      </c>
      <c r="Q695" s="21">
        <f>((I695/B695)+_xlfn.NORM.S.INV(0.975)^2/(2*B695))/(1+_xlfn.NORM.S.INV(0.975)^2/B695)</f>
        <v>4.7007386925579731E-3</v>
      </c>
      <c r="R695" s="21">
        <f>_xlfn.NORM.S.INV(0.975)*SQRT(Q695*(1-Q695)/B695+(_xlfn.NORM.S.INV(0.975)^2/(4*B695^2)))/(1+_xlfn.NORM.S.INV(0.975)^2/B695)</f>
        <v>7.6316350748605784E-5</v>
      </c>
      <c r="S695" s="19">
        <f t="shared" si="106"/>
        <v>4.6244223418093675</v>
      </c>
      <c r="T695" s="19">
        <f t="shared" si="107"/>
        <v>4.7770550433065786</v>
      </c>
    </row>
    <row r="696" spans="1:20" x14ac:dyDescent="0.25">
      <c r="A696" s="12" t="s">
        <v>21</v>
      </c>
      <c r="B696" s="13">
        <v>282212</v>
      </c>
      <c r="C696" s="12">
        <v>5.7</v>
      </c>
      <c r="D696" s="12">
        <v>5.5</v>
      </c>
      <c r="E696" s="12">
        <v>6</v>
      </c>
      <c r="F696" s="12">
        <v>2010</v>
      </c>
      <c r="G696" s="12" t="s">
        <v>9</v>
      </c>
      <c r="H696" s="16" t="str">
        <f>VLOOKUP(A696,'Data Key'!$A$1:$B$51,2,FALSE)</f>
        <v>Colorado</v>
      </c>
      <c r="I696" s="17">
        <f t="shared" si="100"/>
        <v>1609</v>
      </c>
      <c r="J696" s="21">
        <f t="shared" si="101"/>
        <v>1.4172973078001243E-4</v>
      </c>
      <c r="K696" s="19">
        <f t="shared" si="102"/>
        <v>5.5596578785349715</v>
      </c>
      <c r="L696" s="19">
        <f t="shared" si="103"/>
        <v>5.8431173400949961</v>
      </c>
      <c r="M696" s="21">
        <f t="shared" si="108"/>
        <v>1531</v>
      </c>
      <c r="N696" s="21">
        <f t="shared" si="109"/>
        <v>1687</v>
      </c>
      <c r="O696" s="19">
        <f t="shared" si="104"/>
        <v>5.4249996456564569</v>
      </c>
      <c r="P696" s="19">
        <f t="shared" si="105"/>
        <v>5.9777755729735089</v>
      </c>
      <c r="Q696" s="21">
        <f>((I696/B696)+_xlfn.NORM.S.INV(0.975)^2/(2*B696))/(1+_xlfn.NORM.S.INV(0.975)^2/B696)</f>
        <v>5.7081158913093958E-3</v>
      </c>
      <c r="R696" s="21">
        <f>_xlfn.NORM.S.INV(0.975)*SQRT(Q696*(1-Q696)/B696+(_xlfn.NORM.S.INV(0.975)^2/(4*B696^2)))/(1+_xlfn.NORM.S.INV(0.975)^2/B696)</f>
        <v>2.7802761846093034E-4</v>
      </c>
      <c r="S696" s="19">
        <f t="shared" si="106"/>
        <v>5.4300882728484652</v>
      </c>
      <c r="T696" s="19">
        <f t="shared" si="107"/>
        <v>5.9861435097703257</v>
      </c>
    </row>
    <row r="697" spans="1:20" x14ac:dyDescent="0.25">
      <c r="A697" s="12" t="s">
        <v>33</v>
      </c>
      <c r="B697" s="13">
        <v>222605</v>
      </c>
      <c r="C697" s="12">
        <v>6.6</v>
      </c>
      <c r="D697" s="12">
        <v>6.3</v>
      </c>
      <c r="E697" s="12">
        <v>7</v>
      </c>
      <c r="F697" s="12">
        <v>2010</v>
      </c>
      <c r="G697" s="12" t="s">
        <v>9</v>
      </c>
      <c r="H697" s="16" t="str">
        <f>VLOOKUP(A697,'Data Key'!$A$1:$B$51,2,FALSE)</f>
        <v>Connecticut</v>
      </c>
      <c r="I697" s="17">
        <f t="shared" si="100"/>
        <v>1469</v>
      </c>
      <c r="J697" s="21">
        <f t="shared" si="101"/>
        <v>1.7160828467730919E-4</v>
      </c>
      <c r="K697" s="19">
        <f t="shared" si="102"/>
        <v>6.4275247087415268</v>
      </c>
      <c r="L697" s="19">
        <f t="shared" si="103"/>
        <v>6.7707412780961445</v>
      </c>
      <c r="M697" s="21">
        <f t="shared" si="108"/>
        <v>1395</v>
      </c>
      <c r="N697" s="21">
        <f t="shared" si="109"/>
        <v>1545</v>
      </c>
      <c r="O697" s="19">
        <f t="shared" si="104"/>
        <v>6.2667055996046805</v>
      </c>
      <c r="P697" s="19">
        <f t="shared" si="105"/>
        <v>6.9405449113901305</v>
      </c>
      <c r="Q697" s="21">
        <f>((I697/B697)+_xlfn.NORM.S.INV(0.975)^2/(2*B697))/(1+_xlfn.NORM.S.INV(0.975)^2/B697)</f>
        <v>6.6076473861998216E-3</v>
      </c>
      <c r="R697" s="21">
        <f>_xlfn.NORM.S.INV(0.975)*SQRT(Q697*(1-Q697)/B697+(_xlfn.NORM.S.INV(0.975)^2/(4*B697^2)))/(1+_xlfn.NORM.S.INV(0.975)^2/B697)</f>
        <v>3.3666630218966376E-4</v>
      </c>
      <c r="S697" s="19">
        <f t="shared" si="106"/>
        <v>6.2709810840101579</v>
      </c>
      <c r="T697" s="19">
        <f t="shared" si="107"/>
        <v>6.944313688389486</v>
      </c>
    </row>
    <row r="698" spans="1:20" x14ac:dyDescent="0.25">
      <c r="A698" s="12" t="s">
        <v>45</v>
      </c>
      <c r="B698" s="13">
        <v>68633</v>
      </c>
      <c r="C698" s="12">
        <v>5.4</v>
      </c>
      <c r="D698" s="12">
        <v>4.9000000000000004</v>
      </c>
      <c r="E698" s="12">
        <v>6</v>
      </c>
      <c r="F698" s="12">
        <v>2010</v>
      </c>
      <c r="G698" s="12" t="s">
        <v>9</v>
      </c>
      <c r="H698" s="16" t="str">
        <f>VLOOKUP(A698,'Data Key'!$A$1:$B$51,2,FALSE)</f>
        <v>Delaware</v>
      </c>
      <c r="I698" s="17">
        <f t="shared" si="100"/>
        <v>371</v>
      </c>
      <c r="J698" s="21">
        <f t="shared" si="101"/>
        <v>2.7988329948560356E-4</v>
      </c>
      <c r="K698" s="19">
        <f t="shared" si="102"/>
        <v>5.1256796221410195</v>
      </c>
      <c r="L698" s="19">
        <f t="shared" si="103"/>
        <v>5.685446221112227</v>
      </c>
      <c r="M698" s="21">
        <f t="shared" si="108"/>
        <v>333</v>
      </c>
      <c r="N698" s="21">
        <f t="shared" si="109"/>
        <v>409</v>
      </c>
      <c r="O698" s="19">
        <f t="shared" si="104"/>
        <v>4.8518934040476154</v>
      </c>
      <c r="P698" s="19">
        <f t="shared" si="105"/>
        <v>5.9592324392056302</v>
      </c>
      <c r="Q698" s="21">
        <f>((I698/B698)+_xlfn.NORM.S.INV(0.975)^2/(2*B698))/(1+_xlfn.NORM.S.INV(0.975)^2/B698)</f>
        <v>5.433244325994872E-3</v>
      </c>
      <c r="R698" s="21">
        <f>_xlfn.NORM.S.INV(0.975)*SQRT(Q698*(1-Q698)/B698+(_xlfn.NORM.S.INV(0.975)^2/(4*B698^2)))/(1+_xlfn.NORM.S.INV(0.975)^2/B698)</f>
        <v>5.5063707258309934E-4</v>
      </c>
      <c r="S698" s="19">
        <f t="shared" si="106"/>
        <v>4.8826072534117735</v>
      </c>
      <c r="T698" s="19">
        <f t="shared" si="107"/>
        <v>5.9838813985779709</v>
      </c>
    </row>
    <row r="699" spans="1:20" x14ac:dyDescent="0.25">
      <c r="A699" s="12" t="s">
        <v>60</v>
      </c>
      <c r="B699" s="13">
        <v>61320</v>
      </c>
      <c r="C699" s="12">
        <v>4.5</v>
      </c>
      <c r="D699" s="12">
        <v>4</v>
      </c>
      <c r="E699" s="12">
        <v>5.0999999999999996</v>
      </c>
      <c r="F699" s="12">
        <v>2010</v>
      </c>
      <c r="G699" s="12" t="s">
        <v>9</v>
      </c>
      <c r="H699" s="16" t="e">
        <f>VLOOKUP(A699,'Data Key'!$A$1:$B$51,2,FALSE)</f>
        <v>#N/A</v>
      </c>
      <c r="I699" s="17">
        <f t="shared" si="100"/>
        <v>276</v>
      </c>
      <c r="J699" s="21">
        <f t="shared" si="101"/>
        <v>2.7031666055318972E-4</v>
      </c>
      <c r="K699" s="19">
        <f t="shared" si="102"/>
        <v>4.2306618130280231</v>
      </c>
      <c r="L699" s="19">
        <f t="shared" si="103"/>
        <v>4.7712951341344034</v>
      </c>
      <c r="M699" s="21">
        <f t="shared" si="108"/>
        <v>244</v>
      </c>
      <c r="N699" s="21">
        <f t="shared" si="109"/>
        <v>309</v>
      </c>
      <c r="O699" s="19">
        <f t="shared" si="104"/>
        <v>3.9791258969341161</v>
      </c>
      <c r="P699" s="19">
        <f t="shared" si="105"/>
        <v>5.0391389432485321</v>
      </c>
      <c r="Q699" s="21">
        <f>((I699/B699)+_xlfn.NORM.S.INV(0.975)^2/(2*B699))/(1+_xlfn.NORM.S.INV(0.975)^2/B699)</f>
        <v>4.5320176100998562E-3</v>
      </c>
      <c r="R699" s="21">
        <f>_xlfn.NORM.S.INV(0.975)*SQRT(Q699*(1-Q699)/B699+(_xlfn.NORM.S.INV(0.975)^2/(4*B699^2)))/(1+_xlfn.NORM.S.INV(0.975)^2/B699)</f>
        <v>5.3251490993841996E-4</v>
      </c>
      <c r="S699" s="19">
        <f t="shared" si="106"/>
        <v>3.9995027001614361</v>
      </c>
      <c r="T699" s="19">
        <f t="shared" si="107"/>
        <v>5.0645325200382763</v>
      </c>
    </row>
    <row r="700" spans="1:20" x14ac:dyDescent="0.25">
      <c r="A700" s="12" t="s">
        <v>27</v>
      </c>
      <c r="B700" s="13">
        <v>1369370</v>
      </c>
      <c r="C700" s="12">
        <v>5.2</v>
      </c>
      <c r="D700" s="12">
        <v>5.0999999999999996</v>
      </c>
      <c r="E700" s="12">
        <v>5.3</v>
      </c>
      <c r="F700" s="12">
        <v>2010</v>
      </c>
      <c r="G700" s="12" t="s">
        <v>9</v>
      </c>
      <c r="H700" s="16" t="str">
        <f>VLOOKUP(A700,'Data Key'!$A$1:$B$51,2,FALSE)</f>
        <v>Florida</v>
      </c>
      <c r="I700" s="17">
        <f t="shared" si="100"/>
        <v>7121</v>
      </c>
      <c r="J700" s="21">
        <f t="shared" si="101"/>
        <v>6.1463534076131414E-5</v>
      </c>
      <c r="K700" s="19">
        <f t="shared" si="102"/>
        <v>5.138738018462627</v>
      </c>
      <c r="L700" s="19">
        <f t="shared" si="103"/>
        <v>5.2616650866148902</v>
      </c>
      <c r="M700" s="21">
        <f t="shared" si="108"/>
        <v>6956</v>
      </c>
      <c r="N700" s="21">
        <f t="shared" si="109"/>
        <v>7286</v>
      </c>
      <c r="O700" s="19">
        <f t="shared" si="104"/>
        <v>5.0797081869764931</v>
      </c>
      <c r="P700" s="19">
        <f t="shared" si="105"/>
        <v>5.3206949181010241</v>
      </c>
      <c r="Q700" s="21">
        <f>((I700/B700)+_xlfn.NORM.S.INV(0.975)^2/(2*B700))/(1+_xlfn.NORM.S.INV(0.975)^2/B700)</f>
        <v>5.2015895979305119E-3</v>
      </c>
      <c r="R700" s="21">
        <f>_xlfn.NORM.S.INV(0.975)*SQRT(Q700*(1-Q700)/B700+(_xlfn.NORM.S.INV(0.975)^2/(4*B700^2)))/(1+_xlfn.NORM.S.INV(0.975)^2/B700)</f>
        <v>1.2049013191042614E-4</v>
      </c>
      <c r="S700" s="19">
        <f t="shared" si="106"/>
        <v>5.0810994660200857</v>
      </c>
      <c r="T700" s="19">
        <f t="shared" si="107"/>
        <v>5.3220797298409384</v>
      </c>
    </row>
    <row r="701" spans="1:20" x14ac:dyDescent="0.25">
      <c r="A701" s="12" t="s">
        <v>14</v>
      </c>
      <c r="B701" s="13">
        <v>788431</v>
      </c>
      <c r="C701" s="12">
        <v>6.3</v>
      </c>
      <c r="D701" s="12">
        <v>6.2</v>
      </c>
      <c r="E701" s="12">
        <v>6.5</v>
      </c>
      <c r="F701" s="12">
        <v>2010</v>
      </c>
      <c r="G701" s="12" t="s">
        <v>9</v>
      </c>
      <c r="H701" s="16" t="str">
        <f>VLOOKUP(A701,'Data Key'!$A$1:$B$51,2,FALSE)</f>
        <v>Georgia</v>
      </c>
      <c r="I701" s="17">
        <f t="shared" si="100"/>
        <v>4967</v>
      </c>
      <c r="J701" s="21">
        <f t="shared" si="101"/>
        <v>8.9106844623952386E-5</v>
      </c>
      <c r="K701" s="19">
        <f t="shared" si="102"/>
        <v>6.2107469155655881</v>
      </c>
      <c r="L701" s="19">
        <f t="shared" si="103"/>
        <v>6.3889606048134935</v>
      </c>
      <c r="M701" s="21">
        <f t="shared" si="108"/>
        <v>4830</v>
      </c>
      <c r="N701" s="21">
        <f t="shared" si="109"/>
        <v>5105</v>
      </c>
      <c r="O701" s="19">
        <f t="shared" si="104"/>
        <v>6.126090932497581</v>
      </c>
      <c r="P701" s="19">
        <f t="shared" si="105"/>
        <v>6.4748849296894715</v>
      </c>
      <c r="Q701" s="21">
        <f>((I701/B701)+_xlfn.NORM.S.INV(0.975)^2/(2*B701))/(1+_xlfn.NORM.S.INV(0.975)^2/B701)</f>
        <v>6.3022591952132416E-3</v>
      </c>
      <c r="R701" s="21">
        <f>_xlfn.NORM.S.INV(0.975)*SQRT(Q701*(1-Q701)/B701+(_xlfn.NORM.S.INV(0.975)^2/(4*B701^2)))/(1+_xlfn.NORM.S.INV(0.975)^2/B701)</f>
        <v>1.7469546935115762E-4</v>
      </c>
      <c r="S701" s="19">
        <f t="shared" si="106"/>
        <v>6.1275637258620836</v>
      </c>
      <c r="T701" s="19">
        <f t="shared" si="107"/>
        <v>6.4769546645643992</v>
      </c>
    </row>
    <row r="702" spans="1:20" x14ac:dyDescent="0.25">
      <c r="A702" s="12" t="s">
        <v>58</v>
      </c>
      <c r="B702" s="13">
        <v>99733</v>
      </c>
      <c r="C702" s="12">
        <v>1.9</v>
      </c>
      <c r="D702" s="12">
        <v>1.7</v>
      </c>
      <c r="E702" s="12">
        <v>2.2000000000000002</v>
      </c>
      <c r="F702" s="12">
        <v>2010</v>
      </c>
      <c r="G702" s="12" t="s">
        <v>9</v>
      </c>
      <c r="H702" s="16" t="str">
        <f>VLOOKUP(A702,'Data Key'!$A$1:$B$51,2,FALSE)</f>
        <v>Hawaii</v>
      </c>
      <c r="I702" s="17">
        <f t="shared" si="100"/>
        <v>189</v>
      </c>
      <c r="J702" s="21">
        <f t="shared" si="101"/>
        <v>1.3771464334806817E-4</v>
      </c>
      <c r="K702" s="19">
        <f t="shared" si="102"/>
        <v>1.7573451663438091</v>
      </c>
      <c r="L702" s="19">
        <f t="shared" si="103"/>
        <v>2.0327744530399454</v>
      </c>
      <c r="M702" s="21">
        <f t="shared" si="108"/>
        <v>163</v>
      </c>
      <c r="N702" s="21">
        <f t="shared" si="109"/>
        <v>217</v>
      </c>
      <c r="O702" s="19">
        <f t="shared" si="104"/>
        <v>1.6343637512157461</v>
      </c>
      <c r="P702" s="19">
        <f t="shared" si="105"/>
        <v>2.1758094111277111</v>
      </c>
      <c r="Q702" s="21">
        <f>((I702/B702)+_xlfn.NORM.S.INV(0.975)^2/(2*B702))/(1+_xlfn.NORM.S.INV(0.975)^2/B702)</f>
        <v>1.9142447927747374E-3</v>
      </c>
      <c r="R702" s="21">
        <f>_xlfn.NORM.S.INV(0.975)*SQRT(Q702*(1-Q702)/B702+(_xlfn.NORM.S.INV(0.975)^2/(4*B702^2)))/(1+_xlfn.NORM.S.INV(0.975)^2/B702)</f>
        <v>2.719482477159524E-4</v>
      </c>
      <c r="S702" s="19">
        <f t="shared" si="106"/>
        <v>1.6422965450587852</v>
      </c>
      <c r="T702" s="19">
        <f t="shared" si="107"/>
        <v>2.1861930404906897</v>
      </c>
    </row>
    <row r="703" spans="1:20" x14ac:dyDescent="0.25">
      <c r="A703" s="12" t="s">
        <v>34</v>
      </c>
      <c r="B703" s="13">
        <v>125252</v>
      </c>
      <c r="C703" s="12">
        <v>20.7</v>
      </c>
      <c r="D703" s="12">
        <v>20</v>
      </c>
      <c r="E703" s="12">
        <v>21.5</v>
      </c>
      <c r="F703" s="12">
        <v>2010</v>
      </c>
      <c r="G703" s="12" t="s">
        <v>9</v>
      </c>
      <c r="H703" s="16" t="str">
        <f>VLOOKUP(A703,'Data Key'!$A$1:$B$51,2,FALSE)</f>
        <v>Idaho</v>
      </c>
      <c r="I703" s="17">
        <f t="shared" si="100"/>
        <v>2593</v>
      </c>
      <c r="J703" s="21">
        <f t="shared" si="101"/>
        <v>4.0232216923865812E-4</v>
      </c>
      <c r="K703" s="19">
        <f t="shared" si="102"/>
        <v>20.299942066062972</v>
      </c>
      <c r="L703" s="19">
        <f t="shared" si="103"/>
        <v>21.104586404540289</v>
      </c>
      <c r="M703" s="21">
        <f t="shared" si="108"/>
        <v>2494</v>
      </c>
      <c r="N703" s="21">
        <f t="shared" si="109"/>
        <v>2692</v>
      </c>
      <c r="O703" s="19">
        <f t="shared" si="104"/>
        <v>19.911857694887107</v>
      </c>
      <c r="P703" s="19">
        <f t="shared" si="105"/>
        <v>21.492670775716157</v>
      </c>
      <c r="Q703" s="21">
        <f>((I703/B703)+_xlfn.NORM.S.INV(0.975)^2/(2*B703))/(1+_xlfn.NORM.S.INV(0.975)^2/B703)</f>
        <v>2.0716963769417947E-2</v>
      </c>
      <c r="R703" s="21">
        <f>_xlfn.NORM.S.INV(0.975)*SQRT(Q703*(1-Q703)/B703+(_xlfn.NORM.S.INV(0.975)^2/(4*B703^2)))/(1+_xlfn.NORM.S.INV(0.975)^2/B703)</f>
        <v>7.8893578931635126E-4</v>
      </c>
      <c r="S703" s="19">
        <f t="shared" si="106"/>
        <v>19.928027980101593</v>
      </c>
      <c r="T703" s="19">
        <f t="shared" si="107"/>
        <v>21.505899558734299</v>
      </c>
    </row>
    <row r="704" spans="1:20" x14ac:dyDescent="0.25">
      <c r="A704" s="12" t="s">
        <v>47</v>
      </c>
      <c r="B704" s="13">
        <v>1182884</v>
      </c>
      <c r="C704" s="12">
        <v>5.7</v>
      </c>
      <c r="D704" s="12">
        <v>5.5</v>
      </c>
      <c r="E704" s="12">
        <v>5.8</v>
      </c>
      <c r="F704" s="12">
        <v>2010</v>
      </c>
      <c r="G704" s="12" t="s">
        <v>9</v>
      </c>
      <c r="H704" s="16" t="str">
        <f>VLOOKUP(A704,'Data Key'!$A$1:$B$51,2,FALSE)</f>
        <v>Illinois</v>
      </c>
      <c r="I704" s="17">
        <f t="shared" si="100"/>
        <v>6742</v>
      </c>
      <c r="J704" s="21">
        <f t="shared" si="101"/>
        <v>6.9216720318901907E-5</v>
      </c>
      <c r="K704" s="19">
        <f t="shared" si="102"/>
        <v>5.630412321920236</v>
      </c>
      <c r="L704" s="19">
        <f t="shared" si="103"/>
        <v>5.7688457625580396</v>
      </c>
      <c r="M704" s="21">
        <f t="shared" si="108"/>
        <v>6582</v>
      </c>
      <c r="N704" s="21">
        <f t="shared" si="109"/>
        <v>6903</v>
      </c>
      <c r="O704" s="19">
        <f t="shared" si="104"/>
        <v>5.5643664129365176</v>
      </c>
      <c r="P704" s="19">
        <f t="shared" si="105"/>
        <v>5.835737062974899</v>
      </c>
      <c r="Q704" s="21">
        <f>((I704/B704)+_xlfn.NORM.S.INV(0.975)^2/(2*B704))/(1+_xlfn.NORM.S.INV(0.975)^2/B704)</f>
        <v>5.7012342954622548E-3</v>
      </c>
      <c r="R704" s="21">
        <f>_xlfn.NORM.S.INV(0.975)*SQRT(Q704*(1-Q704)/B704+(_xlfn.NORM.S.INV(0.975)^2/(4*B704^2)))/(1+_xlfn.NORM.S.INV(0.975)^2/B704)</f>
        <v>1.3569054739024936E-4</v>
      </c>
      <c r="S704" s="19">
        <f t="shared" si="106"/>
        <v>5.5655437480720051</v>
      </c>
      <c r="T704" s="19">
        <f t="shared" si="107"/>
        <v>5.836924842852504</v>
      </c>
    </row>
    <row r="705" spans="1:20" x14ac:dyDescent="0.25">
      <c r="A705" s="12" t="s">
        <v>35</v>
      </c>
      <c r="B705" s="13">
        <v>522457</v>
      </c>
      <c r="C705" s="12">
        <v>8</v>
      </c>
      <c r="D705" s="12">
        <v>7.8</v>
      </c>
      <c r="E705" s="12">
        <v>8.1999999999999993</v>
      </c>
      <c r="F705" s="12">
        <v>2010</v>
      </c>
      <c r="G705" s="12" t="s">
        <v>9</v>
      </c>
      <c r="H705" s="16" t="str">
        <f>VLOOKUP(A705,'Data Key'!$A$1:$B$51,2,FALSE)</f>
        <v>Indiana</v>
      </c>
      <c r="I705" s="17">
        <f t="shared" si="100"/>
        <v>4180</v>
      </c>
      <c r="J705" s="21">
        <f t="shared" si="101"/>
        <v>1.2325180282786804E-4</v>
      </c>
      <c r="K705" s="19">
        <f t="shared" si="102"/>
        <v>7.8774066245642427</v>
      </c>
      <c r="L705" s="19">
        <f t="shared" si="103"/>
        <v>8.1239102302199786</v>
      </c>
      <c r="M705" s="21">
        <f t="shared" si="108"/>
        <v>4054</v>
      </c>
      <c r="N705" s="21">
        <f t="shared" si="109"/>
        <v>4306</v>
      </c>
      <c r="O705" s="19">
        <f t="shared" si="104"/>
        <v>7.7594902547003866</v>
      </c>
      <c r="P705" s="19">
        <f t="shared" si="105"/>
        <v>8.2418266000838347</v>
      </c>
      <c r="Q705" s="21">
        <f>((I705/B705)+_xlfn.NORM.S.INV(0.975)^2/(2*B705))/(1+_xlfn.NORM.S.INV(0.975)^2/B705)</f>
        <v>8.0042759142169278E-3</v>
      </c>
      <c r="R705" s="21">
        <f>_xlfn.NORM.S.INV(0.975)*SQRT(Q705*(1-Q705)/B705+(_xlfn.NORM.S.INV(0.975)^2/(4*B705^2)))/(1+_xlfn.NORM.S.INV(0.975)^2/B705)</f>
        <v>2.416494500914975E-4</v>
      </c>
      <c r="S705" s="19">
        <f t="shared" si="106"/>
        <v>7.7626264641254306</v>
      </c>
      <c r="T705" s="19">
        <f t="shared" si="107"/>
        <v>8.2459253643084249</v>
      </c>
    </row>
    <row r="706" spans="1:20" x14ac:dyDescent="0.25">
      <c r="A706" s="12" t="s">
        <v>46</v>
      </c>
      <c r="B706" s="13">
        <v>201873</v>
      </c>
      <c r="C706" s="12">
        <v>8.6999999999999993</v>
      </c>
      <c r="D706" s="12">
        <v>8.3000000000000007</v>
      </c>
      <c r="E706" s="12">
        <v>9.1</v>
      </c>
      <c r="F706" s="12">
        <v>2010</v>
      </c>
      <c r="G706" s="12" t="s">
        <v>9</v>
      </c>
      <c r="H706" s="16" t="str">
        <f>VLOOKUP(A706,'Data Key'!$A$1:$B$51,2,FALSE)</f>
        <v>Iowa</v>
      </c>
      <c r="I706" s="17">
        <f t="shared" si="100"/>
        <v>1756</v>
      </c>
      <c r="J706" s="21">
        <f t="shared" si="101"/>
        <v>2.0667449829320152E-4</v>
      </c>
      <c r="K706" s="19">
        <f t="shared" si="102"/>
        <v>8.4918636915588337</v>
      </c>
      <c r="L706" s="19">
        <f t="shared" si="103"/>
        <v>8.9052126881452374</v>
      </c>
      <c r="M706" s="21">
        <f t="shared" si="108"/>
        <v>1675</v>
      </c>
      <c r="N706" s="21">
        <f t="shared" si="109"/>
        <v>1839</v>
      </c>
      <c r="O706" s="19">
        <f t="shared" si="104"/>
        <v>8.2972958246025961</v>
      </c>
      <c r="P706" s="19">
        <f t="shared" si="105"/>
        <v>9.109687773996523</v>
      </c>
      <c r="Q706" s="21">
        <f>((I706/B706)+_xlfn.NORM.S.INV(0.975)^2/(2*B706))/(1+_xlfn.NORM.S.INV(0.975)^2/B706)</f>
        <v>8.7078870300679439E-3</v>
      </c>
      <c r="R706" s="21">
        <f>_xlfn.NORM.S.INV(0.975)*SQRT(Q706*(1-Q706)/B706+(_xlfn.NORM.S.INV(0.975)^2/(4*B706^2)))/(1+_xlfn.NORM.S.INV(0.975)^2/B706)</f>
        <v>4.0539423398675483E-4</v>
      </c>
      <c r="S706" s="19">
        <f t="shared" si="106"/>
        <v>8.3024927960811894</v>
      </c>
      <c r="T706" s="19">
        <f t="shared" si="107"/>
        <v>9.1132812640546987</v>
      </c>
    </row>
    <row r="707" spans="1:20" x14ac:dyDescent="0.25">
      <c r="A707" s="12" t="s">
        <v>49</v>
      </c>
      <c r="B707" s="13">
        <v>378070</v>
      </c>
      <c r="C707" s="12">
        <v>8.3000000000000007</v>
      </c>
      <c r="D707" s="12">
        <v>8</v>
      </c>
      <c r="E707" s="12">
        <v>8.6</v>
      </c>
      <c r="F707" s="12">
        <v>2010</v>
      </c>
      <c r="G707" s="12" t="s">
        <v>9</v>
      </c>
      <c r="H707" s="16" t="str">
        <f>VLOOKUP(A707,'Data Key'!$A$1:$B$51,2,FALSE)</f>
        <v>Kentucky</v>
      </c>
      <c r="I707" s="17">
        <f t="shared" ref="I707:I770" si="110">ROUND(B707*C707/1000,0)</f>
        <v>3138</v>
      </c>
      <c r="J707" s="21">
        <f t="shared" ref="J707:J770" si="111">SQRT(I707/B707*(1-I707/B707)/B707)</f>
        <v>1.4755176129222918E-4</v>
      </c>
      <c r="K707" s="19">
        <f t="shared" ref="K707:K770" si="112">1000*(I707/B707-J707)</f>
        <v>8.1524984939515068</v>
      </c>
      <c r="L707" s="19">
        <f t="shared" ref="L707:L770" si="113">1000*(I707/B707+J707)</f>
        <v>8.4476020165359671</v>
      </c>
      <c r="M707" s="21">
        <f t="shared" si="108"/>
        <v>3029</v>
      </c>
      <c r="N707" s="21">
        <f t="shared" si="109"/>
        <v>3248</v>
      </c>
      <c r="O707" s="19">
        <f t="shared" ref="O707:O770" si="114">1000*M707/B707</f>
        <v>8.0117438569577057</v>
      </c>
      <c r="P707" s="19">
        <f t="shared" ref="P707:P770" si="115">1000*N707/B707</f>
        <v>8.5910016663580819</v>
      </c>
      <c r="Q707" s="21">
        <f>((I707/B707)+_xlfn.NORM.S.INV(0.975)^2/(2*B707))/(1+_xlfn.NORM.S.INV(0.975)^2/B707)</f>
        <v>8.3050462240253746E-3</v>
      </c>
      <c r="R707" s="21">
        <f>_xlfn.NORM.S.INV(0.975)*SQRT(Q707*(1-Q707)/B707+(_xlfn.NORM.S.INV(0.975)^2/(4*B707^2)))/(1+_xlfn.NORM.S.INV(0.975)^2/B707)</f>
        <v>2.8932409993388759E-4</v>
      </c>
      <c r="S707" s="19">
        <f t="shared" ref="S707:S770" si="116">1000*(Q707-R707)</f>
        <v>8.0157221240914858</v>
      </c>
      <c r="T707" s="19">
        <f t="shared" ref="T707:T770" si="117">1000*(Q707+R707)</f>
        <v>8.5943703239592626</v>
      </c>
    </row>
    <row r="708" spans="1:20" x14ac:dyDescent="0.25">
      <c r="A708" s="12" t="s">
        <v>50</v>
      </c>
      <c r="B708" s="13">
        <v>580569</v>
      </c>
      <c r="C708" s="12">
        <v>4.4000000000000004</v>
      </c>
      <c r="D708" s="12">
        <v>4.3</v>
      </c>
      <c r="E708" s="12">
        <v>4.5999999999999996</v>
      </c>
      <c r="F708" s="12">
        <v>2010</v>
      </c>
      <c r="G708" s="12" t="s">
        <v>9</v>
      </c>
      <c r="H708" s="16" t="str">
        <f>VLOOKUP(A708,'Data Key'!$A$1:$B$51,2,FALSE)</f>
        <v>Louisiana</v>
      </c>
      <c r="I708" s="17">
        <f t="shared" si="110"/>
        <v>2555</v>
      </c>
      <c r="J708" s="21">
        <f t="shared" si="111"/>
        <v>8.6872809530713139E-5</v>
      </c>
      <c r="K708" s="19">
        <f t="shared" si="112"/>
        <v>4.3139822137309487</v>
      </c>
      <c r="L708" s="19">
        <f t="shared" si="113"/>
        <v>4.4877278327923751</v>
      </c>
      <c r="M708" s="21">
        <f t="shared" ref="M708:M771" si="118">_xlfn.BINOM.INV(B708, C708/1000, 0.025)</f>
        <v>2456</v>
      </c>
      <c r="N708" s="21">
        <f t="shared" ref="N708:N771" si="119">_xlfn.BINOM.INV(B708, C708/1000, 0.975)</f>
        <v>2654</v>
      </c>
      <c r="O708" s="19">
        <f t="shared" si="114"/>
        <v>4.2303326564112105</v>
      </c>
      <c r="P708" s="19">
        <f t="shared" si="115"/>
        <v>4.5713773901121142</v>
      </c>
      <c r="Q708" s="21">
        <f>((I708/B708)+_xlfn.NORM.S.INV(0.975)^2/(2*B708))/(1+_xlfn.NORM.S.INV(0.975)^2/B708)</f>
        <v>4.4041342391860855E-3</v>
      </c>
      <c r="R708" s="21">
        <f>_xlfn.NORM.S.INV(0.975)*SQRT(Q708*(1-Q708)/B708+(_xlfn.NORM.S.INV(0.975)^2/(4*B708^2)))/(1+_xlfn.NORM.S.INV(0.975)^2/B708)</f>
        <v>1.7036172053302992E-4</v>
      </c>
      <c r="S708" s="19">
        <f t="shared" si="116"/>
        <v>4.2337725186530557</v>
      </c>
      <c r="T708" s="19">
        <f t="shared" si="117"/>
        <v>4.5744959597191155</v>
      </c>
    </row>
    <row r="709" spans="1:20" x14ac:dyDescent="0.25">
      <c r="A709" s="12" t="s">
        <v>15</v>
      </c>
      <c r="B709" s="13">
        <v>404787</v>
      </c>
      <c r="C709" s="12">
        <v>5.7</v>
      </c>
      <c r="D709" s="12">
        <v>5.5</v>
      </c>
      <c r="E709" s="12">
        <v>5.9</v>
      </c>
      <c r="F709" s="12">
        <v>2010</v>
      </c>
      <c r="G709" s="12" t="s">
        <v>9</v>
      </c>
      <c r="H709" s="16" t="str">
        <f>VLOOKUP(A709,'Data Key'!$A$1:$B$51,2,FALSE)</f>
        <v>Maryland</v>
      </c>
      <c r="I709" s="17">
        <f t="shared" si="110"/>
        <v>2307</v>
      </c>
      <c r="J709" s="21">
        <f t="shared" si="111"/>
        <v>1.1831944253762767E-4</v>
      </c>
      <c r="K709" s="19">
        <f t="shared" si="112"/>
        <v>5.5809742600763395</v>
      </c>
      <c r="L709" s="19">
        <f t="shared" si="113"/>
        <v>5.8176131451515944</v>
      </c>
      <c r="M709" s="21">
        <f t="shared" si="118"/>
        <v>2214</v>
      </c>
      <c r="N709" s="21">
        <f t="shared" si="119"/>
        <v>2402</v>
      </c>
      <c r="O709" s="19">
        <f t="shared" si="114"/>
        <v>5.4695432412602187</v>
      </c>
      <c r="P709" s="19">
        <f t="shared" si="115"/>
        <v>5.9339850341043565</v>
      </c>
      <c r="Q709" s="21">
        <f>((I709/B709)+_xlfn.NORM.S.INV(0.975)^2/(2*B709))/(1+_xlfn.NORM.S.INV(0.975)^2/B709)</f>
        <v>5.7039846086666783E-3</v>
      </c>
      <c r="R709" s="21">
        <f>_xlfn.NORM.S.INV(0.975)*SQRT(Q709*(1-Q709)/B709+(_xlfn.NORM.S.INV(0.975)^2/(4*B709^2)))/(1+_xlfn.NORM.S.INV(0.975)^2/B709)</f>
        <v>2.3204303267799849E-4</v>
      </c>
      <c r="S709" s="19">
        <f t="shared" si="116"/>
        <v>5.47194157598868</v>
      </c>
      <c r="T709" s="19">
        <f t="shared" si="117"/>
        <v>5.9360276413446771</v>
      </c>
    </row>
    <row r="710" spans="1:20" x14ac:dyDescent="0.25">
      <c r="A710" s="12" t="s">
        <v>30</v>
      </c>
      <c r="B710" s="13">
        <v>308024</v>
      </c>
      <c r="C710" s="12">
        <v>5.3</v>
      </c>
      <c r="D710" s="12">
        <v>5</v>
      </c>
      <c r="E710" s="12">
        <v>5.5</v>
      </c>
      <c r="F710" s="12">
        <v>2010</v>
      </c>
      <c r="G710" s="12" t="s">
        <v>9</v>
      </c>
      <c r="H710" s="16" t="str">
        <f>VLOOKUP(A710,'Data Key'!$A$1:$B$51,2,FALSE)</f>
        <v>Massachusetts</v>
      </c>
      <c r="I710" s="17">
        <f t="shared" si="110"/>
        <v>1633</v>
      </c>
      <c r="J710" s="21">
        <f t="shared" si="111"/>
        <v>1.3084413484576641E-4</v>
      </c>
      <c r="K710" s="19">
        <f t="shared" si="112"/>
        <v>5.170690810483169</v>
      </c>
      <c r="L710" s="19">
        <f t="shared" si="113"/>
        <v>5.4323790801747016</v>
      </c>
      <c r="M710" s="21">
        <f t="shared" si="118"/>
        <v>1554</v>
      </c>
      <c r="N710" s="21">
        <f t="shared" si="119"/>
        <v>1712</v>
      </c>
      <c r="O710" s="19">
        <f t="shared" si="114"/>
        <v>5.0450614237851594</v>
      </c>
      <c r="P710" s="19">
        <f t="shared" si="115"/>
        <v>5.5580084668727112</v>
      </c>
      <c r="Q710" s="21">
        <f>((I710/B710)+_xlfn.NORM.S.INV(0.975)^2/(2*B710))/(1+_xlfn.NORM.S.INV(0.975)^2/B710)</f>
        <v>5.307704399924883E-3</v>
      </c>
      <c r="R710" s="21">
        <f>_xlfn.NORM.S.INV(0.975)*SQRT(Q710*(1-Q710)/B710+(_xlfn.NORM.S.INV(0.975)^2/(4*B710^2)))/(1+_xlfn.NORM.S.INV(0.975)^2/B710)</f>
        <v>2.5667072419950713E-4</v>
      </c>
      <c r="S710" s="19">
        <f t="shared" si="116"/>
        <v>5.0510336757253755</v>
      </c>
      <c r="T710" s="19">
        <f t="shared" si="117"/>
        <v>5.5643751241243899</v>
      </c>
    </row>
    <row r="711" spans="1:20" x14ac:dyDescent="0.25">
      <c r="A711" s="12" t="s">
        <v>51</v>
      </c>
      <c r="B711" s="13">
        <v>856223</v>
      </c>
      <c r="C711" s="12">
        <v>8.3000000000000007</v>
      </c>
      <c r="D711" s="12">
        <v>8.1</v>
      </c>
      <c r="E711" s="12">
        <v>8.5</v>
      </c>
      <c r="F711" s="12">
        <v>2010</v>
      </c>
      <c r="G711" s="12" t="s">
        <v>9</v>
      </c>
      <c r="H711" s="16" t="str">
        <f>VLOOKUP(A711,'Data Key'!$A$1:$B$51,2,FALSE)</f>
        <v>Michigan</v>
      </c>
      <c r="I711" s="17">
        <f t="shared" si="110"/>
        <v>7107</v>
      </c>
      <c r="J711" s="21">
        <f t="shared" si="111"/>
        <v>9.8049714925820742E-5</v>
      </c>
      <c r="K711" s="19">
        <f t="shared" si="112"/>
        <v>8.2023580059599759</v>
      </c>
      <c r="L711" s="19">
        <f t="shared" si="113"/>
        <v>8.3984574358116166</v>
      </c>
      <c r="M711" s="21">
        <f t="shared" si="118"/>
        <v>6943</v>
      </c>
      <c r="N711" s="21">
        <f t="shared" si="119"/>
        <v>7272</v>
      </c>
      <c r="O711" s="19">
        <f t="shared" si="114"/>
        <v>8.108868834404122</v>
      </c>
      <c r="P711" s="19">
        <f t="shared" si="115"/>
        <v>8.4931145274069948</v>
      </c>
      <c r="Q711" s="21">
        <f>((I711/B711)+_xlfn.NORM.S.INV(0.975)^2/(2*B711))/(1+_xlfn.NORM.S.INV(0.975)^2/B711)</f>
        <v>8.3026137294391778E-3</v>
      </c>
      <c r="R711" s="21">
        <f>_xlfn.NORM.S.INV(0.975)*SQRT(Q711*(1-Q711)/B711+(_xlfn.NORM.S.INV(0.975)^2/(4*B711^2)))/(1+_xlfn.NORM.S.INV(0.975)^2/B711)</f>
        <v>1.922114599363119E-4</v>
      </c>
      <c r="S711" s="19">
        <f t="shared" si="116"/>
        <v>8.110402269502865</v>
      </c>
      <c r="T711" s="19">
        <f t="shared" si="117"/>
        <v>8.49482518937549</v>
      </c>
    </row>
    <row r="712" spans="1:20" x14ac:dyDescent="0.25">
      <c r="A712" s="12" t="s">
        <v>28</v>
      </c>
      <c r="B712" s="13">
        <v>306592</v>
      </c>
      <c r="C712" s="12">
        <v>18</v>
      </c>
      <c r="D712" s="12">
        <v>17.5</v>
      </c>
      <c r="E712" s="12">
        <v>18.5</v>
      </c>
      <c r="F712" s="12">
        <v>2010</v>
      </c>
      <c r="G712" s="12" t="s">
        <v>9</v>
      </c>
      <c r="H712" s="16" t="str">
        <f>VLOOKUP(A712,'Data Key'!$A$1:$B$51,2,FALSE)</f>
        <v>Minnesota</v>
      </c>
      <c r="I712" s="17">
        <f t="shared" si="110"/>
        <v>5519</v>
      </c>
      <c r="J712" s="21">
        <f t="shared" si="111"/>
        <v>2.4011808679059247E-4</v>
      </c>
      <c r="K712" s="19">
        <f t="shared" si="112"/>
        <v>17.761003925525451</v>
      </c>
      <c r="L712" s="19">
        <f t="shared" si="113"/>
        <v>18.241240099106633</v>
      </c>
      <c r="M712" s="21">
        <f t="shared" si="118"/>
        <v>5375</v>
      </c>
      <c r="N712" s="21">
        <f t="shared" si="119"/>
        <v>5663</v>
      </c>
      <c r="O712" s="19">
        <f t="shared" si="114"/>
        <v>17.531442438158855</v>
      </c>
      <c r="P712" s="19">
        <f t="shared" si="115"/>
        <v>18.470801586473229</v>
      </c>
      <c r="Q712" s="21">
        <f>((I712/B712)+_xlfn.NORM.S.INV(0.975)^2/(2*B712))/(1+_xlfn.NORM.S.INV(0.975)^2/B712)</f>
        <v>1.8007161164160373E-2</v>
      </c>
      <c r="R712" s="21">
        <f>_xlfn.NORM.S.INV(0.975)*SQRT(Q712*(1-Q712)/B712+(_xlfn.NORM.S.INV(0.975)^2/(4*B712^2)))/(1+_xlfn.NORM.S.INV(0.975)^2/B712)</f>
        <v>4.7073608265339972E-4</v>
      </c>
      <c r="S712" s="19">
        <f t="shared" si="116"/>
        <v>17.536425081506973</v>
      </c>
      <c r="T712" s="19">
        <f t="shared" si="117"/>
        <v>18.477897246813775</v>
      </c>
    </row>
    <row r="713" spans="1:20" x14ac:dyDescent="0.25">
      <c r="A713" s="12" t="s">
        <v>61</v>
      </c>
      <c r="B713" s="13">
        <v>298447</v>
      </c>
      <c r="C713" s="12">
        <v>4.9000000000000004</v>
      </c>
      <c r="D713" s="12">
        <v>4.7</v>
      </c>
      <c r="E713" s="12">
        <v>5.2</v>
      </c>
      <c r="F713" s="12">
        <v>2010</v>
      </c>
      <c r="G713" s="12" t="s">
        <v>9</v>
      </c>
      <c r="H713" s="16" t="str">
        <f>VLOOKUP(A713,'Data Key'!$A$1:$B$51,2,FALSE)</f>
        <v>Mississippi</v>
      </c>
      <c r="I713" s="17">
        <f t="shared" si="110"/>
        <v>1462</v>
      </c>
      <c r="J713" s="21">
        <f t="shared" si="111"/>
        <v>1.2780272593766837E-4</v>
      </c>
      <c r="K713" s="19">
        <f t="shared" si="112"/>
        <v>4.7708895041735406</v>
      </c>
      <c r="L713" s="19">
        <f t="shared" si="113"/>
        <v>5.0264949560488779</v>
      </c>
      <c r="M713" s="21">
        <f t="shared" si="118"/>
        <v>1388</v>
      </c>
      <c r="N713" s="21">
        <f t="shared" si="119"/>
        <v>1538</v>
      </c>
      <c r="O713" s="19">
        <f t="shared" si="114"/>
        <v>4.6507420077936787</v>
      </c>
      <c r="P713" s="19">
        <f t="shared" si="115"/>
        <v>5.153343809788673</v>
      </c>
      <c r="Q713" s="21">
        <f>((I713/B713)+_xlfn.NORM.S.INV(0.975)^2/(2*B713))/(1+_xlfn.NORM.S.INV(0.975)^2/B713)</f>
        <v>4.905064841682928E-3</v>
      </c>
      <c r="R713" s="21">
        <f>_xlfn.NORM.S.INV(0.975)*SQRT(Q713*(1-Q713)/B713+(_xlfn.NORM.S.INV(0.975)^2/(4*B713^2)))/(1+_xlfn.NORM.S.INV(0.975)^2/B713)</f>
        <v>2.5073019405096541E-4</v>
      </c>
      <c r="S713" s="19">
        <f t="shared" si="116"/>
        <v>4.6543346476319627</v>
      </c>
      <c r="T713" s="19">
        <f t="shared" si="117"/>
        <v>5.1557950357338935</v>
      </c>
    </row>
    <row r="714" spans="1:20" x14ac:dyDescent="0.25">
      <c r="A714" s="12" t="s">
        <v>22</v>
      </c>
      <c r="B714" s="13">
        <v>448040</v>
      </c>
      <c r="C714" s="12">
        <v>8.6</v>
      </c>
      <c r="D714" s="12">
        <v>8.3000000000000007</v>
      </c>
      <c r="E714" s="12">
        <v>8.9</v>
      </c>
      <c r="F714" s="12">
        <v>2010</v>
      </c>
      <c r="G714" s="12" t="s">
        <v>9</v>
      </c>
      <c r="H714" s="16" t="str">
        <f>VLOOKUP(A714,'Data Key'!$A$1:$B$51,2,FALSE)</f>
        <v>Missouri</v>
      </c>
      <c r="I714" s="17">
        <f t="shared" si="110"/>
        <v>3853</v>
      </c>
      <c r="J714" s="21">
        <f t="shared" si="111"/>
        <v>1.3794540660143874E-4</v>
      </c>
      <c r="K714" s="19">
        <f t="shared" si="112"/>
        <v>8.4617331935235498</v>
      </c>
      <c r="L714" s="19">
        <f t="shared" si="113"/>
        <v>8.7376240067264277</v>
      </c>
      <c r="M714" s="21">
        <f t="shared" si="118"/>
        <v>3732</v>
      </c>
      <c r="N714" s="21">
        <f t="shared" si="119"/>
        <v>3975</v>
      </c>
      <c r="O714" s="19">
        <f t="shared" si="114"/>
        <v>8.3296134273725553</v>
      </c>
      <c r="P714" s="19">
        <f t="shared" si="115"/>
        <v>8.8719757164538873</v>
      </c>
      <c r="Q714" s="21">
        <f>((I714/B714)+_xlfn.NORM.S.INV(0.975)^2/(2*B714))/(1+_xlfn.NORM.S.INV(0.975)^2/B714)</f>
        <v>8.6038917907203267E-3</v>
      </c>
      <c r="R714" s="21">
        <f>_xlfn.NORM.S.INV(0.975)*SQRT(Q714*(1-Q714)/B714+(_xlfn.NORM.S.INV(0.975)^2/(4*B714^2)))/(1+_xlfn.NORM.S.INV(0.975)^2/B714)</f>
        <v>2.7046533365990283E-4</v>
      </c>
      <c r="S714" s="19">
        <f t="shared" si="116"/>
        <v>8.3334264570604244</v>
      </c>
      <c r="T714" s="19">
        <f t="shared" si="117"/>
        <v>8.8743571243802286</v>
      </c>
    </row>
    <row r="715" spans="1:20" x14ac:dyDescent="0.25">
      <c r="A715" s="12" t="s">
        <v>52</v>
      </c>
      <c r="B715" s="13">
        <v>54888</v>
      </c>
      <c r="C715" s="12">
        <v>13.9</v>
      </c>
      <c r="D715" s="12">
        <v>13</v>
      </c>
      <c r="E715" s="12">
        <v>15</v>
      </c>
      <c r="F715" s="12">
        <v>2010</v>
      </c>
      <c r="G715" s="12" t="s">
        <v>9</v>
      </c>
      <c r="H715" s="16" t="str">
        <f>VLOOKUP(A715,'Data Key'!$A$1:$B$51,2,FALSE)</f>
        <v>Montana</v>
      </c>
      <c r="I715" s="17">
        <f t="shared" si="110"/>
        <v>763</v>
      </c>
      <c r="J715" s="21">
        <f t="shared" si="111"/>
        <v>4.9974115266538408E-4</v>
      </c>
      <c r="K715" s="19">
        <f t="shared" si="112"/>
        <v>13.401293681906836</v>
      </c>
      <c r="L715" s="19">
        <f t="shared" si="113"/>
        <v>14.400775987237603</v>
      </c>
      <c r="M715" s="21">
        <f t="shared" si="118"/>
        <v>710</v>
      </c>
      <c r="N715" s="21">
        <f t="shared" si="119"/>
        <v>817</v>
      </c>
      <c r="O715" s="19">
        <f t="shared" si="114"/>
        <v>12.935432152747413</v>
      </c>
      <c r="P715" s="19">
        <f t="shared" si="115"/>
        <v>14.884856434922023</v>
      </c>
      <c r="Q715" s="21">
        <f>((I715/B715)+_xlfn.NORM.S.INV(0.975)^2/(2*B715))/(1+_xlfn.NORM.S.INV(0.975)^2/B715)</f>
        <v>1.3935053171502414E-2</v>
      </c>
      <c r="R715" s="21">
        <f>_xlfn.NORM.S.INV(0.975)*SQRT(Q715*(1-Q715)/B715+(_xlfn.NORM.S.INV(0.975)^2/(4*B715^2)))/(1+_xlfn.NORM.S.INV(0.975)^2/B715)</f>
        <v>9.8121097169841004E-4</v>
      </c>
      <c r="S715" s="19">
        <f t="shared" si="116"/>
        <v>12.953842199804003</v>
      </c>
      <c r="T715" s="19">
        <f t="shared" si="117"/>
        <v>14.916264143200825</v>
      </c>
    </row>
    <row r="716" spans="1:20" x14ac:dyDescent="0.25">
      <c r="A716" s="12" t="s">
        <v>53</v>
      </c>
      <c r="B716" s="13">
        <v>129365</v>
      </c>
      <c r="C716" s="12">
        <v>2.7</v>
      </c>
      <c r="D716" s="12">
        <v>2.5</v>
      </c>
      <c r="E716" s="12">
        <v>3</v>
      </c>
      <c r="F716" s="12">
        <v>2010</v>
      </c>
      <c r="G716" s="12" t="s">
        <v>9</v>
      </c>
      <c r="H716" s="16" t="str">
        <f>VLOOKUP(A716,'Data Key'!$A$1:$B$51,2,FALSE)</f>
        <v>Nebraska</v>
      </c>
      <c r="I716" s="17">
        <f t="shared" si="110"/>
        <v>349</v>
      </c>
      <c r="J716" s="21">
        <f t="shared" si="111"/>
        <v>1.4421462688321766E-4</v>
      </c>
      <c r="K716" s="19">
        <f t="shared" si="112"/>
        <v>2.5535784392474978</v>
      </c>
      <c r="L716" s="19">
        <f t="shared" si="113"/>
        <v>2.8420076930139331</v>
      </c>
      <c r="M716" s="21">
        <f t="shared" si="118"/>
        <v>313</v>
      </c>
      <c r="N716" s="21">
        <f t="shared" si="119"/>
        <v>386</v>
      </c>
      <c r="O716" s="19">
        <f t="shared" si="114"/>
        <v>2.4195106868163725</v>
      </c>
      <c r="P716" s="19">
        <f t="shared" si="115"/>
        <v>2.9838055115371236</v>
      </c>
      <c r="Q716" s="21">
        <f>((I716/B716)+_xlfn.NORM.S.INV(0.975)^2/(2*B716))/(1+_xlfn.NORM.S.INV(0.975)^2/B716)</f>
        <v>2.7125598826827895E-3</v>
      </c>
      <c r="R716" s="21">
        <f>_xlfn.NORM.S.INV(0.975)*SQRT(Q716*(1-Q716)/B716+(_xlfn.NORM.S.INV(0.975)^2/(4*B716^2)))/(1+_xlfn.NORM.S.INV(0.975)^2/B716)</f>
        <v>2.838060996917375E-4</v>
      </c>
      <c r="S716" s="19">
        <f t="shared" si="116"/>
        <v>2.4287537829910519</v>
      </c>
      <c r="T716" s="19">
        <f t="shared" si="117"/>
        <v>2.996365982374527</v>
      </c>
    </row>
    <row r="717" spans="1:20" x14ac:dyDescent="0.25">
      <c r="A717" s="12" t="s">
        <v>31</v>
      </c>
      <c r="B717" s="13">
        <v>149204</v>
      </c>
      <c r="C717" s="12">
        <v>3.9</v>
      </c>
      <c r="D717" s="12">
        <v>3.6</v>
      </c>
      <c r="E717" s="12">
        <v>4.2</v>
      </c>
      <c r="F717" s="12">
        <v>2010</v>
      </c>
      <c r="G717" s="12" t="s">
        <v>9</v>
      </c>
      <c r="H717" s="16" t="str">
        <f>VLOOKUP(A717,'Data Key'!$A$1:$B$51,2,FALSE)</f>
        <v>Nevada</v>
      </c>
      <c r="I717" s="17">
        <f t="shared" si="110"/>
        <v>582</v>
      </c>
      <c r="J717" s="21">
        <f t="shared" si="111"/>
        <v>1.6137354649825762E-4</v>
      </c>
      <c r="K717" s="19">
        <f t="shared" si="112"/>
        <v>3.7393261666461624</v>
      </c>
      <c r="L717" s="19">
        <f t="shared" si="113"/>
        <v>4.062073259642677</v>
      </c>
      <c r="M717" s="21">
        <f t="shared" si="118"/>
        <v>535</v>
      </c>
      <c r="N717" s="21">
        <f t="shared" si="119"/>
        <v>630</v>
      </c>
      <c r="O717" s="19">
        <f t="shared" si="114"/>
        <v>3.5856947534918633</v>
      </c>
      <c r="P717" s="19">
        <f t="shared" si="115"/>
        <v>4.2224069059810727</v>
      </c>
      <c r="Q717" s="21">
        <f>((I717/B717)+_xlfn.NORM.S.INV(0.975)^2/(2*B717))/(1+_xlfn.NORM.S.INV(0.975)^2/B717)</f>
        <v>3.9134721319020035E-3</v>
      </c>
      <c r="R717" s="21">
        <f>_xlfn.NORM.S.INV(0.975)*SQRT(Q717*(1-Q717)/B717+(_xlfn.NORM.S.INV(0.975)^2/(4*B717^2)))/(1+_xlfn.NORM.S.INV(0.975)^2/B717)</f>
        <v>3.1705498621025971E-4</v>
      </c>
      <c r="S717" s="19">
        <f t="shared" si="116"/>
        <v>3.5964171456917438</v>
      </c>
      <c r="T717" s="19">
        <f t="shared" si="117"/>
        <v>4.2305271181122635</v>
      </c>
    </row>
    <row r="718" spans="1:20" x14ac:dyDescent="0.25">
      <c r="A718" s="12" t="s">
        <v>37</v>
      </c>
      <c r="B718" s="13">
        <v>68529</v>
      </c>
      <c r="C718" s="12">
        <v>14.8</v>
      </c>
      <c r="D718" s="12">
        <v>14</v>
      </c>
      <c r="E718" s="12">
        <v>15.8</v>
      </c>
      <c r="F718" s="12">
        <v>2010</v>
      </c>
      <c r="G718" s="12" t="s">
        <v>9</v>
      </c>
      <c r="H718" s="16" t="str">
        <f>VLOOKUP(A718,'Data Key'!$A$1:$B$51,2,FALSE)</f>
        <v>New Hampshire</v>
      </c>
      <c r="I718" s="17">
        <f t="shared" si="110"/>
        <v>1014</v>
      </c>
      <c r="J718" s="21">
        <f t="shared" si="111"/>
        <v>4.6121935252245135E-4</v>
      </c>
      <c r="K718" s="19">
        <f t="shared" si="112"/>
        <v>14.3354360780252</v>
      </c>
      <c r="L718" s="19">
        <f t="shared" si="113"/>
        <v>15.257874783070102</v>
      </c>
      <c r="M718" s="21">
        <f t="shared" si="118"/>
        <v>953</v>
      </c>
      <c r="N718" s="21">
        <f t="shared" si="119"/>
        <v>1077</v>
      </c>
      <c r="O718" s="19">
        <f t="shared" si="114"/>
        <v>13.906521326737586</v>
      </c>
      <c r="P718" s="19">
        <f t="shared" si="115"/>
        <v>15.715974259072802</v>
      </c>
      <c r="Q718" s="21">
        <f>((I718/B718)+_xlfn.NORM.S.INV(0.975)^2/(2*B718))/(1+_xlfn.NORM.S.INV(0.975)^2/B718)</f>
        <v>1.4823852444827973E-2</v>
      </c>
      <c r="R718" s="21">
        <f>_xlfn.NORM.S.INV(0.975)*SQRT(Q718*(1-Q718)/B718+(_xlfn.NORM.S.INV(0.975)^2/(4*B718^2)))/(1+_xlfn.NORM.S.INV(0.975)^2/B718)</f>
        <v>9.0517449530079801E-4</v>
      </c>
      <c r="S718" s="19">
        <f t="shared" si="116"/>
        <v>13.918677949527174</v>
      </c>
      <c r="T718" s="19">
        <f t="shared" si="117"/>
        <v>15.729026940128771</v>
      </c>
    </row>
    <row r="719" spans="1:20" x14ac:dyDescent="0.25">
      <c r="A719" s="12" t="s">
        <v>16</v>
      </c>
      <c r="B719" s="13">
        <v>491524</v>
      </c>
      <c r="C719" s="12">
        <v>7.9</v>
      </c>
      <c r="D719" s="12">
        <v>7.7</v>
      </c>
      <c r="E719" s="12">
        <v>8.1</v>
      </c>
      <c r="F719" s="12">
        <v>2010</v>
      </c>
      <c r="G719" s="12" t="s">
        <v>9</v>
      </c>
      <c r="H719" s="16" t="str">
        <f>VLOOKUP(A719,'Data Key'!$A$1:$B$51,2,FALSE)</f>
        <v>New Jersey</v>
      </c>
      <c r="I719" s="17">
        <f t="shared" si="110"/>
        <v>3883</v>
      </c>
      <c r="J719" s="21">
        <f t="shared" si="111"/>
        <v>1.2627480584316721E-4</v>
      </c>
      <c r="K719" s="19">
        <f t="shared" si="112"/>
        <v>7.7736446284062275</v>
      </c>
      <c r="L719" s="19">
        <f t="shared" si="113"/>
        <v>8.026194240092563</v>
      </c>
      <c r="M719" s="21">
        <f t="shared" si="118"/>
        <v>3762</v>
      </c>
      <c r="N719" s="21">
        <f t="shared" si="119"/>
        <v>4005</v>
      </c>
      <c r="O719" s="19">
        <f t="shared" si="114"/>
        <v>7.6537463074030976</v>
      </c>
      <c r="P719" s="19">
        <f t="shared" si="115"/>
        <v>8.1481270497473162</v>
      </c>
      <c r="Q719" s="21">
        <f>((I719/B719)+_xlfn.NORM.S.INV(0.975)^2/(2*B719))/(1+_xlfn.NORM.S.INV(0.975)^2/B719)</f>
        <v>7.9037653653151584E-3</v>
      </c>
      <c r="R719" s="21">
        <f>_xlfn.NORM.S.INV(0.975)*SQRT(Q719*(1-Q719)/B719+(_xlfn.NORM.S.INV(0.975)^2/(4*B719^2)))/(1+_xlfn.NORM.S.INV(0.975)^2/B719)</f>
        <v>2.4758273359750337E-4</v>
      </c>
      <c r="S719" s="19">
        <f t="shared" si="116"/>
        <v>7.6561826317176545</v>
      </c>
      <c r="T719" s="19">
        <f t="shared" si="117"/>
        <v>8.1513480989126617</v>
      </c>
    </row>
    <row r="720" spans="1:20" x14ac:dyDescent="0.25">
      <c r="A720" s="12" t="s">
        <v>62</v>
      </c>
      <c r="B720" s="13">
        <v>268311</v>
      </c>
      <c r="C720" s="12">
        <v>4.5999999999999996</v>
      </c>
      <c r="D720" s="12">
        <v>4.4000000000000004</v>
      </c>
      <c r="E720" s="12">
        <v>4.9000000000000004</v>
      </c>
      <c r="F720" s="12">
        <v>2010</v>
      </c>
      <c r="G720" s="12" t="s">
        <v>9</v>
      </c>
      <c r="H720" s="16" t="str">
        <f>VLOOKUP(A720,'Data Key'!$A$1:$B$51,2,FALSE)</f>
        <v>New Mexico</v>
      </c>
      <c r="I720" s="17">
        <f t="shared" si="110"/>
        <v>1234</v>
      </c>
      <c r="J720" s="21">
        <f t="shared" si="111"/>
        <v>1.3062253492766585E-4</v>
      </c>
      <c r="K720" s="19">
        <f t="shared" si="112"/>
        <v>4.4685180146584482</v>
      </c>
      <c r="L720" s="19">
        <f t="shared" si="113"/>
        <v>4.7297630845137801</v>
      </c>
      <c r="M720" s="21">
        <f t="shared" si="118"/>
        <v>1166</v>
      </c>
      <c r="N720" s="21">
        <f t="shared" si="119"/>
        <v>1303</v>
      </c>
      <c r="O720" s="19">
        <f t="shared" si="114"/>
        <v>4.3457033069833138</v>
      </c>
      <c r="P720" s="19">
        <f t="shared" si="115"/>
        <v>4.8563048104624853</v>
      </c>
      <c r="Q720" s="21">
        <f>((I720/B720)+_xlfn.NORM.S.INV(0.975)^2/(2*B720))/(1+_xlfn.NORM.S.INV(0.975)^2/B720)</f>
        <v>4.6062331948940223E-3</v>
      </c>
      <c r="R720" s="21">
        <f>_xlfn.NORM.S.INV(0.975)*SQRT(Q720*(1-Q720)/B720+(_xlfn.NORM.S.INV(0.975)^2/(4*B720^2)))/(1+_xlfn.NORM.S.INV(0.975)^2/B720)</f>
        <v>2.5630820143308344E-4</v>
      </c>
      <c r="S720" s="19">
        <f t="shared" si="116"/>
        <v>4.349924993460939</v>
      </c>
      <c r="T720" s="19">
        <f t="shared" si="117"/>
        <v>4.8625413963271056</v>
      </c>
    </row>
    <row r="721" spans="1:20" x14ac:dyDescent="0.25">
      <c r="A721" s="12" t="s">
        <v>38</v>
      </c>
      <c r="B721" s="13">
        <v>1376511</v>
      </c>
      <c r="C721" s="12">
        <v>5</v>
      </c>
      <c r="D721" s="12">
        <v>4.9000000000000004</v>
      </c>
      <c r="E721" s="12">
        <v>5.0999999999999996</v>
      </c>
      <c r="F721" s="12">
        <v>2010</v>
      </c>
      <c r="G721" s="12" t="s">
        <v>9</v>
      </c>
      <c r="H721" s="16" t="str">
        <f>VLOOKUP(A721,'Data Key'!$A$1:$B$51,2,FALSE)</f>
        <v>New York</v>
      </c>
      <c r="I721" s="17">
        <f t="shared" si="110"/>
        <v>6883</v>
      </c>
      <c r="J721" s="21">
        <f t="shared" si="111"/>
        <v>6.012023483512811E-5</v>
      </c>
      <c r="K721" s="19">
        <f t="shared" si="112"/>
        <v>4.9402030462719608</v>
      </c>
      <c r="L721" s="19">
        <f t="shared" si="113"/>
        <v>5.0604435159422172</v>
      </c>
      <c r="M721" s="21">
        <f t="shared" si="118"/>
        <v>6721</v>
      </c>
      <c r="N721" s="21">
        <f t="shared" si="119"/>
        <v>7045</v>
      </c>
      <c r="O721" s="19">
        <f t="shared" si="114"/>
        <v>4.8826344286387835</v>
      </c>
      <c r="P721" s="19">
        <f t="shared" si="115"/>
        <v>5.1180121335753945</v>
      </c>
      <c r="Q721" s="21">
        <f>((I721/B721)+_xlfn.NORM.S.INV(0.975)^2/(2*B721))/(1+_xlfn.NORM.S.INV(0.975)^2/B721)</f>
        <v>5.0017046834843829E-3</v>
      </c>
      <c r="R721" s="21">
        <f>_xlfn.NORM.S.INV(0.975)*SQRT(Q721*(1-Q721)/B721+(_xlfn.NORM.S.INV(0.975)^2/(4*B721^2)))/(1+_xlfn.NORM.S.INV(0.975)^2/B721)</f>
        <v>1.1785762004076476E-4</v>
      </c>
      <c r="S721" s="19">
        <f t="shared" si="116"/>
        <v>4.8838470634436177</v>
      </c>
      <c r="T721" s="19">
        <f t="shared" si="117"/>
        <v>5.1195623035251483</v>
      </c>
    </row>
    <row r="722" spans="1:20" x14ac:dyDescent="0.25">
      <c r="A722" s="12" t="s">
        <v>23</v>
      </c>
      <c r="B722" s="13">
        <v>744006</v>
      </c>
      <c r="C722" s="12">
        <v>8.6</v>
      </c>
      <c r="D722" s="12">
        <v>8.4</v>
      </c>
      <c r="E722" s="12">
        <v>8.9</v>
      </c>
      <c r="F722" s="12">
        <v>2010</v>
      </c>
      <c r="G722" s="12" t="s">
        <v>9</v>
      </c>
      <c r="H722" s="16" t="str">
        <f>VLOOKUP(A722,'Data Key'!$A$1:$B$51,2,FALSE)</f>
        <v>North Carolina</v>
      </c>
      <c r="I722" s="17">
        <f t="shared" si="110"/>
        <v>6398</v>
      </c>
      <c r="J722" s="21">
        <f t="shared" si="111"/>
        <v>1.0704595725937412E-4</v>
      </c>
      <c r="K722" s="19">
        <f t="shared" si="112"/>
        <v>8.4923470583883489</v>
      </c>
      <c r="L722" s="19">
        <f t="shared" si="113"/>
        <v>8.7064389729070975</v>
      </c>
      <c r="M722" s="21">
        <f t="shared" si="118"/>
        <v>6243</v>
      </c>
      <c r="N722" s="21">
        <f t="shared" si="119"/>
        <v>6555</v>
      </c>
      <c r="O722" s="19">
        <f t="shared" si="114"/>
        <v>8.391061362408367</v>
      </c>
      <c r="P722" s="19">
        <f t="shared" si="115"/>
        <v>8.8104128192514573</v>
      </c>
      <c r="Q722" s="21">
        <f>((I722/B722)+_xlfn.NORM.S.INV(0.975)^2/(2*B722))/(1+_xlfn.NORM.S.INV(0.975)^2/B722)</f>
        <v>8.6019302068124186E-3</v>
      </c>
      <c r="R722" s="21">
        <f>_xlfn.NORM.S.INV(0.975)*SQRT(Q722*(1-Q722)/B722+(_xlfn.NORM.S.INV(0.975)^2/(4*B722^2)))/(1+_xlfn.NORM.S.INV(0.975)^2/B722)</f>
        <v>2.0985169758016162E-4</v>
      </c>
      <c r="S722" s="19">
        <f t="shared" si="116"/>
        <v>8.3920785092322578</v>
      </c>
      <c r="T722" s="19">
        <f t="shared" si="117"/>
        <v>8.8117819043925785</v>
      </c>
    </row>
    <row r="723" spans="1:20" x14ac:dyDescent="0.25">
      <c r="A723" s="12" t="s">
        <v>59</v>
      </c>
      <c r="B723" s="13">
        <v>30934</v>
      </c>
      <c r="C723" s="12">
        <v>10.6</v>
      </c>
      <c r="D723" s="12">
        <v>9.6</v>
      </c>
      <c r="E723" s="12">
        <v>11.8</v>
      </c>
      <c r="F723" s="12">
        <v>2010</v>
      </c>
      <c r="G723" s="12" t="s">
        <v>9</v>
      </c>
      <c r="H723" s="16" t="str">
        <f>VLOOKUP(A723,'Data Key'!$A$1:$B$51,2,FALSE)</f>
        <v>North Dakota</v>
      </c>
      <c r="I723" s="17">
        <f t="shared" si="110"/>
        <v>328</v>
      </c>
      <c r="J723" s="21">
        <f t="shared" si="111"/>
        <v>5.8235269150332494E-4</v>
      </c>
      <c r="K723" s="19">
        <f t="shared" si="112"/>
        <v>10.020867066691542</v>
      </c>
      <c r="L723" s="19">
        <f t="shared" si="113"/>
        <v>11.185572449698192</v>
      </c>
      <c r="M723" s="21">
        <f t="shared" si="118"/>
        <v>293</v>
      </c>
      <c r="N723" s="21">
        <f t="shared" si="119"/>
        <v>364</v>
      </c>
      <c r="O723" s="19">
        <f t="shared" si="114"/>
        <v>9.471778625460658</v>
      </c>
      <c r="P723" s="19">
        <f t="shared" si="115"/>
        <v>11.766987780435766</v>
      </c>
      <c r="Q723" s="21">
        <f>((I723/B723)+_xlfn.NORM.S.INV(0.975)^2/(2*B723))/(1+_xlfn.NORM.S.INV(0.975)^2/B723)</f>
        <v>1.0663986685996911E-2</v>
      </c>
      <c r="R723" s="21">
        <f>_xlfn.NORM.S.INV(0.975)*SQRT(Q723*(1-Q723)/B723+(_xlfn.NORM.S.INV(0.975)^2/(4*B723^2)))/(1+_xlfn.NORM.S.INV(0.975)^2/B723)</f>
        <v>1.1461616563669737E-3</v>
      </c>
      <c r="S723" s="19">
        <f t="shared" si="116"/>
        <v>9.517825029629936</v>
      </c>
      <c r="T723" s="19">
        <f t="shared" si="117"/>
        <v>11.810148342363885</v>
      </c>
    </row>
    <row r="724" spans="1:20" x14ac:dyDescent="0.25">
      <c r="A724" s="12" t="s">
        <v>54</v>
      </c>
      <c r="B724" s="13">
        <v>958848</v>
      </c>
      <c r="C724" s="12">
        <v>6.4</v>
      </c>
      <c r="D724" s="12">
        <v>6.2</v>
      </c>
      <c r="E724" s="12">
        <v>6.5</v>
      </c>
      <c r="F724" s="12">
        <v>2010</v>
      </c>
      <c r="G724" s="12" t="s">
        <v>9</v>
      </c>
      <c r="H724" s="16" t="str">
        <f>VLOOKUP(A724,'Data Key'!$A$1:$B$51,2,FALSE)</f>
        <v>Ohio</v>
      </c>
      <c r="I724" s="17">
        <f t="shared" si="110"/>
        <v>6137</v>
      </c>
      <c r="J724" s="21">
        <f t="shared" si="111"/>
        <v>8.1439294238764407E-5</v>
      </c>
      <c r="K724" s="19">
        <f t="shared" si="112"/>
        <v>6.3189495056544409</v>
      </c>
      <c r="L724" s="19">
        <f t="shared" si="113"/>
        <v>6.4818280941319699</v>
      </c>
      <c r="M724" s="21">
        <f t="shared" si="118"/>
        <v>5984</v>
      </c>
      <c r="N724" s="21">
        <f t="shared" si="119"/>
        <v>6290</v>
      </c>
      <c r="O724" s="19">
        <f t="shared" si="114"/>
        <v>6.2408223201174744</v>
      </c>
      <c r="P724" s="19">
        <f t="shared" si="115"/>
        <v>6.5599552796689364</v>
      </c>
      <c r="Q724" s="21">
        <f>((I724/B724)+_xlfn.NORM.S.INV(0.975)^2/(2*B724))/(1+_xlfn.NORM.S.INV(0.975)^2/B724)</f>
        <v>6.4023663135176784E-3</v>
      </c>
      <c r="R724" s="21">
        <f>_xlfn.NORM.S.INV(0.975)*SQRT(Q724*(1-Q724)/B724+(_xlfn.NORM.S.INV(0.975)^2/(4*B724^2)))/(1+_xlfn.NORM.S.INV(0.975)^2/B724)</f>
        <v>1.5965450881192631E-4</v>
      </c>
      <c r="S724" s="19">
        <f t="shared" si="116"/>
        <v>6.2427118047057526</v>
      </c>
      <c r="T724" s="19">
        <f t="shared" si="117"/>
        <v>6.5620208223296048</v>
      </c>
    </row>
    <row r="725" spans="1:20" x14ac:dyDescent="0.25">
      <c r="A725" s="12" t="s">
        <v>39</v>
      </c>
      <c r="B725" s="13">
        <v>392456</v>
      </c>
      <c r="C725" s="12">
        <v>6.3</v>
      </c>
      <c r="D725" s="12">
        <v>6</v>
      </c>
      <c r="E725" s="12">
        <v>6.5</v>
      </c>
      <c r="F725" s="12">
        <v>2010</v>
      </c>
      <c r="G725" s="12" t="s">
        <v>9</v>
      </c>
      <c r="H725" s="16" t="str">
        <f>VLOOKUP(A725,'Data Key'!$A$1:$B$51,2,FALSE)</f>
        <v>Oklahoma</v>
      </c>
      <c r="I725" s="17">
        <f t="shared" si="110"/>
        <v>2472</v>
      </c>
      <c r="J725" s="21">
        <f t="shared" si="111"/>
        <v>1.2628773329060954E-4</v>
      </c>
      <c r="K725" s="19">
        <f t="shared" si="112"/>
        <v>6.1725075456705989</v>
      </c>
      <c r="L725" s="19">
        <f t="shared" si="113"/>
        <v>6.4250830122518181</v>
      </c>
      <c r="M725" s="21">
        <f t="shared" si="118"/>
        <v>2376</v>
      </c>
      <c r="N725" s="21">
        <f t="shared" si="119"/>
        <v>2570</v>
      </c>
      <c r="O725" s="19">
        <f t="shared" si="114"/>
        <v>6.0541818700695114</v>
      </c>
      <c r="P725" s="19">
        <f t="shared" si="115"/>
        <v>6.5485048005381499</v>
      </c>
      <c r="Q725" s="21">
        <f>((I725/B725)+_xlfn.NORM.S.INV(0.975)^2/(2*B725))/(1+_xlfn.NORM.S.INV(0.975)^2/B725)</f>
        <v>6.3036277042116829E-3</v>
      </c>
      <c r="R725" s="21">
        <f>_xlfn.NORM.S.INV(0.975)*SQRT(Q725*(1-Q725)/B725+(_xlfn.NORM.S.INV(0.975)^2/(4*B725^2)))/(1+_xlfn.NORM.S.INV(0.975)^2/B725)</f>
        <v>2.4765967462873271E-4</v>
      </c>
      <c r="S725" s="19">
        <f t="shared" si="116"/>
        <v>6.0559680295829503</v>
      </c>
      <c r="T725" s="19">
        <f t="shared" si="117"/>
        <v>6.5512873788404162</v>
      </c>
    </row>
    <row r="726" spans="1:20" x14ac:dyDescent="0.25">
      <c r="A726" s="12" t="s">
        <v>32</v>
      </c>
      <c r="B726" s="13">
        <v>225437</v>
      </c>
      <c r="C726" s="12">
        <v>8.3000000000000007</v>
      </c>
      <c r="D726" s="12">
        <v>8</v>
      </c>
      <c r="E726" s="12">
        <v>8.6999999999999993</v>
      </c>
      <c r="F726" s="12">
        <v>2010</v>
      </c>
      <c r="G726" s="12" t="s">
        <v>9</v>
      </c>
      <c r="H726" s="16" t="str">
        <f>VLOOKUP(A726,'Data Key'!$A$1:$B$51,2,FALSE)</f>
        <v>Oregon</v>
      </c>
      <c r="I726" s="17">
        <f t="shared" si="110"/>
        <v>1871</v>
      </c>
      <c r="J726" s="21">
        <f t="shared" si="111"/>
        <v>1.910741680803134E-4</v>
      </c>
      <c r="K726" s="19">
        <f t="shared" si="112"/>
        <v>8.1083620380437935</v>
      </c>
      <c r="L726" s="19">
        <f t="shared" si="113"/>
        <v>8.490510374204419</v>
      </c>
      <c r="M726" s="21">
        <f t="shared" si="118"/>
        <v>1787</v>
      </c>
      <c r="N726" s="21">
        <f t="shared" si="119"/>
        <v>1956</v>
      </c>
      <c r="O726" s="19">
        <f t="shared" si="114"/>
        <v>7.9268265635188548</v>
      </c>
      <c r="P726" s="19">
        <f t="shared" si="115"/>
        <v>8.6764816778079901</v>
      </c>
      <c r="Q726" s="21">
        <f>((I726/B726)+_xlfn.NORM.S.INV(0.975)^2/(2*B726))/(1+_xlfn.NORM.S.INV(0.975)^2/B726)</f>
        <v>8.3078146678779909E-3</v>
      </c>
      <c r="R726" s="21">
        <f>_xlfn.NORM.S.INV(0.975)*SQRT(Q726*(1-Q726)/B726+(_xlfn.NORM.S.INV(0.975)^2/(4*B726^2)))/(1+_xlfn.NORM.S.INV(0.975)^2/B726)</f>
        <v>3.7477635976430527E-4</v>
      </c>
      <c r="S726" s="19">
        <f t="shared" si="116"/>
        <v>7.9330383081136855</v>
      </c>
      <c r="T726" s="19">
        <f t="shared" si="117"/>
        <v>8.682591027642296</v>
      </c>
    </row>
    <row r="727" spans="1:20" x14ac:dyDescent="0.25">
      <c r="A727" s="12" t="s">
        <v>24</v>
      </c>
      <c r="B727" s="13">
        <v>797425</v>
      </c>
      <c r="C727" s="12">
        <v>2.8</v>
      </c>
      <c r="D727" s="12">
        <v>2.7</v>
      </c>
      <c r="E727" s="12">
        <v>3</v>
      </c>
      <c r="F727" s="12">
        <v>2010</v>
      </c>
      <c r="G727" s="12" t="s">
        <v>9</v>
      </c>
      <c r="H727" s="16" t="str">
        <f>VLOOKUP(A727,'Data Key'!$A$1:$B$51,2,FALSE)</f>
        <v>Pennsylvania</v>
      </c>
      <c r="I727" s="17">
        <f t="shared" si="110"/>
        <v>2233</v>
      </c>
      <c r="J727" s="21">
        <f t="shared" si="111"/>
        <v>5.9175998139344989E-5</v>
      </c>
      <c r="K727" s="19">
        <f t="shared" si="112"/>
        <v>2.7410873495109045</v>
      </c>
      <c r="L727" s="19">
        <f t="shared" si="113"/>
        <v>2.8594393457895939</v>
      </c>
      <c r="M727" s="21">
        <f t="shared" si="118"/>
        <v>2141</v>
      </c>
      <c r="N727" s="21">
        <f t="shared" si="119"/>
        <v>2326</v>
      </c>
      <c r="O727" s="19">
        <f t="shared" si="114"/>
        <v>2.6848919961124871</v>
      </c>
      <c r="P727" s="19">
        <f t="shared" si="115"/>
        <v>2.9168887356177695</v>
      </c>
      <c r="Q727" s="21">
        <f>((I727/B727)+_xlfn.NORM.S.INV(0.975)^2/(2*B727))/(1+_xlfn.NORM.S.INV(0.975)^2/B727)</f>
        <v>2.8026585109735568E-3</v>
      </c>
      <c r="R727" s="21">
        <f>_xlfn.NORM.S.INV(0.975)*SQRT(Q727*(1-Q727)/B727+(_xlfn.NORM.S.INV(0.975)^2/(4*B727^2)))/(1+_xlfn.NORM.S.INV(0.975)^2/B727)</f>
        <v>1.1605671568404591E-4</v>
      </c>
      <c r="S727" s="19">
        <f t="shared" si="116"/>
        <v>2.6866017952895107</v>
      </c>
      <c r="T727" s="19">
        <f t="shared" si="117"/>
        <v>2.9187152266576031</v>
      </c>
    </row>
    <row r="728" spans="1:20" x14ac:dyDescent="0.25">
      <c r="A728" s="12" t="s">
        <v>40</v>
      </c>
      <c r="B728" s="13">
        <v>79463</v>
      </c>
      <c r="C728" s="12">
        <v>18.600000000000001</v>
      </c>
      <c r="D728" s="12">
        <v>17.600000000000001</v>
      </c>
      <c r="E728" s="12">
        <v>19.5</v>
      </c>
      <c r="F728" s="12">
        <v>2010</v>
      </c>
      <c r="G728" s="12" t="s">
        <v>9</v>
      </c>
      <c r="H728" s="16" t="str">
        <f>VLOOKUP(A728,'Data Key'!$A$1:$B$51,2,FALSE)</f>
        <v>Rhode Island</v>
      </c>
      <c r="I728" s="17">
        <f t="shared" si="110"/>
        <v>1478</v>
      </c>
      <c r="J728" s="21">
        <f t="shared" si="111"/>
        <v>4.7928663588554235E-4</v>
      </c>
      <c r="K728" s="19">
        <f t="shared" si="112"/>
        <v>18.120564867329794</v>
      </c>
      <c r="L728" s="19">
        <f t="shared" si="113"/>
        <v>19.079138139100877</v>
      </c>
      <c r="M728" s="21">
        <f t="shared" si="118"/>
        <v>1404</v>
      </c>
      <c r="N728" s="21">
        <f t="shared" si="119"/>
        <v>1553</v>
      </c>
      <c r="O728" s="19">
        <f t="shared" si="114"/>
        <v>17.66860048072688</v>
      </c>
      <c r="P728" s="19">
        <f t="shared" si="115"/>
        <v>19.543686998980657</v>
      </c>
      <c r="Q728" s="21">
        <f>((I728/B728)+_xlfn.NORM.S.INV(0.975)^2/(2*B728))/(1+_xlfn.NORM.S.INV(0.975)^2/B728)</f>
        <v>1.8623122578456001E-2</v>
      </c>
      <c r="R728" s="21">
        <f>_xlfn.NORM.S.INV(0.975)*SQRT(Q728*(1-Q728)/B728+(_xlfn.NORM.S.INV(0.975)^2/(4*B728^2)))/(1+_xlfn.NORM.S.INV(0.975)^2/B728)</f>
        <v>9.4022615113540471E-4</v>
      </c>
      <c r="S728" s="19">
        <f t="shared" si="116"/>
        <v>17.682896427320596</v>
      </c>
      <c r="T728" s="19">
        <f t="shared" si="117"/>
        <v>19.563348729591407</v>
      </c>
    </row>
    <row r="729" spans="1:20" x14ac:dyDescent="0.25">
      <c r="A729" s="12" t="s">
        <v>17</v>
      </c>
      <c r="B729" s="13">
        <v>403235</v>
      </c>
      <c r="C729" s="12">
        <v>7.3</v>
      </c>
      <c r="D729" s="12">
        <v>7.1</v>
      </c>
      <c r="E729" s="12">
        <v>7.6</v>
      </c>
      <c r="F729" s="12">
        <v>2010</v>
      </c>
      <c r="G729" s="12" t="s">
        <v>9</v>
      </c>
      <c r="H729" s="16" t="str">
        <f>VLOOKUP(A729,'Data Key'!$A$1:$B$51,2,FALSE)</f>
        <v>South Carolina</v>
      </c>
      <c r="I729" s="17">
        <f t="shared" si="110"/>
        <v>2944</v>
      </c>
      <c r="J729" s="21">
        <f t="shared" si="111"/>
        <v>1.3406625692230894E-4</v>
      </c>
      <c r="K729" s="19">
        <f t="shared" si="112"/>
        <v>7.1668872813370186</v>
      </c>
      <c r="L729" s="19">
        <f t="shared" si="113"/>
        <v>7.4350197951816366</v>
      </c>
      <c r="M729" s="21">
        <f t="shared" si="118"/>
        <v>2838</v>
      </c>
      <c r="N729" s="21">
        <f t="shared" si="119"/>
        <v>3050</v>
      </c>
      <c r="O729" s="19">
        <f t="shared" si="114"/>
        <v>7.0380795317866749</v>
      </c>
      <c r="P729" s="19">
        <f t="shared" si="115"/>
        <v>7.5638275447319803</v>
      </c>
      <c r="Q729" s="21">
        <f>((I729/B729)+_xlfn.NORM.S.INV(0.975)^2/(2*B729))/(1+_xlfn.NORM.S.INV(0.975)^2/B729)</f>
        <v>7.3056472406098525E-3</v>
      </c>
      <c r="R729" s="21">
        <f>_xlfn.NORM.S.INV(0.975)*SQRT(Q729*(1-Q729)/B729+(_xlfn.NORM.S.INV(0.975)^2/(4*B729^2)))/(1+_xlfn.NORM.S.INV(0.975)^2/B729)</f>
        <v>2.6288951635545897E-4</v>
      </c>
      <c r="S729" s="19">
        <f t="shared" si="116"/>
        <v>7.0427577242543933</v>
      </c>
      <c r="T729" s="19">
        <f t="shared" si="117"/>
        <v>7.5685367569653117</v>
      </c>
    </row>
    <row r="730" spans="1:20" x14ac:dyDescent="0.25">
      <c r="A730" s="12" t="s">
        <v>55</v>
      </c>
      <c r="B730" s="13">
        <v>64732</v>
      </c>
      <c r="C730" s="12">
        <v>4.3</v>
      </c>
      <c r="D730" s="12">
        <v>3.9</v>
      </c>
      <c r="E730" s="12">
        <v>4.9000000000000004</v>
      </c>
      <c r="F730" s="12">
        <v>2010</v>
      </c>
      <c r="G730" s="12" t="s">
        <v>9</v>
      </c>
      <c r="H730" s="16" t="str">
        <f>VLOOKUP(A730,'Data Key'!$A$1:$B$51,2,FALSE)</f>
        <v>South Dakota</v>
      </c>
      <c r="I730" s="17">
        <f t="shared" si="110"/>
        <v>278</v>
      </c>
      <c r="J730" s="21">
        <f t="shared" si="111"/>
        <v>2.5702111135785167E-4</v>
      </c>
      <c r="K730" s="19">
        <f t="shared" si="112"/>
        <v>4.0376090561018279</v>
      </c>
      <c r="L730" s="19">
        <f t="shared" si="113"/>
        <v>4.5516512788175314</v>
      </c>
      <c r="M730" s="21">
        <f t="shared" si="118"/>
        <v>246</v>
      </c>
      <c r="N730" s="21">
        <f t="shared" si="119"/>
        <v>311</v>
      </c>
      <c r="O730" s="19">
        <f t="shared" si="114"/>
        <v>3.8002842489031701</v>
      </c>
      <c r="P730" s="19">
        <f t="shared" si="115"/>
        <v>4.8044243959710808</v>
      </c>
      <c r="Q730" s="21">
        <f>((I730/B730)+_xlfn.NORM.S.INV(0.975)^2/(2*B730))/(1+_xlfn.NORM.S.INV(0.975)^2/B730)</f>
        <v>4.3240455843677915E-3</v>
      </c>
      <c r="R730" s="21">
        <f>_xlfn.NORM.S.INV(0.975)*SQRT(Q730*(1-Q730)/B730+(_xlfn.NORM.S.INV(0.975)^2/(4*B730^2)))/(1+_xlfn.NORM.S.INV(0.975)^2/B730)</f>
        <v>5.0630700918197625E-4</v>
      </c>
      <c r="S730" s="19">
        <f t="shared" si="116"/>
        <v>3.8177385751858148</v>
      </c>
      <c r="T730" s="19">
        <f t="shared" si="117"/>
        <v>4.830352593549768</v>
      </c>
    </row>
    <row r="731" spans="1:20" x14ac:dyDescent="0.25">
      <c r="A731" s="12" t="s">
        <v>29</v>
      </c>
      <c r="B731" s="13">
        <v>562799</v>
      </c>
      <c r="C731" s="12">
        <v>4.8</v>
      </c>
      <c r="D731" s="12">
        <v>4.5999999999999996</v>
      </c>
      <c r="E731" s="12">
        <v>5</v>
      </c>
      <c r="F731" s="12">
        <v>2010</v>
      </c>
      <c r="G731" s="12" t="s">
        <v>9</v>
      </c>
      <c r="H731" s="16" t="str">
        <f>VLOOKUP(A731,'Data Key'!$A$1:$B$51,2,FALSE)</f>
        <v>Tennessee</v>
      </c>
      <c r="I731" s="17">
        <f t="shared" si="110"/>
        <v>2701</v>
      </c>
      <c r="J731" s="21">
        <f t="shared" si="111"/>
        <v>9.2122205611569217E-5</v>
      </c>
      <c r="K731" s="19">
        <f t="shared" si="112"/>
        <v>4.7071045165396788</v>
      </c>
      <c r="L731" s="19">
        <f t="shared" si="113"/>
        <v>4.8913489277628175</v>
      </c>
      <c r="M731" s="21">
        <f t="shared" si="118"/>
        <v>2600</v>
      </c>
      <c r="N731" s="21">
        <f t="shared" si="119"/>
        <v>2804</v>
      </c>
      <c r="O731" s="19">
        <f t="shared" si="114"/>
        <v>4.6197665596420743</v>
      </c>
      <c r="P731" s="19">
        <f t="shared" si="115"/>
        <v>4.982240551244761</v>
      </c>
      <c r="Q731" s="21">
        <f>((I731/B731)+_xlfn.NORM.S.INV(0.975)^2/(2*B731))/(1+_xlfn.NORM.S.INV(0.975)^2/B731)</f>
        <v>4.8026067572868062E-3</v>
      </c>
      <c r="R731" s="21">
        <f>_xlfn.NORM.S.INV(0.975)*SQRT(Q731*(1-Q731)/B731+(_xlfn.NORM.S.INV(0.975)^2/(4*B731^2)))/(1+_xlfn.NORM.S.INV(0.975)^2/B731)</f>
        <v>1.8065047574818569E-4</v>
      </c>
      <c r="S731" s="19">
        <f t="shared" si="116"/>
        <v>4.6219562815386208</v>
      </c>
      <c r="T731" s="19">
        <f t="shared" si="117"/>
        <v>4.9832572330349922</v>
      </c>
    </row>
    <row r="732" spans="1:20" x14ac:dyDescent="0.25">
      <c r="A732" s="12" t="s">
        <v>63</v>
      </c>
      <c r="B732" s="13">
        <v>2253828</v>
      </c>
      <c r="C732" s="12">
        <v>4</v>
      </c>
      <c r="D732" s="12">
        <v>3.9</v>
      </c>
      <c r="E732" s="12">
        <v>4.0999999999999996</v>
      </c>
      <c r="F732" s="12">
        <v>2010</v>
      </c>
      <c r="G732" s="12" t="s">
        <v>9</v>
      </c>
      <c r="H732" s="16" t="str">
        <f>VLOOKUP(A732,'Data Key'!$A$1:$B$51,2,FALSE)</f>
        <v>Texas</v>
      </c>
      <c r="I732" s="17">
        <f t="shared" si="110"/>
        <v>9015</v>
      </c>
      <c r="J732" s="21">
        <f t="shared" si="111"/>
        <v>4.2042815794056746E-5</v>
      </c>
      <c r="K732" s="19">
        <f t="shared" si="112"/>
        <v>3.9578187530568054</v>
      </c>
      <c r="L732" s="19">
        <f t="shared" si="113"/>
        <v>4.0419043846449183</v>
      </c>
      <c r="M732" s="21">
        <f t="shared" si="118"/>
        <v>8830</v>
      </c>
      <c r="N732" s="21">
        <f t="shared" si="119"/>
        <v>9202</v>
      </c>
      <c r="O732" s="19">
        <f t="shared" si="114"/>
        <v>3.917778996445159</v>
      </c>
      <c r="P732" s="19">
        <f t="shared" si="115"/>
        <v>4.0828315204177068</v>
      </c>
      <c r="Q732" s="21">
        <f>((I732/B732)+_xlfn.NORM.S.INV(0.975)^2/(2*B732))/(1+_xlfn.NORM.S.INV(0.975)^2/B732)</f>
        <v>4.0007069576113684E-3</v>
      </c>
      <c r="R732" s="21">
        <f>_xlfn.NORM.S.INV(0.975)*SQRT(Q732*(1-Q732)/B732+(_xlfn.NORM.S.INV(0.975)^2/(4*B732^2)))/(1+_xlfn.NORM.S.INV(0.975)^2/B732)</f>
        <v>8.2415343114276699E-5</v>
      </c>
      <c r="S732" s="19">
        <f t="shared" si="116"/>
        <v>3.9182916144970918</v>
      </c>
      <c r="T732" s="19">
        <f t="shared" si="117"/>
        <v>4.0831223007256447</v>
      </c>
    </row>
    <row r="733" spans="1:20" x14ac:dyDescent="0.25">
      <c r="A733" s="12" t="s">
        <v>25</v>
      </c>
      <c r="B733" s="13">
        <v>129805</v>
      </c>
      <c r="C733" s="12">
        <v>4.7</v>
      </c>
      <c r="D733" s="12">
        <v>4.3</v>
      </c>
      <c r="E733" s="12">
        <v>5.0999999999999996</v>
      </c>
      <c r="F733" s="12">
        <v>2010</v>
      </c>
      <c r="G733" s="12" t="s">
        <v>9</v>
      </c>
      <c r="H733" s="16" t="str">
        <f>VLOOKUP(A733,'Data Key'!$A$1:$B$51,2,FALSE)</f>
        <v>Utah</v>
      </c>
      <c r="I733" s="17">
        <f t="shared" si="110"/>
        <v>610</v>
      </c>
      <c r="J733" s="21">
        <f t="shared" si="111"/>
        <v>1.898237891912739E-4</v>
      </c>
      <c r="K733" s="19">
        <f t="shared" si="112"/>
        <v>4.5095329382075171</v>
      </c>
      <c r="L733" s="19">
        <f t="shared" si="113"/>
        <v>4.8891805165900637</v>
      </c>
      <c r="M733" s="21">
        <f t="shared" si="118"/>
        <v>562</v>
      </c>
      <c r="N733" s="21">
        <f t="shared" si="119"/>
        <v>659</v>
      </c>
      <c r="O733" s="19">
        <f t="shared" si="114"/>
        <v>4.3295712799969186</v>
      </c>
      <c r="P733" s="19">
        <f t="shared" si="115"/>
        <v>5.0768460382882017</v>
      </c>
      <c r="Q733" s="21">
        <f>((I733/B733)+_xlfn.NORM.S.INV(0.975)^2/(2*B733))/(1+_xlfn.NORM.S.INV(0.975)^2/B733)</f>
        <v>4.7140142576841881E-3</v>
      </c>
      <c r="R733" s="21">
        <f>_xlfn.NORM.S.INV(0.975)*SQRT(Q733*(1-Q733)/B733+(_xlfn.NORM.S.INV(0.975)^2/(4*B733^2)))/(1+_xlfn.NORM.S.INV(0.975)^2/B733)</f>
        <v>3.7290745828107917E-4</v>
      </c>
      <c r="S733" s="19">
        <f t="shared" si="116"/>
        <v>4.341106799403109</v>
      </c>
      <c r="T733" s="19">
        <f t="shared" si="117"/>
        <v>5.0869217159652678</v>
      </c>
    </row>
    <row r="734" spans="1:20" x14ac:dyDescent="0.25">
      <c r="A734" s="12" t="s">
        <v>57</v>
      </c>
      <c r="B734" s="13">
        <v>52091</v>
      </c>
      <c r="C734" s="12">
        <v>20.6</v>
      </c>
      <c r="D734" s="12">
        <v>19.399999999999999</v>
      </c>
      <c r="E734" s="12">
        <v>21.8</v>
      </c>
      <c r="F734" s="12">
        <v>2010</v>
      </c>
      <c r="G734" s="12" t="s">
        <v>9</v>
      </c>
      <c r="H734" s="16" t="str">
        <f>VLOOKUP(A734,'Data Key'!$A$1:$B$51,2,FALSE)</f>
        <v>Vermont</v>
      </c>
      <c r="I734" s="17">
        <f t="shared" si="110"/>
        <v>1073</v>
      </c>
      <c r="J734" s="21">
        <f t="shared" si="111"/>
        <v>6.2232540956594167E-4</v>
      </c>
      <c r="K734" s="19">
        <f t="shared" si="112"/>
        <v>19.976242481240533</v>
      </c>
      <c r="L734" s="19">
        <f t="shared" si="113"/>
        <v>21.220893300372413</v>
      </c>
      <c r="M734" s="21">
        <f t="shared" si="118"/>
        <v>1010</v>
      </c>
      <c r="N734" s="21">
        <f t="shared" si="119"/>
        <v>1137</v>
      </c>
      <c r="O734" s="19">
        <f t="shared" si="114"/>
        <v>19.38914591772091</v>
      </c>
      <c r="P734" s="19">
        <f t="shared" si="115"/>
        <v>21.827187038067997</v>
      </c>
      <c r="Q734" s="21">
        <f>((I734/B734)+_xlfn.NORM.S.INV(0.975)^2/(2*B734))/(1+_xlfn.NORM.S.INV(0.975)^2/B734)</f>
        <v>2.0633918816319603E-2</v>
      </c>
      <c r="R734" s="21">
        <f>_xlfn.NORM.S.INV(0.975)*SQRT(Q734*(1-Q734)/B734+(_xlfn.NORM.S.INV(0.975)^2/(4*B734^2)))/(1+_xlfn.NORM.S.INV(0.975)^2/B734)</f>
        <v>1.2212262284092216E-3</v>
      </c>
      <c r="S734" s="19">
        <f t="shared" si="116"/>
        <v>19.412692587910382</v>
      </c>
      <c r="T734" s="19">
        <f t="shared" si="117"/>
        <v>21.855145044728825</v>
      </c>
    </row>
    <row r="735" spans="1:20" x14ac:dyDescent="0.25">
      <c r="A735" s="12" t="s">
        <v>56</v>
      </c>
      <c r="B735" s="13">
        <v>451844</v>
      </c>
      <c r="C735" s="12">
        <v>8.6</v>
      </c>
      <c r="D735" s="12">
        <v>8.3000000000000007</v>
      </c>
      <c r="E735" s="12">
        <v>8.9</v>
      </c>
      <c r="F735" s="12">
        <v>2010</v>
      </c>
      <c r="G735" s="12" t="s">
        <v>9</v>
      </c>
      <c r="H735" s="16" t="str">
        <f>VLOOKUP(A735,'Data Key'!$A$1:$B$51,2,FALSE)</f>
        <v>Virginia</v>
      </c>
      <c r="I735" s="17">
        <f t="shared" si="110"/>
        <v>3886</v>
      </c>
      <c r="J735" s="21">
        <f t="shared" si="111"/>
        <v>1.3736853514200682E-4</v>
      </c>
      <c r="K735" s="19">
        <f t="shared" si="112"/>
        <v>8.4629448473528353</v>
      </c>
      <c r="L735" s="19">
        <f t="shared" si="113"/>
        <v>8.7376819176368503</v>
      </c>
      <c r="M735" s="21">
        <f t="shared" si="118"/>
        <v>3765</v>
      </c>
      <c r="N735" s="21">
        <f t="shared" si="119"/>
        <v>4008</v>
      </c>
      <c r="O735" s="19">
        <f t="shared" si="114"/>
        <v>8.3325218438222048</v>
      </c>
      <c r="P735" s="19">
        <f t="shared" si="115"/>
        <v>8.8703180743796537</v>
      </c>
      <c r="Q735" s="21">
        <f>((I735/B735)+_xlfn.NORM.S.INV(0.975)^2/(2*B735))/(1+_xlfn.NORM.S.INV(0.975)^2/B735)</f>
        <v>8.6044910978393466E-3</v>
      </c>
      <c r="R735" s="21">
        <f>_xlfn.NORM.S.INV(0.975)*SQRT(Q735*(1-Q735)/B735+(_xlfn.NORM.S.INV(0.975)^2/(4*B735^2)))/(1+_xlfn.NORM.S.INV(0.975)^2/B735)</f>
        <v>2.6933345649274651E-4</v>
      </c>
      <c r="S735" s="19">
        <f t="shared" si="116"/>
        <v>8.3351576413465995</v>
      </c>
      <c r="T735" s="19">
        <f t="shared" si="117"/>
        <v>8.8738245543320922</v>
      </c>
    </row>
    <row r="736" spans="1:20" x14ac:dyDescent="0.25">
      <c r="A736" s="12" t="s">
        <v>41</v>
      </c>
      <c r="B736" s="13">
        <v>558303</v>
      </c>
      <c r="C736" s="12">
        <v>4.2</v>
      </c>
      <c r="D736" s="12">
        <v>4</v>
      </c>
      <c r="E736" s="12">
        <v>4.3</v>
      </c>
      <c r="F736" s="12">
        <v>2010</v>
      </c>
      <c r="G736" s="12" t="s">
        <v>9</v>
      </c>
      <c r="H736" s="16" t="str">
        <f>VLOOKUP(A736,'Data Key'!$A$1:$B$51,2,FALSE)</f>
        <v>Washington</v>
      </c>
      <c r="I736" s="17">
        <f t="shared" si="110"/>
        <v>2345</v>
      </c>
      <c r="J736" s="21">
        <f t="shared" si="111"/>
        <v>8.6554065788589391E-5</v>
      </c>
      <c r="K736" s="19">
        <f t="shared" si="112"/>
        <v>4.1136741257131577</v>
      </c>
      <c r="L736" s="19">
        <f t="shared" si="113"/>
        <v>4.2867822572903362</v>
      </c>
      <c r="M736" s="21">
        <f t="shared" si="118"/>
        <v>2251</v>
      </c>
      <c r="N736" s="21">
        <f t="shared" si="119"/>
        <v>2440</v>
      </c>
      <c r="O736" s="19">
        <f t="shared" si="114"/>
        <v>4.0318608354244914</v>
      </c>
      <c r="P736" s="19">
        <f t="shared" si="115"/>
        <v>4.3703866896649313</v>
      </c>
      <c r="Q736" s="21">
        <f>((I736/B736)+_xlfn.NORM.S.INV(0.975)^2/(2*B736))/(1+_xlfn.NORM.S.INV(0.975)^2/B736)</f>
        <v>4.2036395672279256E-3</v>
      </c>
      <c r="R736" s="21">
        <f>_xlfn.NORM.S.INV(0.975)*SQRT(Q736*(1-Q736)/B736+(_xlfn.NORM.S.INV(0.975)^2/(4*B736^2)))/(1+_xlfn.NORM.S.INV(0.975)^2/B736)</f>
        <v>1.6974513636403517E-4</v>
      </c>
      <c r="S736" s="19">
        <f t="shared" si="116"/>
        <v>4.0338944308638904</v>
      </c>
      <c r="T736" s="19">
        <f t="shared" si="117"/>
        <v>4.3733847035919613</v>
      </c>
    </row>
    <row r="737" spans="1:20" x14ac:dyDescent="0.25">
      <c r="A737" s="12" t="s">
        <v>18</v>
      </c>
      <c r="B737" s="13">
        <v>151551</v>
      </c>
      <c r="C737" s="12">
        <v>11.3</v>
      </c>
      <c r="D737" s="12">
        <v>10.8</v>
      </c>
      <c r="E737" s="12">
        <v>11.9</v>
      </c>
      <c r="F737" s="12">
        <v>2010</v>
      </c>
      <c r="G737" s="12" t="s">
        <v>9</v>
      </c>
      <c r="H737" s="16" t="str">
        <f>VLOOKUP(A737,'Data Key'!$A$1:$B$51,2,FALSE)</f>
        <v>West Virginia</v>
      </c>
      <c r="I737" s="17">
        <f t="shared" si="110"/>
        <v>1713</v>
      </c>
      <c r="J737" s="21">
        <f t="shared" si="111"/>
        <v>2.7155103079347186E-4</v>
      </c>
      <c r="K737" s="19">
        <f t="shared" si="112"/>
        <v>11.03157464967053</v>
      </c>
      <c r="L737" s="19">
        <f t="shared" si="113"/>
        <v>11.574676711257474</v>
      </c>
      <c r="M737" s="21">
        <f t="shared" si="118"/>
        <v>1632</v>
      </c>
      <c r="N737" s="21">
        <f t="shared" si="119"/>
        <v>1794</v>
      </c>
      <c r="O737" s="19">
        <f t="shared" si="114"/>
        <v>10.768652136904409</v>
      </c>
      <c r="P737" s="19">
        <f t="shared" si="115"/>
        <v>11.837599224023595</v>
      </c>
      <c r="Q737" s="21">
        <f>((I737/B737)+_xlfn.NORM.S.INV(0.975)^2/(2*B737))/(1+_xlfn.NORM.S.INV(0.975)^2/B737)</f>
        <v>1.1315512674508072E-2</v>
      </c>
      <c r="R737" s="21">
        <f>_xlfn.NORM.S.INV(0.975)*SQRT(Q737*(1-Q737)/B737+(_xlfn.NORM.S.INV(0.975)^2/(4*B737^2)))/(1+_xlfn.NORM.S.INV(0.975)^2/B737)</f>
        <v>5.3265575176759516E-4</v>
      </c>
      <c r="S737" s="19">
        <f t="shared" si="116"/>
        <v>10.782856922740478</v>
      </c>
      <c r="T737" s="19">
        <f t="shared" si="117"/>
        <v>11.848168426275667</v>
      </c>
    </row>
    <row r="738" spans="1:20" x14ac:dyDescent="0.25">
      <c r="A738" s="12" t="s">
        <v>26</v>
      </c>
      <c r="B738" s="13">
        <v>394238</v>
      </c>
      <c r="C738" s="12">
        <v>6.1</v>
      </c>
      <c r="D738" s="12">
        <v>5.8</v>
      </c>
      <c r="E738" s="12">
        <v>6.3</v>
      </c>
      <c r="F738" s="12">
        <v>2010</v>
      </c>
      <c r="G738" s="12" t="s">
        <v>9</v>
      </c>
      <c r="H738" s="16" t="str">
        <f>VLOOKUP(A738,'Data Key'!$A$1:$B$51,2,FALSE)</f>
        <v>Wisconsin</v>
      </c>
      <c r="I738" s="17">
        <f t="shared" si="110"/>
        <v>2405</v>
      </c>
      <c r="J738" s="21">
        <f t="shared" si="111"/>
        <v>1.240138871893272E-4</v>
      </c>
      <c r="K738" s="19">
        <f t="shared" si="112"/>
        <v>5.9763620278670597</v>
      </c>
      <c r="L738" s="19">
        <f t="shared" si="113"/>
        <v>6.2243898022457147</v>
      </c>
      <c r="M738" s="21">
        <f t="shared" si="118"/>
        <v>2310</v>
      </c>
      <c r="N738" s="21">
        <f t="shared" si="119"/>
        <v>2501</v>
      </c>
      <c r="O738" s="19">
        <f t="shared" si="114"/>
        <v>5.8594047250645547</v>
      </c>
      <c r="P738" s="19">
        <f t="shared" si="115"/>
        <v>6.3438836438902388</v>
      </c>
      <c r="Q738" s="21">
        <f>((I738/B738)+_xlfn.NORM.S.INV(0.975)^2/(2*B738))/(1+_xlfn.NORM.S.INV(0.975)^2/B738)</f>
        <v>6.105188430796619E-3</v>
      </c>
      <c r="R738" s="21">
        <f>_xlfn.NORM.S.INV(0.975)*SQRT(Q738*(1-Q738)/B738+(_xlfn.NORM.S.INV(0.975)^2/(4*B738^2)))/(1+_xlfn.NORM.S.INV(0.975)^2/B738)</f>
        <v>2.4320445353818079E-4</v>
      </c>
      <c r="S738" s="19">
        <f t="shared" si="116"/>
        <v>5.8619839772584381</v>
      </c>
      <c r="T738" s="19">
        <f t="shared" si="117"/>
        <v>6.3483928843347996</v>
      </c>
    </row>
    <row r="739" spans="1:20" x14ac:dyDescent="0.25">
      <c r="A739" s="12" t="s">
        <v>42</v>
      </c>
      <c r="B739" s="13">
        <v>39334</v>
      </c>
      <c r="C739" s="12">
        <v>8</v>
      </c>
      <c r="D739" s="12">
        <v>7.1</v>
      </c>
      <c r="E739" s="12">
        <v>8.9</v>
      </c>
      <c r="F739" s="12">
        <v>2010</v>
      </c>
      <c r="G739" s="12" t="s">
        <v>9</v>
      </c>
      <c r="H739" s="16" t="str">
        <f>VLOOKUP(A739,'Data Key'!$A$1:$B$51,2,FALSE)</f>
        <v>Wyoming</v>
      </c>
      <c r="I739" s="17">
        <f t="shared" si="110"/>
        <v>315</v>
      </c>
      <c r="J739" s="21">
        <f t="shared" si="111"/>
        <v>4.4940838809591152E-4</v>
      </c>
      <c r="K739" s="19">
        <f t="shared" si="112"/>
        <v>7.5589304536186361</v>
      </c>
      <c r="L739" s="19">
        <f t="shared" si="113"/>
        <v>8.4577472298104581</v>
      </c>
      <c r="M739" s="21">
        <f t="shared" si="118"/>
        <v>281</v>
      </c>
      <c r="N739" s="21">
        <f t="shared" si="119"/>
        <v>350</v>
      </c>
      <c r="O739" s="19">
        <f t="shared" si="114"/>
        <v>7.1439467127675806</v>
      </c>
      <c r="P739" s="19">
        <f t="shared" si="115"/>
        <v>8.8981542685717194</v>
      </c>
      <c r="Q739" s="21">
        <f>((I739/B739)+_xlfn.NORM.S.INV(0.975)^2/(2*B739))/(1+_xlfn.NORM.S.INV(0.975)^2/B739)</f>
        <v>8.0563833107646053E-3</v>
      </c>
      <c r="R739" s="21">
        <f>_xlfn.NORM.S.INV(0.975)*SQRT(Q739*(1-Q739)/B739+(_xlfn.NORM.S.INV(0.975)^2/(4*B739^2)))/(1+_xlfn.NORM.S.INV(0.975)^2/B739)</f>
        <v>8.8470319362773714E-4</v>
      </c>
      <c r="S739" s="19">
        <f t="shared" si="116"/>
        <v>7.1716801171368685</v>
      </c>
      <c r="T739" s="19">
        <f t="shared" si="117"/>
        <v>8.9410865043923433</v>
      </c>
    </row>
    <row r="740" spans="1:20" x14ac:dyDescent="0.25">
      <c r="A740" s="12" t="s">
        <v>19</v>
      </c>
      <c r="B740" s="13">
        <v>414969</v>
      </c>
      <c r="C740" s="12">
        <v>16.3</v>
      </c>
      <c r="D740" s="12">
        <v>15.9</v>
      </c>
      <c r="E740" s="12">
        <v>16.7</v>
      </c>
      <c r="F740" s="12">
        <v>2011</v>
      </c>
      <c r="G740" s="12" t="s">
        <v>9</v>
      </c>
      <c r="H740" s="16" t="str">
        <f>VLOOKUP(A740,'Data Key'!$A$1:$B$51,2,FALSE)</f>
        <v>Alabama</v>
      </c>
      <c r="I740" s="17">
        <f t="shared" si="110"/>
        <v>6764</v>
      </c>
      <c r="J740" s="21">
        <f t="shared" si="111"/>
        <v>1.9657010883154002E-4</v>
      </c>
      <c r="K740" s="19">
        <f t="shared" si="112"/>
        <v>16.103442663206852</v>
      </c>
      <c r="L740" s="19">
        <f t="shared" si="113"/>
        <v>16.496582880869934</v>
      </c>
      <c r="M740" s="21">
        <f t="shared" si="118"/>
        <v>6605</v>
      </c>
      <c r="N740" s="21">
        <f t="shared" si="119"/>
        <v>6924</v>
      </c>
      <c r="O740" s="19">
        <f t="shared" si="114"/>
        <v>15.916851620241513</v>
      </c>
      <c r="P740" s="19">
        <f t="shared" si="115"/>
        <v>16.685583742400034</v>
      </c>
      <c r="Q740" s="21">
        <f>((I740/B740)+_xlfn.NORM.S.INV(0.975)^2/(2*B740))/(1+_xlfn.NORM.S.INV(0.975)^2/B740)</f>
        <v>1.6304490447194134E-2</v>
      </c>
      <c r="R740" s="21">
        <f>_xlfn.NORM.S.INV(0.975)*SQRT(Q740*(1-Q740)/B740+(_xlfn.NORM.S.INV(0.975)^2/(4*B740^2)))/(1+_xlfn.NORM.S.INV(0.975)^2/B740)</f>
        <v>3.8534660264093288E-4</v>
      </c>
      <c r="S740" s="19">
        <f t="shared" si="116"/>
        <v>15.919143844553203</v>
      </c>
      <c r="T740" s="19">
        <f t="shared" si="117"/>
        <v>16.689837049835067</v>
      </c>
    </row>
    <row r="741" spans="1:20" x14ac:dyDescent="0.25">
      <c r="A741" s="12" t="s">
        <v>43</v>
      </c>
      <c r="B741" s="13">
        <v>64970</v>
      </c>
      <c r="C741" s="12">
        <v>9.6999999999999993</v>
      </c>
      <c r="D741" s="12">
        <v>9</v>
      </c>
      <c r="E741" s="12">
        <v>10.5</v>
      </c>
      <c r="F741" s="12">
        <v>2011</v>
      </c>
      <c r="G741" s="12" t="s">
        <v>9</v>
      </c>
      <c r="H741" s="16" t="str">
        <f>VLOOKUP(A741,'Data Key'!$A$1:$B$51,2,FALSE)</f>
        <v>Alaska</v>
      </c>
      <c r="I741" s="17">
        <f t="shared" si="110"/>
        <v>630</v>
      </c>
      <c r="J741" s="21">
        <f t="shared" si="111"/>
        <v>3.844514496727674E-4</v>
      </c>
      <c r="K741" s="19">
        <f t="shared" si="112"/>
        <v>9.3123316810029291</v>
      </c>
      <c r="L741" s="19">
        <f t="shared" si="113"/>
        <v>10.081234580348463</v>
      </c>
      <c r="M741" s="21">
        <f t="shared" si="118"/>
        <v>582</v>
      </c>
      <c r="N741" s="21">
        <f t="shared" si="119"/>
        <v>680</v>
      </c>
      <c r="O741" s="19">
        <f t="shared" si="114"/>
        <v>8.9579806064337379</v>
      </c>
      <c r="P741" s="19">
        <f t="shared" si="115"/>
        <v>10.466369093427735</v>
      </c>
      <c r="Q741" s="21">
        <f>((I741/B741)+_xlfn.NORM.S.INV(0.975)^2/(2*B741))/(1+_xlfn.NORM.S.INV(0.975)^2/B741)</f>
        <v>9.7257714061873262E-3</v>
      </c>
      <c r="R741" s="21">
        <f>_xlfn.NORM.S.INV(0.975)*SQRT(Q741*(1-Q741)/B741+(_xlfn.NORM.S.INV(0.975)^2/(4*B741^2)))/(1+_xlfn.NORM.S.INV(0.975)^2/B741)</f>
        <v>7.551596270064507E-4</v>
      </c>
      <c r="S741" s="19">
        <f t="shared" si="116"/>
        <v>8.9706117791808762</v>
      </c>
      <c r="T741" s="19">
        <f t="shared" si="117"/>
        <v>10.480931033193777</v>
      </c>
    </row>
    <row r="742" spans="1:20" x14ac:dyDescent="0.25">
      <c r="A742" s="12" t="s">
        <v>13</v>
      </c>
      <c r="B742" s="13">
        <v>580628</v>
      </c>
      <c r="C742" s="12">
        <v>11.9</v>
      </c>
      <c r="D742" s="12">
        <v>11.6</v>
      </c>
      <c r="E742" s="12">
        <v>12.2</v>
      </c>
      <c r="F742" s="12">
        <v>2011</v>
      </c>
      <c r="G742" s="12" t="s">
        <v>9</v>
      </c>
      <c r="H742" s="16" t="str">
        <f>VLOOKUP(A742,'Data Key'!$A$1:$B$51,2,FALSE)</f>
        <v>Arizona</v>
      </c>
      <c r="I742" s="17">
        <f t="shared" si="110"/>
        <v>6909</v>
      </c>
      <c r="J742" s="21">
        <f t="shared" si="111"/>
        <v>1.4230175289584618E-4</v>
      </c>
      <c r="K742" s="19">
        <f t="shared" si="112"/>
        <v>11.756883267461422</v>
      </c>
      <c r="L742" s="19">
        <f t="shared" si="113"/>
        <v>12.041486773253114</v>
      </c>
      <c r="M742" s="21">
        <f t="shared" si="118"/>
        <v>6748</v>
      </c>
      <c r="N742" s="21">
        <f t="shared" si="119"/>
        <v>7072</v>
      </c>
      <c r="O742" s="19">
        <f t="shared" si="114"/>
        <v>11.621899047238507</v>
      </c>
      <c r="P742" s="19">
        <f t="shared" si="115"/>
        <v>12.179915539725952</v>
      </c>
      <c r="Q742" s="21">
        <f>((I742/B742)+_xlfn.NORM.S.INV(0.975)^2/(2*B742))/(1+_xlfn.NORM.S.INV(0.975)^2/B742)</f>
        <v>1.190241429413664E-2</v>
      </c>
      <c r="R742" s="21">
        <f>_xlfn.NORM.S.INV(0.975)*SQRT(Q742*(1-Q742)/B742+(_xlfn.NORM.S.INV(0.975)^2/(4*B742^2)))/(1+_xlfn.NORM.S.INV(0.975)^2/B742)</f>
        <v>2.789614666401679E-4</v>
      </c>
      <c r="S742" s="19">
        <f t="shared" si="116"/>
        <v>11.623452827496472</v>
      </c>
      <c r="T742" s="19">
        <f t="shared" si="117"/>
        <v>12.18137576077681</v>
      </c>
    </row>
    <row r="743" spans="1:20" x14ac:dyDescent="0.25">
      <c r="A743" s="12" t="s">
        <v>20</v>
      </c>
      <c r="B743" s="13">
        <v>350947</v>
      </c>
      <c r="C743" s="12">
        <v>7</v>
      </c>
      <c r="D743" s="12">
        <v>6.7</v>
      </c>
      <c r="E743" s="12">
        <v>7.3</v>
      </c>
      <c r="F743" s="12">
        <v>2011</v>
      </c>
      <c r="G743" s="12" t="s">
        <v>9</v>
      </c>
      <c r="H743" s="16" t="str">
        <f>VLOOKUP(A743,'Data Key'!$A$1:$B$51,2,FALSE)</f>
        <v>Arkansas</v>
      </c>
      <c r="I743" s="17">
        <f t="shared" si="110"/>
        <v>2457</v>
      </c>
      <c r="J743" s="21">
        <f t="shared" si="111"/>
        <v>1.4074579776663434E-4</v>
      </c>
      <c r="K743" s="19">
        <f t="shared" si="112"/>
        <v>6.860311341915426</v>
      </c>
      <c r="L743" s="19">
        <f t="shared" si="113"/>
        <v>7.141802937448694</v>
      </c>
      <c r="M743" s="21">
        <f t="shared" si="118"/>
        <v>2360</v>
      </c>
      <c r="N743" s="21">
        <f t="shared" si="119"/>
        <v>2554</v>
      </c>
      <c r="O743" s="19">
        <f t="shared" si="114"/>
        <v>6.7246621284695411</v>
      </c>
      <c r="P743" s="19">
        <f t="shared" si="115"/>
        <v>7.2774521508945798</v>
      </c>
      <c r="Q743" s="21">
        <f>((I743/B743)+_xlfn.NORM.S.INV(0.975)^2/(2*B743))/(1+_xlfn.NORM.S.INV(0.975)^2/B743)</f>
        <v>7.0064534371514471E-3</v>
      </c>
      <c r="R743" s="21">
        <f>_xlfn.NORM.S.INV(0.975)*SQRT(Q743*(1-Q743)/B743+(_xlfn.NORM.S.INV(0.975)^2/(4*B743^2)))/(1+_xlfn.NORM.S.INV(0.975)^2/B743)</f>
        <v>2.7601348179250528E-4</v>
      </c>
      <c r="S743" s="19">
        <f t="shared" si="116"/>
        <v>6.7304399553589418</v>
      </c>
      <c r="T743" s="19">
        <f t="shared" si="117"/>
        <v>7.2824669189439524</v>
      </c>
    </row>
    <row r="744" spans="1:20" x14ac:dyDescent="0.25">
      <c r="A744" s="12" t="s">
        <v>44</v>
      </c>
      <c r="B744" s="13">
        <v>3279839</v>
      </c>
      <c r="C744" s="12">
        <v>4.9000000000000004</v>
      </c>
      <c r="D744" s="12">
        <v>4.8</v>
      </c>
      <c r="E744" s="12">
        <v>4.9000000000000004</v>
      </c>
      <c r="F744" s="12">
        <v>2011</v>
      </c>
      <c r="G744" s="12" t="s">
        <v>9</v>
      </c>
      <c r="H744" s="16" t="str">
        <f>VLOOKUP(A744,'Data Key'!$A$1:$B$51,2,FALSE)</f>
        <v>California</v>
      </c>
      <c r="I744" s="17">
        <f t="shared" si="110"/>
        <v>16071</v>
      </c>
      <c r="J744" s="21">
        <f t="shared" si="111"/>
        <v>3.8556917130402135E-5</v>
      </c>
      <c r="K744" s="19">
        <f t="shared" si="112"/>
        <v>4.8613787199542227</v>
      </c>
      <c r="L744" s="19">
        <f t="shared" si="113"/>
        <v>4.9384925542150269</v>
      </c>
      <c r="M744" s="21">
        <f t="shared" si="118"/>
        <v>15824</v>
      </c>
      <c r="N744" s="21">
        <f t="shared" si="119"/>
        <v>16320</v>
      </c>
      <c r="O744" s="19">
        <f t="shared" si="114"/>
        <v>4.8246270624869085</v>
      </c>
      <c r="P744" s="19">
        <f t="shared" si="115"/>
        <v>4.9758539977114733</v>
      </c>
      <c r="Q744" s="21">
        <f>((I744/B744)+_xlfn.NORM.S.INV(0.975)^2/(2*B744))/(1+_xlfn.NORM.S.INV(0.975)^2/B744)</f>
        <v>4.9005155144145173E-3</v>
      </c>
      <c r="R744" s="21">
        <f>_xlfn.NORM.S.INV(0.975)*SQRT(Q744*(1-Q744)/B744+(_xlfn.NORM.S.INV(0.975)^2/(4*B744^2)))/(1+_xlfn.NORM.S.INV(0.975)^2/B744)</f>
        <v>7.5576798790497597E-5</v>
      </c>
      <c r="S744" s="19">
        <f t="shared" si="116"/>
        <v>4.82493871562402</v>
      </c>
      <c r="T744" s="19">
        <f t="shared" si="117"/>
        <v>4.9760923132050143</v>
      </c>
    </row>
    <row r="745" spans="1:20" x14ac:dyDescent="0.25">
      <c r="A745" s="12" t="s">
        <v>21</v>
      </c>
      <c r="B745" s="13">
        <v>315401</v>
      </c>
      <c r="C745" s="12">
        <v>5.0999999999999996</v>
      </c>
      <c r="D745" s="12">
        <v>4.9000000000000004</v>
      </c>
      <c r="E745" s="12">
        <v>5.4</v>
      </c>
      <c r="F745" s="12">
        <v>2011</v>
      </c>
      <c r="G745" s="12" t="s">
        <v>9</v>
      </c>
      <c r="H745" s="16" t="str">
        <f>VLOOKUP(A745,'Data Key'!$A$1:$B$51,2,FALSE)</f>
        <v>Colorado</v>
      </c>
      <c r="I745" s="17">
        <f t="shared" si="110"/>
        <v>1609</v>
      </c>
      <c r="J745" s="21">
        <f t="shared" si="111"/>
        <v>1.2685405568715435E-4</v>
      </c>
      <c r="K745" s="19">
        <f t="shared" si="112"/>
        <v>4.9745882352377313</v>
      </c>
      <c r="L745" s="19">
        <f t="shared" si="113"/>
        <v>5.2282963466120407</v>
      </c>
      <c r="M745" s="21">
        <f t="shared" si="118"/>
        <v>1531</v>
      </c>
      <c r="N745" s="21">
        <f t="shared" si="119"/>
        <v>1687</v>
      </c>
      <c r="O745" s="19">
        <f t="shared" si="114"/>
        <v>4.8541380655102548</v>
      </c>
      <c r="P745" s="19">
        <f t="shared" si="115"/>
        <v>5.3487465163395171</v>
      </c>
      <c r="Q745" s="21">
        <f>((I745/B745)+_xlfn.NORM.S.INV(0.975)^2/(2*B745))/(1+_xlfn.NORM.S.INV(0.975)^2/B745)</f>
        <v>5.1074698852416603E-3</v>
      </c>
      <c r="R745" s="21">
        <f>_xlfn.NORM.S.INV(0.975)*SQRT(Q745*(1-Q745)/B745+(_xlfn.NORM.S.INV(0.975)^2/(4*B745^2)))/(1+_xlfn.NORM.S.INV(0.975)^2/B745)</f>
        <v>2.4884696156067754E-4</v>
      </c>
      <c r="S745" s="19">
        <f t="shared" si="116"/>
        <v>4.8586229236809819</v>
      </c>
      <c r="T745" s="19">
        <f t="shared" si="117"/>
        <v>5.3563168468023381</v>
      </c>
    </row>
    <row r="746" spans="1:20" x14ac:dyDescent="0.25">
      <c r="A746" s="12" t="s">
        <v>33</v>
      </c>
      <c r="B746" s="13">
        <v>231880</v>
      </c>
      <c r="C746" s="12">
        <v>7.7</v>
      </c>
      <c r="D746" s="12">
        <v>7.4</v>
      </c>
      <c r="E746" s="12">
        <v>8.1</v>
      </c>
      <c r="F746" s="12">
        <v>2011</v>
      </c>
      <c r="G746" s="12" t="s">
        <v>9</v>
      </c>
      <c r="H746" s="16" t="str">
        <f>VLOOKUP(A746,'Data Key'!$A$1:$B$51,2,FALSE)</f>
        <v>Connecticut</v>
      </c>
      <c r="I746" s="17">
        <f t="shared" si="110"/>
        <v>1785</v>
      </c>
      <c r="J746" s="21">
        <f t="shared" si="111"/>
        <v>1.8150047394032367E-4</v>
      </c>
      <c r="K746" s="19">
        <f t="shared" si="112"/>
        <v>7.5164467401359225</v>
      </c>
      <c r="L746" s="19">
        <f t="shared" si="113"/>
        <v>7.8794476880165707</v>
      </c>
      <c r="M746" s="21">
        <f t="shared" si="118"/>
        <v>1703</v>
      </c>
      <c r="N746" s="21">
        <f t="shared" si="119"/>
        <v>1868</v>
      </c>
      <c r="O746" s="19">
        <f t="shared" si="114"/>
        <v>7.3443160255304472</v>
      </c>
      <c r="P746" s="19">
        <f t="shared" si="115"/>
        <v>8.0558909780921173</v>
      </c>
      <c r="Q746" s="21">
        <f>((I746/B746)+_xlfn.NORM.S.INV(0.975)^2/(2*B746))/(1+_xlfn.NORM.S.INV(0.975)^2/B746)</f>
        <v>7.7061028408384339E-3</v>
      </c>
      <c r="R746" s="21">
        <f>_xlfn.NORM.S.INV(0.975)*SQRT(Q746*(1-Q746)/B746+(_xlfn.NORM.S.INV(0.975)^2/(4*B746^2)))/(1+_xlfn.NORM.S.INV(0.975)^2/B746)</f>
        <v>3.5601179860367699E-4</v>
      </c>
      <c r="S746" s="19">
        <f t="shared" si="116"/>
        <v>7.350091042234757</v>
      </c>
      <c r="T746" s="19">
        <f t="shared" si="117"/>
        <v>8.062114639442111</v>
      </c>
    </row>
    <row r="747" spans="1:20" x14ac:dyDescent="0.25">
      <c r="A747" s="12" t="s">
        <v>45</v>
      </c>
      <c r="B747" s="13">
        <v>73977</v>
      </c>
      <c r="C747" s="12">
        <v>8.8000000000000007</v>
      </c>
      <c r="D747" s="12">
        <v>8.1999999999999993</v>
      </c>
      <c r="E747" s="12">
        <v>9.5</v>
      </c>
      <c r="F747" s="12">
        <v>2011</v>
      </c>
      <c r="G747" s="12" t="s">
        <v>9</v>
      </c>
      <c r="H747" s="16" t="str">
        <f>VLOOKUP(A747,'Data Key'!$A$1:$B$51,2,FALSE)</f>
        <v>Delaware</v>
      </c>
      <c r="I747" s="17">
        <f t="shared" si="110"/>
        <v>651</v>
      </c>
      <c r="J747" s="21">
        <f t="shared" si="111"/>
        <v>3.4337954318706027E-4</v>
      </c>
      <c r="K747" s="19">
        <f t="shared" si="112"/>
        <v>8.4566528993288568</v>
      </c>
      <c r="L747" s="19">
        <f t="shared" si="113"/>
        <v>9.1434119857029774</v>
      </c>
      <c r="M747" s="21">
        <f t="shared" si="118"/>
        <v>602</v>
      </c>
      <c r="N747" s="21">
        <f t="shared" si="119"/>
        <v>701</v>
      </c>
      <c r="O747" s="19">
        <f t="shared" si="114"/>
        <v>8.1376644092082682</v>
      </c>
      <c r="P747" s="19">
        <f t="shared" si="115"/>
        <v>9.4759181907890291</v>
      </c>
      <c r="Q747" s="21">
        <f>((I747/B747)+_xlfn.NORM.S.INV(0.975)^2/(2*B747))/(1+_xlfn.NORM.S.INV(0.975)^2/B747)</f>
        <v>8.8255380249192845E-3</v>
      </c>
      <c r="R747" s="21">
        <f>_xlfn.NORM.S.INV(0.975)*SQRT(Q747*(1-Q747)/B747+(_xlfn.NORM.S.INV(0.975)^2/(4*B747^2)))/(1+_xlfn.NORM.S.INV(0.975)^2/B747)</f>
        <v>6.744423722912314E-4</v>
      </c>
      <c r="S747" s="19">
        <f t="shared" si="116"/>
        <v>8.1510956526280527</v>
      </c>
      <c r="T747" s="19">
        <f t="shared" si="117"/>
        <v>9.4999803972105159</v>
      </c>
    </row>
    <row r="748" spans="1:20" x14ac:dyDescent="0.25">
      <c r="A748" s="12" t="s">
        <v>60</v>
      </c>
      <c r="B748" s="13">
        <v>62845</v>
      </c>
      <c r="C748" s="12">
        <v>5.5</v>
      </c>
      <c r="D748" s="12">
        <v>4.9000000000000004</v>
      </c>
      <c r="E748" s="12">
        <v>6.1</v>
      </c>
      <c r="F748" s="12">
        <v>2011</v>
      </c>
      <c r="G748" s="12" t="s">
        <v>9</v>
      </c>
      <c r="H748" s="16" t="e">
        <f>VLOOKUP(A748,'Data Key'!$A$1:$B$51,2,FALSE)</f>
        <v>#N/A</v>
      </c>
      <c r="I748" s="17">
        <f t="shared" si="110"/>
        <v>346</v>
      </c>
      <c r="J748" s="21">
        <f t="shared" si="111"/>
        <v>2.9516746662791842E-4</v>
      </c>
      <c r="K748" s="19">
        <f t="shared" si="112"/>
        <v>5.2104415714817165</v>
      </c>
      <c r="L748" s="19">
        <f t="shared" si="113"/>
        <v>5.8007765047375539</v>
      </c>
      <c r="M748" s="21">
        <f t="shared" si="118"/>
        <v>310</v>
      </c>
      <c r="N748" s="21">
        <f t="shared" si="119"/>
        <v>382</v>
      </c>
      <c r="O748" s="19">
        <f t="shared" si="114"/>
        <v>4.9327711035086326</v>
      </c>
      <c r="P748" s="19">
        <f t="shared" si="115"/>
        <v>6.0784469727106369</v>
      </c>
      <c r="Q748" s="21">
        <f>((I748/B748)+_xlfn.NORM.S.INV(0.975)^2/(2*B748))/(1+_xlfn.NORM.S.INV(0.975)^2/B748)</f>
        <v>5.5358336181631747E-3</v>
      </c>
      <c r="R748" s="21">
        <f>_xlfn.NORM.S.INV(0.975)*SQRT(Q748*(1-Q748)/B748+(_xlfn.NORM.S.INV(0.975)^2/(4*B748^2)))/(1+_xlfn.NORM.S.INV(0.975)^2/B748)</f>
        <v>5.8086364132511089E-4</v>
      </c>
      <c r="S748" s="19">
        <f t="shared" si="116"/>
        <v>4.9549699768380639</v>
      </c>
      <c r="T748" s="19">
        <f t="shared" si="117"/>
        <v>6.1166972594882862</v>
      </c>
    </row>
    <row r="749" spans="1:20" x14ac:dyDescent="0.25">
      <c r="A749" s="12" t="s">
        <v>27</v>
      </c>
      <c r="B749" s="13">
        <v>1456639</v>
      </c>
      <c r="C749" s="12">
        <v>5.6</v>
      </c>
      <c r="D749" s="12">
        <v>5.5</v>
      </c>
      <c r="E749" s="12">
        <v>5.7</v>
      </c>
      <c r="F749" s="12">
        <v>2011</v>
      </c>
      <c r="G749" s="12" t="s">
        <v>9</v>
      </c>
      <c r="H749" s="16" t="str">
        <f>VLOOKUP(A749,'Data Key'!$A$1:$B$51,2,FALSE)</f>
        <v>Florida</v>
      </c>
      <c r="I749" s="17">
        <f t="shared" si="110"/>
        <v>8157</v>
      </c>
      <c r="J749" s="21">
        <f t="shared" si="111"/>
        <v>6.1829236289503691E-5</v>
      </c>
      <c r="K749" s="19">
        <f t="shared" si="112"/>
        <v>5.5380482899884553</v>
      </c>
      <c r="L749" s="19">
        <f t="shared" si="113"/>
        <v>5.6617067625674631</v>
      </c>
      <c r="M749" s="21">
        <f t="shared" si="118"/>
        <v>7981</v>
      </c>
      <c r="N749" s="21">
        <f t="shared" si="119"/>
        <v>8334</v>
      </c>
      <c r="O749" s="19">
        <f t="shared" si="114"/>
        <v>5.47905143278465</v>
      </c>
      <c r="P749" s="19">
        <f t="shared" si="115"/>
        <v>5.7213901316661167</v>
      </c>
      <c r="Q749" s="21">
        <f>((I749/B749)+_xlfn.NORM.S.INV(0.975)^2/(2*B749))/(1+_xlfn.NORM.S.INV(0.975)^2/B749)</f>
        <v>5.6011813583892872E-3</v>
      </c>
      <c r="R749" s="21">
        <f>_xlfn.NORM.S.INV(0.975)*SQRT(Q749*(1-Q749)/B749+(_xlfn.NORM.S.INV(0.975)^2/(4*B749^2)))/(1+_xlfn.NORM.S.INV(0.975)^2/B749)</f>
        <v>1.212039569446673E-4</v>
      </c>
      <c r="S749" s="19">
        <f t="shared" si="116"/>
        <v>5.4799774014446205</v>
      </c>
      <c r="T749" s="19">
        <f t="shared" si="117"/>
        <v>5.7223853153339546</v>
      </c>
    </row>
    <row r="750" spans="1:20" x14ac:dyDescent="0.25">
      <c r="A750" s="12" t="s">
        <v>14</v>
      </c>
      <c r="B750" s="13">
        <v>810505</v>
      </c>
      <c r="C750" s="12">
        <v>6.8</v>
      </c>
      <c r="D750" s="12">
        <v>6.7</v>
      </c>
      <c r="E750" s="12">
        <v>7</v>
      </c>
      <c r="F750" s="12">
        <v>2011</v>
      </c>
      <c r="G750" s="12" t="s">
        <v>9</v>
      </c>
      <c r="H750" s="16" t="str">
        <f>VLOOKUP(A750,'Data Key'!$A$1:$B$51,2,FALSE)</f>
        <v>Georgia</v>
      </c>
      <c r="I750" s="17">
        <f t="shared" si="110"/>
        <v>5511</v>
      </c>
      <c r="J750" s="21">
        <f t="shared" si="111"/>
        <v>9.1280493559140952E-5</v>
      </c>
      <c r="K750" s="19">
        <f t="shared" si="112"/>
        <v>6.7081840378132753</v>
      </c>
      <c r="L750" s="19">
        <f t="shared" si="113"/>
        <v>6.8907450249315563</v>
      </c>
      <c r="M750" s="21">
        <f t="shared" si="118"/>
        <v>5367</v>
      </c>
      <c r="N750" s="21">
        <f t="shared" si="119"/>
        <v>5657</v>
      </c>
      <c r="O750" s="19">
        <f t="shared" si="114"/>
        <v>6.6217975212984497</v>
      </c>
      <c r="P750" s="19">
        <f t="shared" si="115"/>
        <v>6.9795991388085206</v>
      </c>
      <c r="Q750" s="21">
        <f>((I750/B750)+_xlfn.NORM.S.INV(0.975)^2/(2*B750))/(1+_xlfn.NORM.S.INV(0.975)^2/B750)</f>
        <v>6.8018020870540246E-3</v>
      </c>
      <c r="R750" s="21">
        <f>_xlfn.NORM.S.INV(0.975)*SQRT(Q750*(1-Q750)/B750+(_xlfn.NORM.S.INV(0.975)^2/(4*B750^2)))/(1+_xlfn.NORM.S.INV(0.975)^2/B750)</f>
        <v>1.7895186296500198E-4</v>
      </c>
      <c r="S750" s="19">
        <f t="shared" si="116"/>
        <v>6.6228502240890226</v>
      </c>
      <c r="T750" s="19">
        <f t="shared" si="117"/>
        <v>6.9807539500190261</v>
      </c>
    </row>
    <row r="751" spans="1:20" x14ac:dyDescent="0.25">
      <c r="A751" s="12" t="s">
        <v>58</v>
      </c>
      <c r="B751" s="13">
        <v>106656</v>
      </c>
      <c r="C751" s="12">
        <v>2.1</v>
      </c>
      <c r="D751" s="12">
        <v>1.8</v>
      </c>
      <c r="E751" s="12">
        <v>2.2999999999999998</v>
      </c>
      <c r="F751" s="12">
        <v>2011</v>
      </c>
      <c r="G751" s="12" t="s">
        <v>9</v>
      </c>
      <c r="H751" s="16" t="str">
        <f>VLOOKUP(A751,'Data Key'!$A$1:$B$51,2,FALSE)</f>
        <v>Hawaii</v>
      </c>
      <c r="I751" s="17">
        <f t="shared" si="110"/>
        <v>224</v>
      </c>
      <c r="J751" s="21">
        <f t="shared" si="111"/>
        <v>1.4017874994127219E-4</v>
      </c>
      <c r="K751" s="19">
        <f t="shared" si="112"/>
        <v>1.9600312710608279</v>
      </c>
      <c r="L751" s="19">
        <f t="shared" si="113"/>
        <v>2.2403887709433725</v>
      </c>
      <c r="M751" s="21">
        <f t="shared" si="118"/>
        <v>195</v>
      </c>
      <c r="N751" s="21">
        <f t="shared" si="119"/>
        <v>254</v>
      </c>
      <c r="O751" s="19">
        <f t="shared" si="114"/>
        <v>1.8283078307830782</v>
      </c>
      <c r="P751" s="19">
        <f t="shared" si="115"/>
        <v>2.3814881488148814</v>
      </c>
      <c r="Q751" s="21">
        <f>((I751/B751)+_xlfn.NORM.S.INV(0.975)^2/(2*B751))/(1+_xlfn.NORM.S.INV(0.975)^2/B751)</f>
        <v>2.1181423703650511E-3</v>
      </c>
      <c r="R751" s="21">
        <f>_xlfn.NORM.S.INV(0.975)*SQRT(Q751*(1-Q751)/B751+(_xlfn.NORM.S.INV(0.975)^2/(4*B751^2)))/(1+_xlfn.NORM.S.INV(0.975)^2/B751)</f>
        <v>2.7649038794843385E-4</v>
      </c>
      <c r="S751" s="19">
        <f t="shared" si="116"/>
        <v>1.8416519824166171</v>
      </c>
      <c r="T751" s="19">
        <f t="shared" si="117"/>
        <v>2.3946327583134845</v>
      </c>
    </row>
    <row r="752" spans="1:20" x14ac:dyDescent="0.25">
      <c r="A752" s="12" t="s">
        <v>47</v>
      </c>
      <c r="B752" s="13">
        <v>1231833</v>
      </c>
      <c r="C752" s="12">
        <v>6.2</v>
      </c>
      <c r="D752" s="12">
        <v>6.1</v>
      </c>
      <c r="E752" s="12">
        <v>6.4</v>
      </c>
      <c r="F752" s="12">
        <v>2011</v>
      </c>
      <c r="G752" s="12" t="s">
        <v>9</v>
      </c>
      <c r="H752" s="16" t="str">
        <f>VLOOKUP(A752,'Data Key'!$A$1:$B$51,2,FALSE)</f>
        <v>Illinois</v>
      </c>
      <c r="I752" s="17">
        <f t="shared" si="110"/>
        <v>7637</v>
      </c>
      <c r="J752" s="21">
        <f t="shared" si="111"/>
        <v>7.0722747111405353E-5</v>
      </c>
      <c r="K752" s="19">
        <f t="shared" si="112"/>
        <v>6.12898127120926</v>
      </c>
      <c r="L752" s="19">
        <f t="shared" si="113"/>
        <v>6.2704267654320711</v>
      </c>
      <c r="M752" s="21">
        <f t="shared" si="118"/>
        <v>7467</v>
      </c>
      <c r="N752" s="21">
        <f t="shared" si="119"/>
        <v>7809</v>
      </c>
      <c r="O752" s="19">
        <f t="shared" si="114"/>
        <v>6.0616982983894729</v>
      </c>
      <c r="P752" s="19">
        <f t="shared" si="115"/>
        <v>6.3393333349569296</v>
      </c>
      <c r="Q752" s="21">
        <f>((I752/B752)+_xlfn.NORM.S.INV(0.975)^2/(2*B752))/(1+_xlfn.NORM.S.INV(0.975)^2/B752)</f>
        <v>6.2012439247748456E-3</v>
      </c>
      <c r="R752" s="21">
        <f>_xlfn.NORM.S.INV(0.975)*SQRT(Q752*(1-Q752)/B752+(_xlfn.NORM.S.INV(0.975)^2/(4*B752^2)))/(1+_xlfn.NORM.S.INV(0.975)^2/B752)</f>
        <v>1.3863947962820147E-4</v>
      </c>
      <c r="S752" s="19">
        <f t="shared" si="116"/>
        <v>6.0626044451466443</v>
      </c>
      <c r="T752" s="19">
        <f t="shared" si="117"/>
        <v>6.3398834044030465</v>
      </c>
    </row>
    <row r="753" spans="1:20" x14ac:dyDescent="0.25">
      <c r="A753" s="12" t="s">
        <v>35</v>
      </c>
      <c r="B753" s="13">
        <v>532109</v>
      </c>
      <c r="C753" s="12">
        <v>8.1999999999999993</v>
      </c>
      <c r="D753" s="12">
        <v>8</v>
      </c>
      <c r="E753" s="12">
        <v>8.5</v>
      </c>
      <c r="F753" s="12">
        <v>2011</v>
      </c>
      <c r="G753" s="12" t="s">
        <v>9</v>
      </c>
      <c r="H753" s="16" t="str">
        <f>VLOOKUP(A753,'Data Key'!$A$1:$B$51,2,FALSE)</f>
        <v>Indiana</v>
      </c>
      <c r="I753" s="17">
        <f t="shared" si="110"/>
        <v>4363</v>
      </c>
      <c r="J753" s="21">
        <f t="shared" si="111"/>
        <v>1.2362439373435222E-4</v>
      </c>
      <c r="K753" s="19">
        <f t="shared" si="112"/>
        <v>8.075823463753494</v>
      </c>
      <c r="L753" s="19">
        <f t="shared" si="113"/>
        <v>8.3230722512221966</v>
      </c>
      <c r="M753" s="21">
        <f t="shared" si="118"/>
        <v>4235</v>
      </c>
      <c r="N753" s="21">
        <f t="shared" si="119"/>
        <v>4493</v>
      </c>
      <c r="O753" s="19">
        <f t="shared" si="114"/>
        <v>7.9588956398031234</v>
      </c>
      <c r="P753" s="19">
        <f t="shared" si="115"/>
        <v>8.4437587035738915</v>
      </c>
      <c r="Q753" s="21">
        <f>((I753/B753)+_xlfn.NORM.S.INV(0.975)^2/(2*B753))/(1+_xlfn.NORM.S.INV(0.975)^2/B753)</f>
        <v>8.2029982915722208E-3</v>
      </c>
      <c r="R753" s="21">
        <f>_xlfn.NORM.S.INV(0.975)*SQRT(Q753*(1-Q753)/B753+(_xlfn.NORM.S.INV(0.975)^2/(4*B753^2)))/(1+_xlfn.NORM.S.INV(0.975)^2/B753)</f>
        <v>2.4237650911360239E-4</v>
      </c>
      <c r="S753" s="19">
        <f t="shared" si="116"/>
        <v>7.9606217824586176</v>
      </c>
      <c r="T753" s="19">
        <f t="shared" si="117"/>
        <v>8.4453748006858227</v>
      </c>
    </row>
    <row r="754" spans="1:20" x14ac:dyDescent="0.25">
      <c r="A754" s="12" t="s">
        <v>46</v>
      </c>
      <c r="B754" s="13">
        <v>213371</v>
      </c>
      <c r="C754" s="12">
        <v>9.3000000000000007</v>
      </c>
      <c r="D754" s="12">
        <v>8.9</v>
      </c>
      <c r="E754" s="12">
        <v>9.6999999999999993</v>
      </c>
      <c r="F754" s="12">
        <v>2011</v>
      </c>
      <c r="G754" s="12" t="s">
        <v>9</v>
      </c>
      <c r="H754" s="16" t="str">
        <f>VLOOKUP(A754,'Data Key'!$A$1:$B$51,2,FALSE)</f>
        <v>Iowa</v>
      </c>
      <c r="I754" s="17">
        <f t="shared" si="110"/>
        <v>1984</v>
      </c>
      <c r="J754" s="21">
        <f t="shared" si="111"/>
        <v>2.0778150261555276E-4</v>
      </c>
      <c r="K754" s="19">
        <f t="shared" si="112"/>
        <v>9.0905767560044097</v>
      </c>
      <c r="L754" s="19">
        <f t="shared" si="113"/>
        <v>9.5061397612355147</v>
      </c>
      <c r="M754" s="21">
        <f t="shared" si="118"/>
        <v>1898</v>
      </c>
      <c r="N754" s="21">
        <f t="shared" si="119"/>
        <v>2072</v>
      </c>
      <c r="O754" s="19">
        <f t="shared" si="114"/>
        <v>8.8953044228128473</v>
      </c>
      <c r="P754" s="19">
        <f t="shared" si="115"/>
        <v>9.7107854394458482</v>
      </c>
      <c r="Q754" s="21">
        <f>((I754/B754)+_xlfn.NORM.S.INV(0.975)^2/(2*B754))/(1+_xlfn.NORM.S.INV(0.975)^2/B754)</f>
        <v>9.307192524820743E-3</v>
      </c>
      <c r="R754" s="21">
        <f>_xlfn.NORM.S.INV(0.975)*SQRT(Q754*(1-Q754)/B754+(_xlfn.NORM.S.INV(0.975)^2/(4*B754^2)))/(1+_xlfn.NORM.S.INV(0.975)^2/B754)</f>
        <v>4.0752795180261722E-4</v>
      </c>
      <c r="S754" s="19">
        <f t="shared" si="116"/>
        <v>8.899664573018125</v>
      </c>
      <c r="T754" s="19">
        <f t="shared" si="117"/>
        <v>9.714720476623361</v>
      </c>
    </row>
    <row r="755" spans="1:20" x14ac:dyDescent="0.25">
      <c r="A755" s="12" t="s">
        <v>48</v>
      </c>
      <c r="B755" s="13">
        <v>172602</v>
      </c>
      <c r="C755" s="12">
        <v>10.5</v>
      </c>
      <c r="D755" s="12">
        <v>10</v>
      </c>
      <c r="E755" s="12">
        <v>11</v>
      </c>
      <c r="F755" s="12">
        <v>2011</v>
      </c>
      <c r="G755" s="12" t="s">
        <v>9</v>
      </c>
      <c r="H755" s="16" t="str">
        <f>VLOOKUP(A755,'Data Key'!$A$1:$B$51,2,FALSE)</f>
        <v>Kansas</v>
      </c>
      <c r="I755" s="17">
        <f t="shared" si="110"/>
        <v>1812</v>
      </c>
      <c r="J755" s="21">
        <f t="shared" si="111"/>
        <v>2.4532487167175978E-4</v>
      </c>
      <c r="K755" s="19">
        <f t="shared" si="112"/>
        <v>10.252815358453036</v>
      </c>
      <c r="L755" s="19">
        <f t="shared" si="113"/>
        <v>10.743465101796554</v>
      </c>
      <c r="M755" s="21">
        <f t="shared" si="118"/>
        <v>1730</v>
      </c>
      <c r="N755" s="21">
        <f t="shared" si="119"/>
        <v>1896</v>
      </c>
      <c r="O755" s="19">
        <f t="shared" si="114"/>
        <v>10.023058828982283</v>
      </c>
      <c r="P755" s="19">
        <f t="shared" si="115"/>
        <v>10.984808982514688</v>
      </c>
      <c r="Q755" s="21">
        <f>((I755/B755)+_xlfn.NORM.S.INV(0.975)^2/(2*B755))/(1+_xlfn.NORM.S.INV(0.975)^2/B755)</f>
        <v>1.0509034422471164E-2</v>
      </c>
      <c r="R755" s="21">
        <f>_xlfn.NORM.S.INV(0.975)*SQRT(Q755*(1-Q755)/B755+(_xlfn.NORM.S.INV(0.975)^2/(4*B755^2)))/(1+_xlfn.NORM.S.INV(0.975)^2/B755)</f>
        <v>4.8119266292713883E-4</v>
      </c>
      <c r="S755" s="19">
        <f t="shared" si="116"/>
        <v>10.027841759544026</v>
      </c>
      <c r="T755" s="19">
        <f t="shared" si="117"/>
        <v>10.990227085398303</v>
      </c>
    </row>
    <row r="756" spans="1:20" x14ac:dyDescent="0.25">
      <c r="A756" s="12" t="s">
        <v>49</v>
      </c>
      <c r="B756" s="13">
        <v>383962</v>
      </c>
      <c r="C756" s="12">
        <v>10.1</v>
      </c>
      <c r="D756" s="12">
        <v>9.8000000000000007</v>
      </c>
      <c r="E756" s="12">
        <v>10.5</v>
      </c>
      <c r="F756" s="12">
        <v>2011</v>
      </c>
      <c r="G756" s="12" t="s">
        <v>9</v>
      </c>
      <c r="H756" s="16" t="str">
        <f>VLOOKUP(A756,'Data Key'!$A$1:$B$51,2,FALSE)</f>
        <v>Kentucky</v>
      </c>
      <c r="I756" s="17">
        <f t="shared" si="110"/>
        <v>3878</v>
      </c>
      <c r="J756" s="21">
        <f t="shared" si="111"/>
        <v>1.6136573800918963E-4</v>
      </c>
      <c r="K756" s="19">
        <f t="shared" si="112"/>
        <v>9.9385920703155914</v>
      </c>
      <c r="L756" s="19">
        <f t="shared" si="113"/>
        <v>10.261323546333973</v>
      </c>
      <c r="M756" s="21">
        <f t="shared" si="118"/>
        <v>3757</v>
      </c>
      <c r="N756" s="21">
        <f t="shared" si="119"/>
        <v>4000</v>
      </c>
      <c r="O756" s="19">
        <f t="shared" si="114"/>
        <v>9.7848224563889143</v>
      </c>
      <c r="P756" s="19">
        <f t="shared" si="115"/>
        <v>10.417697584656816</v>
      </c>
      <c r="Q756" s="21">
        <f>((I756/B756)+_xlfn.NORM.S.INV(0.975)^2/(2*B756))/(1+_xlfn.NORM.S.INV(0.975)^2/B756)</f>
        <v>1.010485910587559E-2</v>
      </c>
      <c r="R756" s="21">
        <f>_xlfn.NORM.S.INV(0.975)*SQRT(Q756*(1-Q756)/B756+(_xlfn.NORM.S.INV(0.975)^2/(4*B756^2)))/(1+_xlfn.NORM.S.INV(0.975)^2/B756)</f>
        <v>3.1638336581752839E-4</v>
      </c>
      <c r="S756" s="19">
        <f t="shared" si="116"/>
        <v>9.7884757400580611</v>
      </c>
      <c r="T756" s="19">
        <f t="shared" si="117"/>
        <v>10.42124247169312</v>
      </c>
    </row>
    <row r="757" spans="1:20" x14ac:dyDescent="0.25">
      <c r="A757" s="12" t="s">
        <v>50</v>
      </c>
      <c r="B757" s="13">
        <v>588822</v>
      </c>
      <c r="C757" s="12">
        <v>4.9000000000000004</v>
      </c>
      <c r="D757" s="12">
        <v>4.7</v>
      </c>
      <c r="E757" s="12">
        <v>5.0999999999999996</v>
      </c>
      <c r="F757" s="12">
        <v>2011</v>
      </c>
      <c r="G757" s="12" t="s">
        <v>9</v>
      </c>
      <c r="H757" s="16" t="str">
        <f>VLOOKUP(A757,'Data Key'!$A$1:$B$51,2,FALSE)</f>
        <v>Louisiana</v>
      </c>
      <c r="I757" s="17">
        <f t="shared" si="110"/>
        <v>2885</v>
      </c>
      <c r="J757" s="21">
        <f t="shared" si="111"/>
        <v>9.0996005487821996E-5</v>
      </c>
      <c r="K757" s="19">
        <f t="shared" si="112"/>
        <v>4.8086171203804371</v>
      </c>
      <c r="L757" s="19">
        <f t="shared" si="113"/>
        <v>4.9906091313560816</v>
      </c>
      <c r="M757" s="21">
        <f t="shared" si="118"/>
        <v>2781</v>
      </c>
      <c r="N757" s="21">
        <f t="shared" si="119"/>
        <v>2991</v>
      </c>
      <c r="O757" s="19">
        <f t="shared" si="114"/>
        <v>4.7229892904816735</v>
      </c>
      <c r="P757" s="19">
        <f t="shared" si="115"/>
        <v>5.0796335734738172</v>
      </c>
      <c r="Q757" s="21">
        <f>((I757/B757)+_xlfn.NORM.S.INV(0.975)^2/(2*B757))/(1+_xlfn.NORM.S.INV(0.975)^2/B757)</f>
        <v>4.9028431263444189E-3</v>
      </c>
      <c r="R757" s="21">
        <f>_xlfn.NORM.S.INV(0.975)*SQRT(Q757*(1-Q757)/B757+(_xlfn.NORM.S.INV(0.975)^2/(4*B757^2)))/(1+_xlfn.NORM.S.INV(0.975)^2/B757)</f>
        <v>1.7843603559804778E-4</v>
      </c>
      <c r="S757" s="19">
        <f t="shared" si="116"/>
        <v>4.7244070907463716</v>
      </c>
      <c r="T757" s="19">
        <f t="shared" si="117"/>
        <v>5.0812791619424669</v>
      </c>
    </row>
    <row r="758" spans="1:20" x14ac:dyDescent="0.25">
      <c r="A758" s="12" t="s">
        <v>36</v>
      </c>
      <c r="B758" s="13">
        <v>101634</v>
      </c>
      <c r="C758" s="12">
        <v>28.1</v>
      </c>
      <c r="D758" s="12">
        <v>27.1</v>
      </c>
      <c r="E758" s="12">
        <v>29.1</v>
      </c>
      <c r="F758" s="12">
        <v>2011</v>
      </c>
      <c r="G758" s="12" t="s">
        <v>9</v>
      </c>
      <c r="H758" s="16" t="str">
        <f>VLOOKUP(A758,'Data Key'!$A$1:$B$51,2,FALSE)</f>
        <v>Maine</v>
      </c>
      <c r="I758" s="17">
        <f t="shared" si="110"/>
        <v>2856</v>
      </c>
      <c r="J758" s="21">
        <f t="shared" si="111"/>
        <v>5.1838292541501541E-4</v>
      </c>
      <c r="K758" s="19">
        <f t="shared" si="112"/>
        <v>27.582449473191748</v>
      </c>
      <c r="L758" s="19">
        <f t="shared" si="113"/>
        <v>28.619215324021781</v>
      </c>
      <c r="M758" s="21">
        <f t="shared" si="118"/>
        <v>2753</v>
      </c>
      <c r="N758" s="21">
        <f t="shared" si="119"/>
        <v>2960</v>
      </c>
      <c r="O758" s="19">
        <f t="shared" si="114"/>
        <v>27.087392014483342</v>
      </c>
      <c r="P758" s="19">
        <f t="shared" si="115"/>
        <v>29.124112009760513</v>
      </c>
      <c r="Q758" s="21">
        <f>((I758/B758)+_xlfn.NORM.S.INV(0.975)^2/(2*B758))/(1+_xlfn.NORM.S.INV(0.975)^2/B758)</f>
        <v>2.81186680904499E-2</v>
      </c>
      <c r="R758" s="21">
        <f>_xlfn.NORM.S.INV(0.975)*SQRT(Q758*(1-Q758)/B758+(_xlfn.NORM.S.INV(0.975)^2/(4*B758^2)))/(1+_xlfn.NORM.S.INV(0.975)^2/B758)</f>
        <v>1.0164621940125975E-3</v>
      </c>
      <c r="S758" s="19">
        <f t="shared" si="116"/>
        <v>27.102205896437304</v>
      </c>
      <c r="T758" s="19">
        <f t="shared" si="117"/>
        <v>29.135130284462498</v>
      </c>
    </row>
    <row r="759" spans="1:20" x14ac:dyDescent="0.25">
      <c r="A759" s="12" t="s">
        <v>15</v>
      </c>
      <c r="B759" s="13">
        <v>430293</v>
      </c>
      <c r="C759" s="12">
        <v>5.2</v>
      </c>
      <c r="D759" s="12">
        <v>5</v>
      </c>
      <c r="E759" s="12">
        <v>5.4</v>
      </c>
      <c r="F759" s="12">
        <v>2011</v>
      </c>
      <c r="G759" s="12" t="s">
        <v>9</v>
      </c>
      <c r="H759" s="16" t="str">
        <f>VLOOKUP(A759,'Data Key'!$A$1:$B$51,2,FALSE)</f>
        <v>Maryland</v>
      </c>
      <c r="I759" s="17">
        <f t="shared" si="110"/>
        <v>2238</v>
      </c>
      <c r="J759" s="21">
        <f t="shared" si="111"/>
        <v>1.0965625423776068E-4</v>
      </c>
      <c r="K759" s="19">
        <f t="shared" si="112"/>
        <v>5.0914508983303728</v>
      </c>
      <c r="L759" s="19">
        <f t="shared" si="113"/>
        <v>5.3107634068058944</v>
      </c>
      <c r="M759" s="21">
        <f t="shared" si="118"/>
        <v>2146</v>
      </c>
      <c r="N759" s="21">
        <f t="shared" si="119"/>
        <v>2330</v>
      </c>
      <c r="O759" s="19">
        <f t="shared" si="114"/>
        <v>4.9872993518370041</v>
      </c>
      <c r="P759" s="19">
        <f t="shared" si="115"/>
        <v>5.4149149532992631</v>
      </c>
      <c r="Q759" s="21">
        <f>((I759/B759)+_xlfn.NORM.S.INV(0.975)^2/(2*B759))/(1+_xlfn.NORM.S.INV(0.975)^2/B759)</f>
        <v>5.205524451019487E-3</v>
      </c>
      <c r="R759" s="21">
        <f>_xlfn.NORM.S.INV(0.975)*SQRT(Q759*(1-Q759)/B759+(_xlfn.NORM.S.INV(0.975)^2/(4*B759^2)))/(1+_xlfn.NORM.S.INV(0.975)^2/B759)</f>
        <v>2.1505748901205529E-4</v>
      </c>
      <c r="S759" s="19">
        <f t="shared" si="116"/>
        <v>4.9904669620074316</v>
      </c>
      <c r="T759" s="19">
        <f t="shared" si="117"/>
        <v>5.4205819400315418</v>
      </c>
    </row>
    <row r="760" spans="1:20" x14ac:dyDescent="0.25">
      <c r="A760" s="12" t="s">
        <v>30</v>
      </c>
      <c r="B760" s="13">
        <v>397423</v>
      </c>
      <c r="C760" s="12">
        <v>11.2</v>
      </c>
      <c r="D760" s="12">
        <v>10.9</v>
      </c>
      <c r="E760" s="12">
        <v>11.6</v>
      </c>
      <c r="F760" s="12">
        <v>2011</v>
      </c>
      <c r="G760" s="12" t="s">
        <v>9</v>
      </c>
      <c r="H760" s="16" t="str">
        <f>VLOOKUP(A760,'Data Key'!$A$1:$B$51,2,FALSE)</f>
        <v>Massachusetts</v>
      </c>
      <c r="I760" s="17">
        <f t="shared" si="110"/>
        <v>4451</v>
      </c>
      <c r="J760" s="21">
        <f t="shared" si="111"/>
        <v>1.669283515612529E-4</v>
      </c>
      <c r="K760" s="19">
        <f t="shared" si="112"/>
        <v>11.032725417848168</v>
      </c>
      <c r="L760" s="19">
        <f t="shared" si="113"/>
        <v>11.366582120970673</v>
      </c>
      <c r="M760" s="21">
        <f t="shared" si="118"/>
        <v>4322</v>
      </c>
      <c r="N760" s="21">
        <f t="shared" si="119"/>
        <v>4582</v>
      </c>
      <c r="O760" s="19">
        <f t="shared" si="114"/>
        <v>10.875062590740848</v>
      </c>
      <c r="P760" s="19">
        <f t="shared" si="115"/>
        <v>11.529277369452698</v>
      </c>
      <c r="Q760" s="21">
        <f>((I760/B760)+_xlfn.NORM.S.INV(0.975)^2/(2*B760))/(1+_xlfn.NORM.S.INV(0.975)^2/B760)</f>
        <v>1.1204378428656625E-2</v>
      </c>
      <c r="R760" s="21">
        <f>_xlfn.NORM.S.INV(0.975)*SQRT(Q760*(1-Q760)/B760+(_xlfn.NORM.S.INV(0.975)^2/(4*B760^2)))/(1+_xlfn.NORM.S.INV(0.975)^2/B760)</f>
        <v>3.2727430139195172E-4</v>
      </c>
      <c r="S760" s="19">
        <f t="shared" si="116"/>
        <v>10.877104127264673</v>
      </c>
      <c r="T760" s="19">
        <f t="shared" si="117"/>
        <v>11.531652730048577</v>
      </c>
    </row>
    <row r="761" spans="1:20" x14ac:dyDescent="0.25">
      <c r="A761" s="12" t="s">
        <v>51</v>
      </c>
      <c r="B761" s="13">
        <v>856842</v>
      </c>
      <c r="C761" s="12">
        <v>9.3000000000000007</v>
      </c>
      <c r="D761" s="12">
        <v>9.1</v>
      </c>
      <c r="E761" s="12">
        <v>9.5</v>
      </c>
      <c r="F761" s="12">
        <v>2011</v>
      </c>
      <c r="G761" s="12" t="s">
        <v>9</v>
      </c>
      <c r="H761" s="16" t="str">
        <f>VLOOKUP(A761,'Data Key'!$A$1:$B$51,2,FALSE)</f>
        <v>Michigan</v>
      </c>
      <c r="I761" s="17">
        <f t="shared" si="110"/>
        <v>7969</v>
      </c>
      <c r="J761" s="21">
        <f t="shared" si="111"/>
        <v>1.0369842354606547E-4</v>
      </c>
      <c r="K761" s="19">
        <f t="shared" si="112"/>
        <v>9.1967326944430159</v>
      </c>
      <c r="L761" s="19">
        <f t="shared" si="113"/>
        <v>9.4041295415351467</v>
      </c>
      <c r="M761" s="21">
        <f t="shared" si="118"/>
        <v>7795</v>
      </c>
      <c r="N761" s="21">
        <f t="shared" si="119"/>
        <v>8143</v>
      </c>
      <c r="O761" s="19">
        <f t="shared" si="114"/>
        <v>9.0973598399704958</v>
      </c>
      <c r="P761" s="19">
        <f t="shared" si="115"/>
        <v>9.503502396007665</v>
      </c>
      <c r="Q761" s="21">
        <f>((I761/B761)+_xlfn.NORM.S.INV(0.975)^2/(2*B761))/(1+_xlfn.NORM.S.INV(0.975)^2/B761)</f>
        <v>9.3026310495240051E-3</v>
      </c>
      <c r="R761" s="21">
        <f>_xlfn.NORM.S.INV(0.975)*SQRT(Q761*(1-Q761)/B761+(_xlfn.NORM.S.INV(0.975)^2/(4*B761^2)))/(1+_xlfn.NORM.S.INV(0.975)^2/B761)</f>
        <v>2.0328043476714147E-4</v>
      </c>
      <c r="S761" s="19">
        <f t="shared" si="116"/>
        <v>9.0993506147568635</v>
      </c>
      <c r="T761" s="19">
        <f t="shared" si="117"/>
        <v>9.5059114842911452</v>
      </c>
    </row>
    <row r="762" spans="1:20" x14ac:dyDescent="0.25">
      <c r="A762" s="12" t="s">
        <v>28</v>
      </c>
      <c r="B762" s="13">
        <v>321655</v>
      </c>
      <c r="C762" s="12">
        <v>18.899999999999999</v>
      </c>
      <c r="D762" s="12">
        <v>18.399999999999999</v>
      </c>
      <c r="E762" s="12">
        <v>19.3</v>
      </c>
      <c r="F762" s="12">
        <v>2011</v>
      </c>
      <c r="G762" s="12" t="s">
        <v>9</v>
      </c>
      <c r="H762" s="16" t="str">
        <f>VLOOKUP(A762,'Data Key'!$A$1:$B$51,2,FALSE)</f>
        <v>Minnesota</v>
      </c>
      <c r="I762" s="17">
        <f t="shared" si="110"/>
        <v>6079</v>
      </c>
      <c r="J762" s="21">
        <f t="shared" si="111"/>
        <v>2.4009471209127968E-4</v>
      </c>
      <c r="K762" s="19">
        <f t="shared" si="112"/>
        <v>18.659036344475538</v>
      </c>
      <c r="L762" s="19">
        <f t="shared" si="113"/>
        <v>19.139225768658093</v>
      </c>
      <c r="M762" s="21">
        <f t="shared" si="118"/>
        <v>5928</v>
      </c>
      <c r="N762" s="21">
        <f t="shared" si="119"/>
        <v>6231</v>
      </c>
      <c r="O762" s="19">
        <f t="shared" si="114"/>
        <v>18.429683978175373</v>
      </c>
      <c r="P762" s="19">
        <f t="shared" si="115"/>
        <v>19.371687056007211</v>
      </c>
      <c r="Q762" s="21">
        <f>((I762/B762)+_xlfn.NORM.S.INV(0.975)^2/(2*B762))/(1+_xlfn.NORM.S.INV(0.975)^2/B762)</f>
        <v>1.8904876675646536E-2</v>
      </c>
      <c r="R762" s="21">
        <f>_xlfn.NORM.S.INV(0.975)*SQRT(Q762*(1-Q762)/B762+(_xlfn.NORM.S.INV(0.975)^2/(4*B762^2)))/(1+_xlfn.NORM.S.INV(0.975)^2/B762)</f>
        <v>4.7067939491662549E-4</v>
      </c>
      <c r="S762" s="19">
        <f t="shared" si="116"/>
        <v>18.434197280729911</v>
      </c>
      <c r="T762" s="19">
        <f t="shared" si="117"/>
        <v>19.37555607056316</v>
      </c>
    </row>
    <row r="763" spans="1:20" x14ac:dyDescent="0.25">
      <c r="A763" s="12" t="s">
        <v>61</v>
      </c>
      <c r="B763" s="13">
        <v>306190</v>
      </c>
      <c r="C763" s="12">
        <v>5.2</v>
      </c>
      <c r="D763" s="12">
        <v>5</v>
      </c>
      <c r="E763" s="12">
        <v>5.5</v>
      </c>
      <c r="F763" s="12">
        <v>2011</v>
      </c>
      <c r="G763" s="12" t="s">
        <v>9</v>
      </c>
      <c r="H763" s="16" t="str">
        <f>VLOOKUP(A763,'Data Key'!$A$1:$B$51,2,FALSE)</f>
        <v>Mississippi</v>
      </c>
      <c r="I763" s="17">
        <f t="shared" si="110"/>
        <v>1592</v>
      </c>
      <c r="J763" s="21">
        <f t="shared" si="111"/>
        <v>1.2997162572312654E-4</v>
      </c>
      <c r="K763" s="19">
        <f t="shared" si="112"/>
        <v>5.0694143764323982</v>
      </c>
      <c r="L763" s="19">
        <f t="shared" si="113"/>
        <v>5.3293576278786512</v>
      </c>
      <c r="M763" s="21">
        <f t="shared" si="118"/>
        <v>1515</v>
      </c>
      <c r="N763" s="21">
        <f t="shared" si="119"/>
        <v>1671</v>
      </c>
      <c r="O763" s="19">
        <f t="shared" si="114"/>
        <v>4.947908161599007</v>
      </c>
      <c r="P763" s="19">
        <f t="shared" si="115"/>
        <v>5.4573957346745487</v>
      </c>
      <c r="Q763" s="21">
        <f>((I763/B763)+_xlfn.NORM.S.INV(0.975)^2/(2*B763))/(1+_xlfn.NORM.S.INV(0.975)^2/B763)</f>
        <v>5.2055936912915012E-3</v>
      </c>
      <c r="R763" s="21">
        <f>_xlfn.NORM.S.INV(0.975)*SQRT(Q763*(1-Q763)/B763+(_xlfn.NORM.S.INV(0.975)^2/(4*B763^2)))/(1+_xlfn.NORM.S.INV(0.975)^2/B763)</f>
        <v>2.549649155404148E-4</v>
      </c>
      <c r="S763" s="19">
        <f t="shared" si="116"/>
        <v>4.9506287757510865</v>
      </c>
      <c r="T763" s="19">
        <f t="shared" si="117"/>
        <v>5.4605586068319161</v>
      </c>
    </row>
    <row r="764" spans="1:20" x14ac:dyDescent="0.25">
      <c r="A764" s="12" t="s">
        <v>22</v>
      </c>
      <c r="B764" s="13">
        <v>457339</v>
      </c>
      <c r="C764" s="12">
        <v>9.6999999999999993</v>
      </c>
      <c r="D764" s="12">
        <v>9.4</v>
      </c>
      <c r="E764" s="12">
        <v>10</v>
      </c>
      <c r="F764" s="12">
        <v>2011</v>
      </c>
      <c r="G764" s="12" t="s">
        <v>9</v>
      </c>
      <c r="H764" s="16" t="str">
        <f>VLOOKUP(A764,'Data Key'!$A$1:$B$51,2,FALSE)</f>
        <v>Missouri</v>
      </c>
      <c r="I764" s="17">
        <f t="shared" si="110"/>
        <v>4436</v>
      </c>
      <c r="J764" s="21">
        <f t="shared" si="111"/>
        <v>1.4492423304932362E-4</v>
      </c>
      <c r="K764" s="19">
        <f t="shared" si="112"/>
        <v>9.5546640373584033</v>
      </c>
      <c r="L764" s="19">
        <f t="shared" si="113"/>
        <v>9.844512503457052</v>
      </c>
      <c r="M764" s="21">
        <f t="shared" si="118"/>
        <v>4307</v>
      </c>
      <c r="N764" s="21">
        <f t="shared" si="119"/>
        <v>4567</v>
      </c>
      <c r="O764" s="19">
        <f t="shared" si="114"/>
        <v>9.4175217945550234</v>
      </c>
      <c r="P764" s="19">
        <f t="shared" si="115"/>
        <v>9.9860278699170646</v>
      </c>
      <c r="Q764" s="21">
        <f>((I764/B764)+_xlfn.NORM.S.INV(0.975)^2/(2*B764))/(1+_xlfn.NORM.S.INV(0.975)^2/B764)</f>
        <v>9.7037065568893102E-3</v>
      </c>
      <c r="R764" s="21">
        <f>_xlfn.NORM.S.INV(0.975)*SQRT(Q764*(1-Q764)/B764+(_xlfn.NORM.S.INV(0.975)^2/(4*B764^2)))/(1+_xlfn.NORM.S.INV(0.975)^2/B764)</f>
        <v>2.8413463421139424E-4</v>
      </c>
      <c r="S764" s="19">
        <f t="shared" si="116"/>
        <v>9.4195719226779158</v>
      </c>
      <c r="T764" s="19">
        <f t="shared" si="117"/>
        <v>9.9878411911007046</v>
      </c>
    </row>
    <row r="765" spans="1:20" x14ac:dyDescent="0.25">
      <c r="A765" s="12" t="s">
        <v>52</v>
      </c>
      <c r="B765" s="13">
        <v>59924</v>
      </c>
      <c r="C765" s="12">
        <v>14.3</v>
      </c>
      <c r="D765" s="12">
        <v>13.4</v>
      </c>
      <c r="E765" s="12">
        <v>15.3</v>
      </c>
      <c r="F765" s="12">
        <v>2011</v>
      </c>
      <c r="G765" s="12" t="s">
        <v>9</v>
      </c>
      <c r="H765" s="16" t="str">
        <f>VLOOKUP(A765,'Data Key'!$A$1:$B$51,2,FALSE)</f>
        <v>Montana</v>
      </c>
      <c r="I765" s="17">
        <f t="shared" si="110"/>
        <v>857</v>
      </c>
      <c r="J765" s="21">
        <f t="shared" si="111"/>
        <v>4.8502226432676598E-4</v>
      </c>
      <c r="K765" s="19">
        <f t="shared" si="112"/>
        <v>13.816426237108386</v>
      </c>
      <c r="L765" s="19">
        <f t="shared" si="113"/>
        <v>14.786470765761917</v>
      </c>
      <c r="M765" s="21">
        <f t="shared" si="118"/>
        <v>800</v>
      </c>
      <c r="N765" s="21">
        <f t="shared" si="119"/>
        <v>914</v>
      </c>
      <c r="O765" s="19">
        <f t="shared" si="114"/>
        <v>13.350243641946465</v>
      </c>
      <c r="P765" s="19">
        <f t="shared" si="115"/>
        <v>15.252653360923837</v>
      </c>
      <c r="Q765" s="21">
        <f>((I765/B765)+_xlfn.NORM.S.INV(0.975)^2/(2*B765))/(1+_xlfn.NORM.S.INV(0.975)^2/B765)</f>
        <v>1.4332582460867589E-2</v>
      </c>
      <c r="R765" s="21">
        <f>_xlfn.NORM.S.INV(0.975)*SQRT(Q765*(1-Q765)/B765+(_xlfn.NORM.S.INV(0.975)^2/(4*B765^2)))/(1+_xlfn.NORM.S.INV(0.975)^2/B765)</f>
        <v>9.5212392615384787E-4</v>
      </c>
      <c r="S765" s="19">
        <f t="shared" si="116"/>
        <v>13.380458534713741</v>
      </c>
      <c r="T765" s="19">
        <f t="shared" si="117"/>
        <v>15.284706387021435</v>
      </c>
    </row>
    <row r="766" spans="1:20" x14ac:dyDescent="0.25">
      <c r="A766" s="12" t="s">
        <v>53</v>
      </c>
      <c r="B766" s="13">
        <v>136481</v>
      </c>
      <c r="C766" s="12">
        <v>2.9</v>
      </c>
      <c r="D766" s="12">
        <v>2.6</v>
      </c>
      <c r="E766" s="12">
        <v>3.2</v>
      </c>
      <c r="F766" s="12">
        <v>2011</v>
      </c>
      <c r="G766" s="12" t="s">
        <v>9</v>
      </c>
      <c r="H766" s="16" t="str">
        <f>VLOOKUP(A766,'Data Key'!$A$1:$B$51,2,FALSE)</f>
        <v>Nebraska</v>
      </c>
      <c r="I766" s="17">
        <f t="shared" si="110"/>
        <v>396</v>
      </c>
      <c r="J766" s="21">
        <f t="shared" si="111"/>
        <v>1.4559431849354615E-4</v>
      </c>
      <c r="K766" s="19">
        <f t="shared" si="112"/>
        <v>2.7559084547862511</v>
      </c>
      <c r="L766" s="19">
        <f t="shared" si="113"/>
        <v>3.0470970917733431</v>
      </c>
      <c r="M766" s="21">
        <f t="shared" si="118"/>
        <v>357</v>
      </c>
      <c r="N766" s="21">
        <f t="shared" si="119"/>
        <v>435</v>
      </c>
      <c r="O766" s="19">
        <f t="shared" si="114"/>
        <v>2.6157487122749687</v>
      </c>
      <c r="P766" s="19">
        <f t="shared" si="115"/>
        <v>3.1872568342846259</v>
      </c>
      <c r="Q766" s="21">
        <f>((I766/B766)+_xlfn.NORM.S.INV(0.975)^2/(2*B766))/(1+_xlfn.NORM.S.INV(0.975)^2/B766)</f>
        <v>2.9154939490507823E-3</v>
      </c>
      <c r="R766" s="21">
        <f>_xlfn.NORM.S.INV(0.975)*SQRT(Q766*(1-Q766)/B766+(_xlfn.NORM.S.INV(0.975)^2/(4*B766^2)))/(1+_xlfn.NORM.S.INV(0.975)^2/B766)</f>
        <v>2.863827223022896E-4</v>
      </c>
      <c r="S766" s="19">
        <f t="shared" si="116"/>
        <v>2.6291112267484928</v>
      </c>
      <c r="T766" s="19">
        <f t="shared" si="117"/>
        <v>3.2018766713530717</v>
      </c>
    </row>
    <row r="767" spans="1:20" x14ac:dyDescent="0.25">
      <c r="A767" s="12" t="s">
        <v>31</v>
      </c>
      <c r="B767" s="13">
        <v>163821</v>
      </c>
      <c r="C767" s="12">
        <v>4.0999999999999996</v>
      </c>
      <c r="D767" s="12">
        <v>3.8</v>
      </c>
      <c r="E767" s="12">
        <v>4.5</v>
      </c>
      <c r="F767" s="12">
        <v>2011</v>
      </c>
      <c r="G767" s="12" t="s">
        <v>9</v>
      </c>
      <c r="H767" s="16" t="str">
        <f>VLOOKUP(A767,'Data Key'!$A$1:$B$51,2,FALSE)</f>
        <v>Nevada</v>
      </c>
      <c r="I767" s="17">
        <f t="shared" si="110"/>
        <v>672</v>
      </c>
      <c r="J767" s="21">
        <f t="shared" si="111"/>
        <v>1.5791467311819036E-4</v>
      </c>
      <c r="K767" s="19">
        <f t="shared" si="112"/>
        <v>3.9441235271125499</v>
      </c>
      <c r="L767" s="19">
        <f t="shared" si="113"/>
        <v>4.2599528733489294</v>
      </c>
      <c r="M767" s="21">
        <f t="shared" si="118"/>
        <v>621</v>
      </c>
      <c r="N767" s="21">
        <f t="shared" si="119"/>
        <v>723</v>
      </c>
      <c r="O767" s="19">
        <f t="shared" si="114"/>
        <v>3.7907228011060852</v>
      </c>
      <c r="P767" s="19">
        <f t="shared" si="115"/>
        <v>4.4133535993553936</v>
      </c>
      <c r="Q767" s="21">
        <f>((I767/B767)+_xlfn.NORM.S.INV(0.975)^2/(2*B767))/(1+_xlfn.NORM.S.INV(0.975)^2/B767)</f>
        <v>4.1136662999899497E-3</v>
      </c>
      <c r="R767" s="21">
        <f>_xlfn.NORM.S.INV(0.975)*SQRT(Q767*(1-Q767)/B767+(_xlfn.NORM.S.INV(0.975)^2/(4*B767^2)))/(1+_xlfn.NORM.S.INV(0.975)^2/B767)</f>
        <v>3.1015804025571493E-4</v>
      </c>
      <c r="S767" s="19">
        <f t="shared" si="116"/>
        <v>3.8035082597342349</v>
      </c>
      <c r="T767" s="19">
        <f t="shared" si="117"/>
        <v>4.4238243402456652</v>
      </c>
    </row>
    <row r="768" spans="1:20" x14ac:dyDescent="0.25">
      <c r="A768" s="12" t="s">
        <v>37</v>
      </c>
      <c r="B768" s="13">
        <v>69984</v>
      </c>
      <c r="C768" s="12">
        <v>16.7</v>
      </c>
      <c r="D768" s="12">
        <v>15.8</v>
      </c>
      <c r="E768" s="12">
        <v>17.7</v>
      </c>
      <c r="F768" s="12">
        <v>2011</v>
      </c>
      <c r="G768" s="12" t="s">
        <v>9</v>
      </c>
      <c r="H768" s="16" t="str">
        <f>VLOOKUP(A768,'Data Key'!$A$1:$B$51,2,FALSE)</f>
        <v>New Hampshire</v>
      </c>
      <c r="I768" s="17">
        <f t="shared" si="110"/>
        <v>1169</v>
      </c>
      <c r="J768" s="21">
        <f t="shared" si="111"/>
        <v>4.8445190794292278E-4</v>
      </c>
      <c r="K768" s="19">
        <f t="shared" si="112"/>
        <v>16.219366107603488</v>
      </c>
      <c r="L768" s="19">
        <f t="shared" si="113"/>
        <v>17.188269923489333</v>
      </c>
      <c r="M768" s="21">
        <f t="shared" si="118"/>
        <v>1103</v>
      </c>
      <c r="N768" s="21">
        <f t="shared" si="119"/>
        <v>1236</v>
      </c>
      <c r="O768" s="19">
        <f t="shared" si="114"/>
        <v>15.760745313214448</v>
      </c>
      <c r="P768" s="19">
        <f t="shared" si="115"/>
        <v>17.661179698216735</v>
      </c>
      <c r="Q768" s="21">
        <f>((I768/B768)+_xlfn.NORM.S.INV(0.975)^2/(2*B768))/(1+_xlfn.NORM.S.INV(0.975)^2/B768)</f>
        <v>1.6730344942832553E-2</v>
      </c>
      <c r="R768" s="21">
        <f>_xlfn.NORM.S.INV(0.975)*SQRT(Q768*(1-Q768)/B768+(_xlfn.NORM.S.INV(0.975)^2/(4*B768^2)))/(1+_xlfn.NORM.S.INV(0.975)^2/B768)</f>
        <v>9.5059319860988994E-4</v>
      </c>
      <c r="S768" s="19">
        <f t="shared" si="116"/>
        <v>15.779751744222665</v>
      </c>
      <c r="T768" s="19">
        <f t="shared" si="117"/>
        <v>17.680938141442443</v>
      </c>
    </row>
    <row r="769" spans="1:20" x14ac:dyDescent="0.25">
      <c r="A769" s="12" t="s">
        <v>16</v>
      </c>
      <c r="B769" s="13">
        <v>511196</v>
      </c>
      <c r="C769" s="12">
        <v>8.8000000000000007</v>
      </c>
      <c r="D769" s="12">
        <v>8.5</v>
      </c>
      <c r="E769" s="12">
        <v>9.1</v>
      </c>
      <c r="F769" s="12">
        <v>2011</v>
      </c>
      <c r="G769" s="12" t="s">
        <v>9</v>
      </c>
      <c r="H769" s="16" t="str">
        <f>VLOOKUP(A769,'Data Key'!$A$1:$B$51,2,FALSE)</f>
        <v>New Jersey</v>
      </c>
      <c r="I769" s="17">
        <f t="shared" si="110"/>
        <v>4499</v>
      </c>
      <c r="J769" s="21">
        <f t="shared" si="111"/>
        <v>1.3063242612795632E-4</v>
      </c>
      <c r="K769" s="19">
        <f t="shared" si="112"/>
        <v>8.6702971586105786</v>
      </c>
      <c r="L769" s="19">
        <f t="shared" si="113"/>
        <v>8.9315620108664913</v>
      </c>
      <c r="M769" s="21">
        <f t="shared" si="118"/>
        <v>4368</v>
      </c>
      <c r="N769" s="21">
        <f t="shared" si="119"/>
        <v>4630</v>
      </c>
      <c r="O769" s="19">
        <f t="shared" si="114"/>
        <v>8.5446677986525721</v>
      </c>
      <c r="P769" s="19">
        <f t="shared" si="115"/>
        <v>9.0571913708244978</v>
      </c>
      <c r="Q769" s="21">
        <f>((I769/B769)+_xlfn.NORM.S.INV(0.975)^2/(2*B769))/(1+_xlfn.NORM.S.INV(0.975)^2/B769)</f>
        <v>8.804620745902391E-3</v>
      </c>
      <c r="R769" s="21">
        <f>_xlfn.NORM.S.INV(0.975)*SQRT(Q769*(1-Q769)/B769+(_xlfn.NORM.S.INV(0.975)^2/(4*B769^2)))/(1+_xlfn.NORM.S.INV(0.975)^2/B769)</f>
        <v>2.5611369687342239E-4</v>
      </c>
      <c r="S769" s="19">
        <f t="shared" si="116"/>
        <v>8.5485070490289683</v>
      </c>
      <c r="T769" s="19">
        <f t="shared" si="117"/>
        <v>9.0607344427758125</v>
      </c>
    </row>
    <row r="770" spans="1:20" x14ac:dyDescent="0.25">
      <c r="A770" s="12" t="s">
        <v>62</v>
      </c>
      <c r="B770" s="13">
        <v>276347</v>
      </c>
      <c r="C770" s="12">
        <v>5.2</v>
      </c>
      <c r="D770" s="12">
        <v>5</v>
      </c>
      <c r="E770" s="12">
        <v>5.5</v>
      </c>
      <c r="F770" s="12">
        <v>2011</v>
      </c>
      <c r="G770" s="12" t="s">
        <v>9</v>
      </c>
      <c r="H770" s="16" t="str">
        <f>VLOOKUP(A770,'Data Key'!$A$1:$B$51,2,FALSE)</f>
        <v>New Mexico</v>
      </c>
      <c r="I770" s="17">
        <f t="shared" si="110"/>
        <v>1437</v>
      </c>
      <c r="J770" s="21">
        <f t="shared" si="111"/>
        <v>1.3681745937790509E-4</v>
      </c>
      <c r="K770" s="19">
        <f t="shared" si="112"/>
        <v>5.0631666186110005</v>
      </c>
      <c r="L770" s="19">
        <f t="shared" si="113"/>
        <v>5.336801537366811</v>
      </c>
      <c r="M770" s="21">
        <f t="shared" si="118"/>
        <v>1363</v>
      </c>
      <c r="N770" s="21">
        <f t="shared" si="119"/>
        <v>1512</v>
      </c>
      <c r="O770" s="19">
        <f t="shared" si="114"/>
        <v>4.9322048004863452</v>
      </c>
      <c r="P770" s="19">
        <f t="shared" si="115"/>
        <v>5.4713819943766353</v>
      </c>
      <c r="Q770" s="21">
        <f>((I770/B770)+_xlfn.NORM.S.INV(0.975)^2/(2*B770))/(1+_xlfn.NORM.S.INV(0.975)^2/B770)</f>
        <v>5.2068621242999259E-3</v>
      </c>
      <c r="R770" s="21">
        <f>_xlfn.NORM.S.INV(0.975)*SQRT(Q770*(1-Q770)/B770+(_xlfn.NORM.S.INV(0.975)^2/(4*B770^2)))/(1+_xlfn.NORM.S.INV(0.975)^2/B770)</f>
        <v>2.6841992235820234E-4</v>
      </c>
      <c r="S770" s="19">
        <f t="shared" si="116"/>
        <v>4.9384422019417231</v>
      </c>
      <c r="T770" s="19">
        <f t="shared" si="117"/>
        <v>5.4752820466581289</v>
      </c>
    </row>
    <row r="771" spans="1:20" x14ac:dyDescent="0.25">
      <c r="A771" s="12" t="s">
        <v>38</v>
      </c>
      <c r="B771" s="13">
        <v>1411900</v>
      </c>
      <c r="C771" s="12">
        <v>6.6</v>
      </c>
      <c r="D771" s="12">
        <v>6.5</v>
      </c>
      <c r="E771" s="12">
        <v>6.7</v>
      </c>
      <c r="F771" s="12">
        <v>2011</v>
      </c>
      <c r="G771" s="12" t="s">
        <v>9</v>
      </c>
      <c r="H771" s="16" t="str">
        <f>VLOOKUP(A771,'Data Key'!$A$1:$B$51,2,FALSE)</f>
        <v>New York</v>
      </c>
      <c r="I771" s="17">
        <f t="shared" ref="I771:I834" si="120">ROUND(B771*C771/1000,0)</f>
        <v>9319</v>
      </c>
      <c r="J771" s="21">
        <f t="shared" ref="J771:J834" si="121">SQRT(I771/B771*(1-I771/B771)/B771)</f>
        <v>6.814636958121903E-5</v>
      </c>
      <c r="K771" s="19">
        <f t="shared" ref="K771:K834" si="122">1000*(I771/B771-J771)</f>
        <v>6.5321794325294125</v>
      </c>
      <c r="L771" s="19">
        <f t="shared" ref="L771:L834" si="123">1000*(I771/B771+J771)</f>
        <v>6.6684721716918496</v>
      </c>
      <c r="M771" s="21">
        <f t="shared" si="118"/>
        <v>9130</v>
      </c>
      <c r="N771" s="21">
        <f t="shared" si="119"/>
        <v>9508</v>
      </c>
      <c r="O771" s="19">
        <f t="shared" ref="O771:O834" si="124">1000*M771/B771</f>
        <v>6.4664636305687369</v>
      </c>
      <c r="P771" s="19">
        <f t="shared" ref="P771:P834" si="125">1000*N771/B771</f>
        <v>6.7341879736525252</v>
      </c>
      <c r="Q771" s="21">
        <f>((I771/B771)+_xlfn.NORM.S.INV(0.975)^2/(2*B771))/(1+_xlfn.NORM.S.INV(0.975)^2/B771)</f>
        <v>6.6016682267679766E-3</v>
      </c>
      <c r="R771" s="21">
        <f>_xlfn.NORM.S.INV(0.975)*SQRT(Q771*(1-Q771)/B771+(_xlfn.NORM.S.INV(0.975)^2/(4*B771^2)))/(1+_xlfn.NORM.S.INV(0.975)^2/B771)</f>
        <v>1.3358448538836932E-4</v>
      </c>
      <c r="S771" s="19">
        <f t="shared" ref="S771:S834" si="126">1000*(Q771-R771)</f>
        <v>6.4680837413796075</v>
      </c>
      <c r="T771" s="19">
        <f t="shared" ref="T771:T834" si="127">1000*(Q771+R771)</f>
        <v>6.7352527121563455</v>
      </c>
    </row>
    <row r="772" spans="1:20" x14ac:dyDescent="0.25">
      <c r="A772" s="12" t="s">
        <v>23</v>
      </c>
      <c r="B772" s="13">
        <v>767362</v>
      </c>
      <c r="C772" s="12">
        <v>8.9</v>
      </c>
      <c r="D772" s="12">
        <v>8.6999999999999993</v>
      </c>
      <c r="E772" s="12">
        <v>9.1999999999999993</v>
      </c>
      <c r="F772" s="12">
        <v>2011</v>
      </c>
      <c r="G772" s="12" t="s">
        <v>9</v>
      </c>
      <c r="H772" s="16" t="str">
        <f>VLOOKUP(A772,'Data Key'!$A$1:$B$51,2,FALSE)</f>
        <v>North Carolina</v>
      </c>
      <c r="I772" s="17">
        <f t="shared" si="120"/>
        <v>6830</v>
      </c>
      <c r="J772" s="21">
        <f t="shared" si="121"/>
        <v>1.0721823763516437E-4</v>
      </c>
      <c r="K772" s="19">
        <f t="shared" si="122"/>
        <v>8.7934049363036024</v>
      </c>
      <c r="L772" s="19">
        <f t="shared" si="123"/>
        <v>9.0078414115739296</v>
      </c>
      <c r="M772" s="21">
        <f t="shared" ref="M772:M835" si="128">_xlfn.BINOM.INV(B772, C772/1000, 0.025)</f>
        <v>6669</v>
      </c>
      <c r="N772" s="21">
        <f t="shared" ref="N772:N835" si="129">_xlfn.BINOM.INV(B772, C772/1000, 0.975)</f>
        <v>6991</v>
      </c>
      <c r="O772" s="19">
        <f t="shared" si="124"/>
        <v>8.6908134622251296</v>
      </c>
      <c r="P772" s="19">
        <f t="shared" si="125"/>
        <v>9.1104328856524042</v>
      </c>
      <c r="Q772" s="21">
        <f>((I772/B772)+_xlfn.NORM.S.INV(0.975)^2/(2*B772))/(1+_xlfn.NORM.S.INV(0.975)^2/B772)</f>
        <v>8.9030816336864143E-3</v>
      </c>
      <c r="R772" s="21">
        <f>_xlfn.NORM.S.INV(0.975)*SQRT(Q772*(1-Q772)/B772+(_xlfn.NORM.S.INV(0.975)^2/(4*B772^2)))/(1+_xlfn.NORM.S.INV(0.975)^2/B772)</f>
        <v>2.1018649576398033E-4</v>
      </c>
      <c r="S772" s="19">
        <f t="shared" si="126"/>
        <v>8.6928951379224344</v>
      </c>
      <c r="T772" s="19">
        <f t="shared" si="127"/>
        <v>9.1132681294503932</v>
      </c>
    </row>
    <row r="773" spans="1:20" x14ac:dyDescent="0.25">
      <c r="A773" s="12" t="s">
        <v>59</v>
      </c>
      <c r="B773" s="13">
        <v>32032</v>
      </c>
      <c r="C773" s="12">
        <v>11.3</v>
      </c>
      <c r="D773" s="12">
        <v>10.199999999999999</v>
      </c>
      <c r="E773" s="12">
        <v>12.6</v>
      </c>
      <c r="F773" s="12">
        <v>2011</v>
      </c>
      <c r="G773" s="12" t="s">
        <v>9</v>
      </c>
      <c r="H773" s="16" t="str">
        <f>VLOOKUP(A773,'Data Key'!$A$1:$B$51,2,FALSE)</f>
        <v>North Dakota</v>
      </c>
      <c r="I773" s="17">
        <f t="shared" si="120"/>
        <v>362</v>
      </c>
      <c r="J773" s="21">
        <f t="shared" si="121"/>
        <v>5.906119545508264E-4</v>
      </c>
      <c r="K773" s="19">
        <f t="shared" si="122"/>
        <v>10.710586846647976</v>
      </c>
      <c r="L773" s="19">
        <f t="shared" si="123"/>
        <v>11.89181075574963</v>
      </c>
      <c r="M773" s="21">
        <f t="shared" si="128"/>
        <v>325</v>
      </c>
      <c r="N773" s="21">
        <f t="shared" si="129"/>
        <v>399</v>
      </c>
      <c r="O773" s="19">
        <f t="shared" si="124"/>
        <v>10.146103896103897</v>
      </c>
      <c r="P773" s="19">
        <f t="shared" si="125"/>
        <v>12.456293706293707</v>
      </c>
      <c r="Q773" s="21">
        <f>((I773/B773)+_xlfn.NORM.S.INV(0.975)^2/(2*B773))/(1+_xlfn.NORM.S.INV(0.975)^2/B773)</f>
        <v>1.1359799300984047E-2</v>
      </c>
      <c r="R773" s="21">
        <f>_xlfn.NORM.S.INV(0.975)*SQRT(Q773*(1-Q773)/B773+(_xlfn.NORM.S.INV(0.975)^2/(4*B773^2)))/(1+_xlfn.NORM.S.INV(0.975)^2/B773)</f>
        <v>1.1619497996079801E-3</v>
      </c>
      <c r="S773" s="19">
        <f t="shared" si="126"/>
        <v>10.197849501376067</v>
      </c>
      <c r="T773" s="19">
        <f t="shared" si="127"/>
        <v>12.521749100592027</v>
      </c>
    </row>
    <row r="774" spans="1:20" x14ac:dyDescent="0.25">
      <c r="A774" s="12" t="s">
        <v>54</v>
      </c>
      <c r="B774" s="13">
        <v>982164</v>
      </c>
      <c r="C774" s="12">
        <v>7.6</v>
      </c>
      <c r="D774" s="12">
        <v>7.4</v>
      </c>
      <c r="E774" s="12">
        <v>7.8</v>
      </c>
      <c r="F774" s="12">
        <v>2011</v>
      </c>
      <c r="G774" s="12" t="s">
        <v>9</v>
      </c>
      <c r="H774" s="16" t="str">
        <f>VLOOKUP(A774,'Data Key'!$A$1:$B$51,2,FALSE)</f>
        <v>Ohio</v>
      </c>
      <c r="I774" s="17">
        <f t="shared" si="120"/>
        <v>7464</v>
      </c>
      <c r="J774" s="21">
        <f t="shared" si="121"/>
        <v>8.7628480515005791E-5</v>
      </c>
      <c r="K774" s="19">
        <f t="shared" si="122"/>
        <v>7.511917012905645</v>
      </c>
      <c r="L774" s="19">
        <f t="shared" si="123"/>
        <v>7.6871739739356562</v>
      </c>
      <c r="M774" s="21">
        <f t="shared" si="128"/>
        <v>7296</v>
      </c>
      <c r="N774" s="21">
        <f t="shared" si="129"/>
        <v>7634</v>
      </c>
      <c r="O774" s="19">
        <f t="shared" si="124"/>
        <v>7.4284946302246873</v>
      </c>
      <c r="P774" s="19">
        <f t="shared" si="125"/>
        <v>7.7726326764165661</v>
      </c>
      <c r="Q774" s="21">
        <f>((I774/B774)+_xlfn.NORM.S.INV(0.975)^2/(2*B774))/(1+_xlfn.NORM.S.INV(0.975)^2/B774)</f>
        <v>7.6014713720632138E-3</v>
      </c>
      <c r="R774" s="21">
        <f>_xlfn.NORM.S.INV(0.975)*SQRT(Q774*(1-Q774)/B774+(_xlfn.NORM.S.INV(0.975)^2/(4*B774^2)))/(1+_xlfn.NORM.S.INV(0.975)^2/B774)</f>
        <v>1.7178072017878367E-4</v>
      </c>
      <c r="S774" s="19">
        <f t="shared" si="126"/>
        <v>7.4296906518844299</v>
      </c>
      <c r="T774" s="19">
        <f t="shared" si="127"/>
        <v>7.7732520922419974</v>
      </c>
    </row>
    <row r="775" spans="1:20" x14ac:dyDescent="0.25">
      <c r="A775" s="12" t="s">
        <v>39</v>
      </c>
      <c r="B775" s="13">
        <v>404595</v>
      </c>
      <c r="C775" s="12">
        <v>7.1</v>
      </c>
      <c r="D775" s="12">
        <v>6.9</v>
      </c>
      <c r="E775" s="12">
        <v>7.4</v>
      </c>
      <c r="F775" s="12">
        <v>2011</v>
      </c>
      <c r="G775" s="12" t="s">
        <v>9</v>
      </c>
      <c r="H775" s="16" t="str">
        <f>VLOOKUP(A775,'Data Key'!$A$1:$B$51,2,FALSE)</f>
        <v>Oklahoma</v>
      </c>
      <c r="I775" s="17">
        <f t="shared" si="120"/>
        <v>2873</v>
      </c>
      <c r="J775" s="21">
        <f t="shared" si="121"/>
        <v>1.3200787921989593E-4</v>
      </c>
      <c r="K775" s="19">
        <f t="shared" si="122"/>
        <v>6.9689202093625147</v>
      </c>
      <c r="L775" s="19">
        <f t="shared" si="123"/>
        <v>7.2329359678023053</v>
      </c>
      <c r="M775" s="21">
        <f t="shared" si="128"/>
        <v>2768</v>
      </c>
      <c r="N775" s="21">
        <f t="shared" si="129"/>
        <v>2978</v>
      </c>
      <c r="O775" s="19">
        <f t="shared" si="124"/>
        <v>6.8414093105451128</v>
      </c>
      <c r="P775" s="19">
        <f t="shared" si="125"/>
        <v>7.3604468666197063</v>
      </c>
      <c r="Q775" s="21">
        <f>((I775/B775)+_xlfn.NORM.S.INV(0.975)^2/(2*B775))/(1+_xlfn.NORM.S.INV(0.975)^2/B775)</f>
        <v>7.105607912876219E-3</v>
      </c>
      <c r="R775" s="21">
        <f>_xlfn.NORM.S.INV(0.975)*SQRT(Q775*(1-Q775)/B775+(_xlfn.NORM.S.INV(0.975)^2/(4*B775^2)))/(1+_xlfn.NORM.S.INV(0.975)^2/B775)</f>
        <v>2.5885639932068016E-4</v>
      </c>
      <c r="S775" s="19">
        <f t="shared" si="126"/>
        <v>6.8467515135555388</v>
      </c>
      <c r="T775" s="19">
        <f t="shared" si="127"/>
        <v>7.3644643121968985</v>
      </c>
    </row>
    <row r="776" spans="1:20" x14ac:dyDescent="0.25">
      <c r="A776" s="12" t="s">
        <v>32</v>
      </c>
      <c r="B776" s="13">
        <v>248952</v>
      </c>
      <c r="C776" s="12">
        <v>8.5</v>
      </c>
      <c r="D776" s="12">
        <v>8.1</v>
      </c>
      <c r="E776" s="12">
        <v>8.8000000000000007</v>
      </c>
      <c r="F776" s="12">
        <v>2011</v>
      </c>
      <c r="G776" s="12" t="s">
        <v>9</v>
      </c>
      <c r="H776" s="16" t="str">
        <f>VLOOKUP(A776,'Data Key'!$A$1:$B$51,2,FALSE)</f>
        <v>Oregon</v>
      </c>
      <c r="I776" s="17">
        <f t="shared" si="120"/>
        <v>2116</v>
      </c>
      <c r="J776" s="21">
        <f t="shared" si="121"/>
        <v>1.8398764148687164E-4</v>
      </c>
      <c r="K776" s="19">
        <f t="shared" si="122"/>
        <v>8.3156428093630907</v>
      </c>
      <c r="L776" s="19">
        <f t="shared" si="123"/>
        <v>8.6836180923368342</v>
      </c>
      <c r="M776" s="21">
        <f t="shared" si="128"/>
        <v>2027</v>
      </c>
      <c r="N776" s="21">
        <f t="shared" si="129"/>
        <v>2206</v>
      </c>
      <c r="O776" s="19">
        <f t="shared" si="124"/>
        <v>8.1421318165750822</v>
      </c>
      <c r="P776" s="19">
        <f t="shared" si="125"/>
        <v>8.8611459237122023</v>
      </c>
      <c r="Q776" s="21">
        <f>((I776/B776)+_xlfn.NORM.S.INV(0.975)^2/(2*B776))/(1+_xlfn.NORM.S.INV(0.975)^2/B776)</f>
        <v>8.5072144401185639E-3</v>
      </c>
      <c r="R776" s="21">
        <f>_xlfn.NORM.S.INV(0.975)*SQRT(Q776*(1-Q776)/B776+(_xlfn.NORM.S.INV(0.975)^2/(4*B776^2)))/(1+_xlfn.NORM.S.INV(0.975)^2/B776)</f>
        <v>3.6084553648732271E-4</v>
      </c>
      <c r="S776" s="19">
        <f t="shared" si="126"/>
        <v>8.1463689036312399</v>
      </c>
      <c r="T776" s="19">
        <f t="shared" si="127"/>
        <v>8.8680599766058883</v>
      </c>
    </row>
    <row r="777" spans="1:20" x14ac:dyDescent="0.25">
      <c r="A777" s="12" t="s">
        <v>24</v>
      </c>
      <c r="B777" s="13">
        <v>830613</v>
      </c>
      <c r="C777" s="12">
        <v>2.9</v>
      </c>
      <c r="D777" s="12">
        <v>2.8</v>
      </c>
      <c r="E777" s="12">
        <v>3</v>
      </c>
      <c r="F777" s="12">
        <v>2011</v>
      </c>
      <c r="G777" s="12" t="s">
        <v>9</v>
      </c>
      <c r="H777" s="16" t="str">
        <f>VLOOKUP(A777,'Data Key'!$A$1:$B$51,2,FALSE)</f>
        <v>Pennsylvania</v>
      </c>
      <c r="I777" s="17">
        <f t="shared" si="120"/>
        <v>2409</v>
      </c>
      <c r="J777" s="21">
        <f t="shared" si="121"/>
        <v>5.9005021892131386E-5</v>
      </c>
      <c r="K777" s="19">
        <f t="shared" si="122"/>
        <v>2.8412626117711994</v>
      </c>
      <c r="L777" s="19">
        <f t="shared" si="123"/>
        <v>2.9592726555554623</v>
      </c>
      <c r="M777" s="21">
        <f t="shared" si="128"/>
        <v>2313</v>
      </c>
      <c r="N777" s="21">
        <f t="shared" si="129"/>
        <v>2505</v>
      </c>
      <c r="O777" s="19">
        <f t="shared" si="124"/>
        <v>2.7846903431561989</v>
      </c>
      <c r="P777" s="19">
        <f t="shared" si="125"/>
        <v>3.0158449241704619</v>
      </c>
      <c r="Q777" s="21">
        <f>((I777/B777)+_xlfn.NORM.S.INV(0.975)^2/(2*B777))/(1+_xlfn.NORM.S.INV(0.975)^2/B777)</f>
        <v>2.9025666337032406E-3</v>
      </c>
      <c r="R777" s="21">
        <f>_xlfn.NORM.S.INV(0.975)*SQRT(Q777*(1-Q777)/B777+(_xlfn.NORM.S.INV(0.975)^2/(4*B777^2)))/(1+_xlfn.NORM.S.INV(0.975)^2/B777)</f>
        <v>1.1571598382208868E-4</v>
      </c>
      <c r="S777" s="19">
        <f t="shared" si="126"/>
        <v>2.7868506498811518</v>
      </c>
      <c r="T777" s="19">
        <f t="shared" si="127"/>
        <v>3.0182826175253292</v>
      </c>
    </row>
    <row r="778" spans="1:20" x14ac:dyDescent="0.25">
      <c r="A778" s="12" t="s">
        <v>40</v>
      </c>
      <c r="B778" s="13">
        <v>79721</v>
      </c>
      <c r="C778" s="12">
        <v>19.2</v>
      </c>
      <c r="D778" s="12">
        <v>18.3</v>
      </c>
      <c r="E778" s="12">
        <v>20.2</v>
      </c>
      <c r="F778" s="12">
        <v>2011</v>
      </c>
      <c r="G778" s="12" t="s">
        <v>9</v>
      </c>
      <c r="H778" s="16" t="str">
        <f>VLOOKUP(A778,'Data Key'!$A$1:$B$51,2,FALSE)</f>
        <v>Rhode Island</v>
      </c>
      <c r="I778" s="17">
        <f t="shared" si="120"/>
        <v>1531</v>
      </c>
      <c r="J778" s="21">
        <f t="shared" si="121"/>
        <v>4.8607590708626947E-4</v>
      </c>
      <c r="K778" s="19">
        <f t="shared" si="122"/>
        <v>18.718399701599019</v>
      </c>
      <c r="L778" s="19">
        <f t="shared" si="123"/>
        <v>19.690551515771556</v>
      </c>
      <c r="M778" s="21">
        <f t="shared" si="128"/>
        <v>1455</v>
      </c>
      <c r="N778" s="21">
        <f t="shared" si="129"/>
        <v>1607</v>
      </c>
      <c r="O778" s="19">
        <f t="shared" si="124"/>
        <v>18.251150888724425</v>
      </c>
      <c r="P778" s="19">
        <f t="shared" si="125"/>
        <v>20.157800328646154</v>
      </c>
      <c r="Q778" s="21">
        <f>((I778/B778)+_xlfn.NORM.S.INV(0.975)^2/(2*B778))/(1+_xlfn.NORM.S.INV(0.975)^2/B778)</f>
        <v>1.922764224250139E-2</v>
      </c>
      <c r="R778" s="21">
        <f>_xlfn.NORM.S.INV(0.975)*SQRT(Q778*(1-Q778)/B778+(_xlfn.NORM.S.INV(0.975)^2/(4*B778^2)))/(1+_xlfn.NORM.S.INV(0.975)^2/B778)</f>
        <v>9.5351294038955887E-4</v>
      </c>
      <c r="S778" s="19">
        <f t="shared" si="126"/>
        <v>18.274129302111831</v>
      </c>
      <c r="T778" s="19">
        <f t="shared" si="127"/>
        <v>20.181155182890947</v>
      </c>
    </row>
    <row r="779" spans="1:20" x14ac:dyDescent="0.25">
      <c r="A779" s="12" t="s">
        <v>17</v>
      </c>
      <c r="B779" s="13">
        <v>423686</v>
      </c>
      <c r="C779" s="12">
        <v>8.3000000000000007</v>
      </c>
      <c r="D779" s="12">
        <v>8.1</v>
      </c>
      <c r="E779" s="12">
        <v>8.6</v>
      </c>
      <c r="F779" s="12">
        <v>2011</v>
      </c>
      <c r="G779" s="12" t="s">
        <v>9</v>
      </c>
      <c r="H779" s="16" t="str">
        <f>VLOOKUP(A779,'Data Key'!$A$1:$B$51,2,FALSE)</f>
        <v>South Carolina</v>
      </c>
      <c r="I779" s="17">
        <f t="shared" si="120"/>
        <v>3517</v>
      </c>
      <c r="J779" s="21">
        <f t="shared" si="121"/>
        <v>1.393901280807735E-4</v>
      </c>
      <c r="K779" s="19">
        <f t="shared" si="122"/>
        <v>8.1615686007891917</v>
      </c>
      <c r="L779" s="19">
        <f t="shared" si="123"/>
        <v>8.4403488569507381</v>
      </c>
      <c r="M779" s="21">
        <f t="shared" si="128"/>
        <v>3401</v>
      </c>
      <c r="N779" s="21">
        <f t="shared" si="129"/>
        <v>3633</v>
      </c>
      <c r="O779" s="19">
        <f t="shared" si="124"/>
        <v>8.0271710653644437</v>
      </c>
      <c r="P779" s="19">
        <f t="shared" si="125"/>
        <v>8.5747463923754861</v>
      </c>
      <c r="Q779" s="21">
        <f>((I779/B779)+_xlfn.NORM.S.INV(0.975)^2/(2*B779))/(1+_xlfn.NORM.S.INV(0.975)^2/B779)</f>
        <v>8.3054168051191254E-3</v>
      </c>
      <c r="R779" s="21">
        <f>_xlfn.NORM.S.INV(0.975)*SQRT(Q779*(1-Q779)/B779+(_xlfn.NORM.S.INV(0.975)^2/(4*B779^2)))/(1+_xlfn.NORM.S.INV(0.975)^2/B779)</f>
        <v>2.7330749049816891E-4</v>
      </c>
      <c r="S779" s="19">
        <f t="shared" si="126"/>
        <v>8.032109314620957</v>
      </c>
      <c r="T779" s="19">
        <f t="shared" si="127"/>
        <v>8.5787242956172935</v>
      </c>
    </row>
    <row r="780" spans="1:20" x14ac:dyDescent="0.25">
      <c r="A780" s="12" t="s">
        <v>55</v>
      </c>
      <c r="B780" s="13">
        <v>65975</v>
      </c>
      <c r="C780" s="12">
        <v>4.5999999999999996</v>
      </c>
      <c r="D780" s="12">
        <v>4.0999999999999996</v>
      </c>
      <c r="E780" s="12">
        <v>5.2</v>
      </c>
      <c r="F780" s="12">
        <v>2011</v>
      </c>
      <c r="G780" s="12" t="s">
        <v>9</v>
      </c>
      <c r="H780" s="16" t="str">
        <f>VLOOKUP(A780,'Data Key'!$A$1:$B$51,2,FALSE)</f>
        <v>South Dakota</v>
      </c>
      <c r="I780" s="17">
        <f t="shared" si="120"/>
        <v>303</v>
      </c>
      <c r="J780" s="21">
        <f t="shared" si="121"/>
        <v>2.6323421459796933E-4</v>
      </c>
      <c r="K780" s="19">
        <f t="shared" si="122"/>
        <v>4.3294145159817967</v>
      </c>
      <c r="L780" s="19">
        <f t="shared" si="123"/>
        <v>4.8558829451777346</v>
      </c>
      <c r="M780" s="21">
        <f t="shared" si="128"/>
        <v>270</v>
      </c>
      <c r="N780" s="21">
        <f t="shared" si="129"/>
        <v>338</v>
      </c>
      <c r="O780" s="19">
        <f t="shared" si="124"/>
        <v>4.0924592648730576</v>
      </c>
      <c r="P780" s="19">
        <f t="shared" si="125"/>
        <v>5.1231527093596059</v>
      </c>
      <c r="Q780" s="21">
        <f>((I780/B780)+_xlfn.NORM.S.INV(0.975)^2/(2*B780))/(1+_xlfn.NORM.S.INV(0.975)^2/B780)</f>
        <v>4.6214926280670901E-3</v>
      </c>
      <c r="R780" s="21">
        <f>_xlfn.NORM.S.INV(0.975)*SQRT(Q780*(1-Q780)/B780+(_xlfn.NORM.S.INV(0.975)^2/(4*B780^2)))/(1+_xlfn.NORM.S.INV(0.975)^2/B780)</f>
        <v>5.1832769528772102E-4</v>
      </c>
      <c r="S780" s="19">
        <f t="shared" si="126"/>
        <v>4.1031649327793689</v>
      </c>
      <c r="T780" s="19">
        <f t="shared" si="127"/>
        <v>5.1398203233548116</v>
      </c>
    </row>
    <row r="781" spans="1:20" x14ac:dyDescent="0.25">
      <c r="A781" s="12" t="s">
        <v>29</v>
      </c>
      <c r="B781" s="13">
        <v>575393</v>
      </c>
      <c r="C781" s="12">
        <v>5.4</v>
      </c>
      <c r="D781" s="12">
        <v>5.2</v>
      </c>
      <c r="E781" s="12">
        <v>5.5</v>
      </c>
      <c r="F781" s="12">
        <v>2011</v>
      </c>
      <c r="G781" s="12" t="s">
        <v>9</v>
      </c>
      <c r="H781" s="16" t="str">
        <f>VLOOKUP(A781,'Data Key'!$A$1:$B$51,2,FALSE)</f>
        <v>Tennessee</v>
      </c>
      <c r="I781" s="17">
        <f t="shared" si="120"/>
        <v>3107</v>
      </c>
      <c r="J781" s="21">
        <f t="shared" si="121"/>
        <v>9.6611833962136518E-5</v>
      </c>
      <c r="K781" s="19">
        <f t="shared" si="122"/>
        <v>5.3031757894535119</v>
      </c>
      <c r="L781" s="19">
        <f t="shared" si="123"/>
        <v>5.4963994573777839</v>
      </c>
      <c r="M781" s="21">
        <f t="shared" si="128"/>
        <v>2999</v>
      </c>
      <c r="N781" s="21">
        <f t="shared" si="129"/>
        <v>3217</v>
      </c>
      <c r="O781" s="19">
        <f t="shared" si="124"/>
        <v>5.2120898238247602</v>
      </c>
      <c r="P781" s="19">
        <f t="shared" si="125"/>
        <v>5.5909613081841458</v>
      </c>
      <c r="Q781" s="21">
        <f>((I781/B781)+_xlfn.NORM.S.INV(0.975)^2/(2*B781))/(1+_xlfn.NORM.S.INV(0.975)^2/B781)</f>
        <v>5.4030896685637137E-3</v>
      </c>
      <c r="R781" s="21">
        <f>_xlfn.NORM.S.INV(0.975)*SQRT(Q781*(1-Q781)/B781+(_xlfn.NORM.S.INV(0.975)^2/(4*B781^2)))/(1+_xlfn.NORM.S.INV(0.975)^2/B781)</f>
        <v>1.8944143614852641E-4</v>
      </c>
      <c r="S781" s="19">
        <f t="shared" si="126"/>
        <v>5.2136482324151876</v>
      </c>
      <c r="T781" s="19">
        <f t="shared" si="127"/>
        <v>5.5925311047122399</v>
      </c>
    </row>
    <row r="782" spans="1:20" x14ac:dyDescent="0.25">
      <c r="A782" s="12" t="s">
        <v>63</v>
      </c>
      <c r="B782" s="13">
        <v>2396762</v>
      </c>
      <c r="C782" s="12">
        <v>4.5</v>
      </c>
      <c r="D782" s="12">
        <v>4.4000000000000004</v>
      </c>
      <c r="E782" s="12">
        <v>4.5999999999999996</v>
      </c>
      <c r="F782" s="12">
        <v>2011</v>
      </c>
      <c r="G782" s="12" t="s">
        <v>9</v>
      </c>
      <c r="H782" s="16" t="str">
        <f>VLOOKUP(A782,'Data Key'!$A$1:$B$51,2,FALSE)</f>
        <v>Texas</v>
      </c>
      <c r="I782" s="17">
        <f t="shared" si="120"/>
        <v>10785</v>
      </c>
      <c r="J782" s="21">
        <f t="shared" si="121"/>
        <v>4.3232050583749444E-5</v>
      </c>
      <c r="K782" s="19">
        <f t="shared" si="122"/>
        <v>4.4565889579268996</v>
      </c>
      <c r="L782" s="19">
        <f t="shared" si="123"/>
        <v>4.5430530590943983</v>
      </c>
      <c r="M782" s="21">
        <f t="shared" si="128"/>
        <v>10583</v>
      </c>
      <c r="N782" s="21">
        <f t="shared" si="129"/>
        <v>10989</v>
      </c>
      <c r="O782" s="19">
        <f t="shared" si="124"/>
        <v>4.4155406335714602</v>
      </c>
      <c r="P782" s="19">
        <f t="shared" si="125"/>
        <v>4.5849358426076519</v>
      </c>
      <c r="Q782" s="21">
        <f>((I782/B782)+_xlfn.NORM.S.INV(0.975)^2/(2*B782))/(1+_xlfn.NORM.S.INV(0.975)^2/B782)</f>
        <v>4.5006151801816226E-3</v>
      </c>
      <c r="R782" s="21">
        <f>_xlfn.NORM.S.INV(0.975)*SQRT(Q782*(1-Q782)/B782+(_xlfn.NORM.S.INV(0.975)^2/(4*B782^2)))/(1+_xlfn.NORM.S.INV(0.975)^2/B782)</f>
        <v>8.4744358663531329E-5</v>
      </c>
      <c r="S782" s="19">
        <f t="shared" si="126"/>
        <v>4.4158708215180908</v>
      </c>
      <c r="T782" s="19">
        <f t="shared" si="127"/>
        <v>4.5853595388451538</v>
      </c>
    </row>
    <row r="783" spans="1:20" x14ac:dyDescent="0.25">
      <c r="A783" s="12" t="s">
        <v>25</v>
      </c>
      <c r="B783" s="13">
        <v>144791</v>
      </c>
      <c r="C783" s="12">
        <v>9.1</v>
      </c>
      <c r="D783" s="12">
        <v>8.6</v>
      </c>
      <c r="E783" s="12">
        <v>9.6</v>
      </c>
      <c r="F783" s="12">
        <v>2011</v>
      </c>
      <c r="G783" s="12" t="s">
        <v>9</v>
      </c>
      <c r="H783" s="16" t="str">
        <f>VLOOKUP(A783,'Data Key'!$A$1:$B$51,2,FALSE)</f>
        <v>Utah</v>
      </c>
      <c r="I783" s="17">
        <f t="shared" si="120"/>
        <v>1318</v>
      </c>
      <c r="J783" s="21">
        <f t="shared" si="121"/>
        <v>2.4959187493480973E-4</v>
      </c>
      <c r="K783" s="19">
        <f t="shared" si="122"/>
        <v>8.8531838500757232</v>
      </c>
      <c r="L783" s="19">
        <f t="shared" si="123"/>
        <v>9.3523675999453424</v>
      </c>
      <c r="M783" s="21">
        <f t="shared" si="128"/>
        <v>1247</v>
      </c>
      <c r="N783" s="21">
        <f t="shared" si="129"/>
        <v>1389</v>
      </c>
      <c r="O783" s="19">
        <f t="shared" si="124"/>
        <v>8.6124137549985846</v>
      </c>
      <c r="P783" s="19">
        <f t="shared" si="125"/>
        <v>9.5931376950224809</v>
      </c>
      <c r="Q783" s="21">
        <f>((I783/B783)+_xlfn.NORM.S.INV(0.975)^2/(2*B783))/(1+_xlfn.NORM.S.INV(0.975)^2/B783)</f>
        <v>9.1157994035701139E-3</v>
      </c>
      <c r="R783" s="21">
        <f>_xlfn.NORM.S.INV(0.975)*SQRT(Q783*(1-Q783)/B783+(_xlfn.NORM.S.INV(0.975)^2/(4*B783^2)))/(1+_xlfn.NORM.S.INV(0.975)^2/B783)</f>
        <v>4.8970440524834864E-4</v>
      </c>
      <c r="S783" s="19">
        <f t="shared" si="126"/>
        <v>8.626094998321765</v>
      </c>
      <c r="T783" s="19">
        <f t="shared" si="127"/>
        <v>9.6055038088184634</v>
      </c>
    </row>
    <row r="784" spans="1:20" x14ac:dyDescent="0.25">
      <c r="A784" s="12" t="s">
        <v>57</v>
      </c>
      <c r="B784" s="13">
        <v>52293</v>
      </c>
      <c r="C784" s="12">
        <v>20.9</v>
      </c>
      <c r="D784" s="12">
        <v>19.7</v>
      </c>
      <c r="E784" s="12">
        <v>22.2</v>
      </c>
      <c r="F784" s="12">
        <v>2011</v>
      </c>
      <c r="G784" s="12" t="s">
        <v>9</v>
      </c>
      <c r="H784" s="16" t="str">
        <f>VLOOKUP(A784,'Data Key'!$A$1:$B$51,2,FALSE)</f>
        <v>Vermont</v>
      </c>
      <c r="I784" s="17">
        <f t="shared" si="120"/>
        <v>1093</v>
      </c>
      <c r="J784" s="21">
        <f t="shared" si="121"/>
        <v>6.2557549041727066E-4</v>
      </c>
      <c r="K784" s="19">
        <f t="shared" si="122"/>
        <v>20.275883595884913</v>
      </c>
      <c r="L784" s="19">
        <f t="shared" si="123"/>
        <v>21.527034576719451</v>
      </c>
      <c r="M784" s="21">
        <f t="shared" si="128"/>
        <v>1029</v>
      </c>
      <c r="N784" s="21">
        <f t="shared" si="129"/>
        <v>1157</v>
      </c>
      <c r="O784" s="19">
        <f t="shared" si="124"/>
        <v>19.677585910160058</v>
      </c>
      <c r="P784" s="19">
        <f t="shared" si="125"/>
        <v>22.125332262444303</v>
      </c>
      <c r="Q784" s="21">
        <f>((I784/B784)+_xlfn.NORM.S.INV(0.975)^2/(2*B784))/(1+_xlfn.NORM.S.INV(0.975)^2/B784)</f>
        <v>2.0936651217693589E-2</v>
      </c>
      <c r="R784" s="21">
        <f>_xlfn.NORM.S.INV(0.975)*SQRT(Q784*(1-Q784)/B784+(_xlfn.NORM.S.INV(0.975)^2/(4*B784^2)))/(1+_xlfn.NORM.S.INV(0.975)^2/B784)</f>
        <v>1.227574554011647E-3</v>
      </c>
      <c r="S784" s="19">
        <f t="shared" si="126"/>
        <v>19.709076663681941</v>
      </c>
      <c r="T784" s="19">
        <f t="shared" si="127"/>
        <v>22.164225771705237</v>
      </c>
    </row>
    <row r="785" spans="1:20" x14ac:dyDescent="0.25">
      <c r="A785" s="12" t="s">
        <v>56</v>
      </c>
      <c r="B785" s="13">
        <v>469296</v>
      </c>
      <c r="C785" s="12">
        <v>10</v>
      </c>
      <c r="D785" s="12">
        <v>9.8000000000000007</v>
      </c>
      <c r="E785" s="12">
        <v>10.3</v>
      </c>
      <c r="F785" s="12">
        <v>2011</v>
      </c>
      <c r="G785" s="12" t="s">
        <v>9</v>
      </c>
      <c r="H785" s="16" t="str">
        <f>VLOOKUP(A785,'Data Key'!$A$1:$B$51,2,FALSE)</f>
        <v>Virginia</v>
      </c>
      <c r="I785" s="17">
        <f t="shared" si="120"/>
        <v>4693</v>
      </c>
      <c r="J785" s="21">
        <f t="shared" si="121"/>
        <v>1.4524326502137331E-4</v>
      </c>
      <c r="K785" s="19">
        <f t="shared" si="122"/>
        <v>9.8548419690313356</v>
      </c>
      <c r="L785" s="19">
        <f t="shared" si="123"/>
        <v>10.145328499074081</v>
      </c>
      <c r="M785" s="21">
        <f t="shared" si="128"/>
        <v>4560</v>
      </c>
      <c r="N785" s="21">
        <f t="shared" si="129"/>
        <v>4827</v>
      </c>
      <c r="O785" s="19">
        <f t="shared" si="124"/>
        <v>9.7166820087961536</v>
      </c>
      <c r="P785" s="19">
        <f t="shared" si="125"/>
        <v>10.285619310626982</v>
      </c>
      <c r="Q785" s="21">
        <f>((I785/B785)+_xlfn.NORM.S.INV(0.975)^2/(2*B785))/(1+_xlfn.NORM.S.INV(0.975)^2/B785)</f>
        <v>1.0004096133542608E-2</v>
      </c>
      <c r="R785" s="21">
        <f>_xlfn.NORM.S.INV(0.975)*SQRT(Q785*(1-Q785)/B785+(_xlfn.NORM.S.INV(0.975)^2/(4*B785^2)))/(1+_xlfn.NORM.S.INV(0.975)^2/B785)</f>
        <v>2.8475515814461549E-4</v>
      </c>
      <c r="S785" s="19">
        <f t="shared" si="126"/>
        <v>9.7193409753979925</v>
      </c>
      <c r="T785" s="19">
        <f t="shared" si="127"/>
        <v>10.288851291687223</v>
      </c>
    </row>
    <row r="786" spans="1:20" x14ac:dyDescent="0.25">
      <c r="A786" s="12" t="s">
        <v>41</v>
      </c>
      <c r="B786" s="13">
        <v>583289</v>
      </c>
      <c r="C786" s="12">
        <v>4.7</v>
      </c>
      <c r="D786" s="12">
        <v>4.5</v>
      </c>
      <c r="E786" s="12">
        <v>4.9000000000000004</v>
      </c>
      <c r="F786" s="12">
        <v>2011</v>
      </c>
      <c r="G786" s="12" t="s">
        <v>9</v>
      </c>
      <c r="H786" s="16" t="str">
        <f>VLOOKUP(A786,'Data Key'!$A$1:$B$51,2,FALSE)</f>
        <v>Washington</v>
      </c>
      <c r="I786" s="17">
        <f t="shared" si="120"/>
        <v>2741</v>
      </c>
      <c r="J786" s="21">
        <f t="shared" si="121"/>
        <v>8.95463534293454E-5</v>
      </c>
      <c r="K786" s="19">
        <f t="shared" si="122"/>
        <v>4.6096679297133161</v>
      </c>
      <c r="L786" s="19">
        <f t="shared" si="123"/>
        <v>4.7887606365720066</v>
      </c>
      <c r="M786" s="21">
        <f t="shared" si="128"/>
        <v>2640</v>
      </c>
      <c r="N786" s="21">
        <f t="shared" si="129"/>
        <v>2844</v>
      </c>
      <c r="O786" s="19">
        <f t="shared" si="124"/>
        <v>4.5260582661425124</v>
      </c>
      <c r="P786" s="19">
        <f t="shared" si="125"/>
        <v>4.8757991321626157</v>
      </c>
      <c r="Q786" s="21">
        <f>((I786/B786)+_xlfn.NORM.S.INV(0.975)^2/(2*B786))/(1+_xlfn.NORM.S.INV(0.975)^2/B786)</f>
        <v>4.7024762425513008E-3</v>
      </c>
      <c r="R786" s="21">
        <f>_xlfn.NORM.S.INV(0.975)*SQRT(Q786*(1-Q786)/B786+(_xlfn.NORM.S.INV(0.975)^2/(4*B786^2)))/(1+_xlfn.NORM.S.INV(0.975)^2/B786)</f>
        <v>1.7559796534907029E-4</v>
      </c>
      <c r="S786" s="19">
        <f t="shared" si="126"/>
        <v>4.5268782772022309</v>
      </c>
      <c r="T786" s="19">
        <f t="shared" si="127"/>
        <v>4.8780742079003714</v>
      </c>
    </row>
    <row r="787" spans="1:20" x14ac:dyDescent="0.25">
      <c r="A787" s="12" t="s">
        <v>18</v>
      </c>
      <c r="B787" s="13">
        <v>153082</v>
      </c>
      <c r="C787" s="12">
        <v>11.8</v>
      </c>
      <c r="D787" s="12">
        <v>11.3</v>
      </c>
      <c r="E787" s="12">
        <v>12.3</v>
      </c>
      <c r="F787" s="12">
        <v>2011</v>
      </c>
      <c r="G787" s="12" t="s">
        <v>9</v>
      </c>
      <c r="H787" s="16" t="str">
        <f>VLOOKUP(A787,'Data Key'!$A$1:$B$51,2,FALSE)</f>
        <v>West Virginia</v>
      </c>
      <c r="I787" s="17">
        <f t="shared" si="120"/>
        <v>1806</v>
      </c>
      <c r="J787" s="21">
        <f t="shared" si="121"/>
        <v>2.7596734655878857E-4</v>
      </c>
      <c r="K787" s="19">
        <f t="shared" si="122"/>
        <v>11.521631326048048</v>
      </c>
      <c r="L787" s="19">
        <f t="shared" si="123"/>
        <v>12.073566019165627</v>
      </c>
      <c r="M787" s="21">
        <f t="shared" si="128"/>
        <v>1724</v>
      </c>
      <c r="N787" s="21">
        <f t="shared" si="129"/>
        <v>1890</v>
      </c>
      <c r="O787" s="19">
        <f t="shared" si="124"/>
        <v>11.261938046275851</v>
      </c>
      <c r="P787" s="19">
        <f t="shared" si="125"/>
        <v>12.346324192262971</v>
      </c>
      <c r="Q787" s="21">
        <f>((I787/B787)+_xlfn.NORM.S.INV(0.975)^2/(2*B787))/(1+_xlfn.NORM.S.INV(0.975)^2/B787)</f>
        <v>1.1809849377198402E-2</v>
      </c>
      <c r="R787" s="21">
        <f>_xlfn.NORM.S.INV(0.975)*SQRT(Q787*(1-Q787)/B787+(_xlfn.NORM.S.INV(0.975)^2/(4*B787^2)))/(1+_xlfn.NORM.S.INV(0.975)^2/B787)</f>
        <v>5.4129531383069734E-4</v>
      </c>
      <c r="S787" s="19">
        <f t="shared" si="126"/>
        <v>11.268554063367704</v>
      </c>
      <c r="T787" s="19">
        <f t="shared" si="127"/>
        <v>12.3511446910291</v>
      </c>
    </row>
    <row r="788" spans="1:20" x14ac:dyDescent="0.25">
      <c r="A788" s="12" t="s">
        <v>26</v>
      </c>
      <c r="B788" s="13">
        <v>408449</v>
      </c>
      <c r="C788" s="12">
        <v>6.5</v>
      </c>
      <c r="D788" s="12">
        <v>6.3</v>
      </c>
      <c r="E788" s="12">
        <v>6.8</v>
      </c>
      <c r="F788" s="12">
        <v>2011</v>
      </c>
      <c r="G788" s="12" t="s">
        <v>9</v>
      </c>
      <c r="H788" s="16" t="str">
        <f>VLOOKUP(A788,'Data Key'!$A$1:$B$51,2,FALSE)</f>
        <v>Wisconsin</v>
      </c>
      <c r="I788" s="17">
        <f t="shared" si="120"/>
        <v>2655</v>
      </c>
      <c r="J788" s="21">
        <f t="shared" si="121"/>
        <v>1.2574140759738167E-4</v>
      </c>
      <c r="K788" s="19">
        <f t="shared" si="122"/>
        <v>6.3744581277179204</v>
      </c>
      <c r="L788" s="19">
        <f t="shared" si="123"/>
        <v>6.6259409429126839</v>
      </c>
      <c r="M788" s="21">
        <f t="shared" si="128"/>
        <v>2555</v>
      </c>
      <c r="N788" s="21">
        <f t="shared" si="129"/>
        <v>2756</v>
      </c>
      <c r="O788" s="19">
        <f t="shared" si="124"/>
        <v>6.2553709275821463</v>
      </c>
      <c r="P788" s="19">
        <f t="shared" si="125"/>
        <v>6.7474764291257907</v>
      </c>
      <c r="Q788" s="21">
        <f>((I788/B788)+_xlfn.NORM.S.INV(0.975)^2/(2*B788))/(1+_xlfn.NORM.S.INV(0.975)^2/B788)</f>
        <v>6.504840852424849E-3</v>
      </c>
      <c r="R788" s="21">
        <f>_xlfn.NORM.S.INV(0.975)*SQRT(Q788*(1-Q788)/B788+(_xlfn.NORM.S.INV(0.975)^2/(4*B788^2)))/(1+_xlfn.NORM.S.INV(0.975)^2/B788)</f>
        <v>2.4657854934297363E-4</v>
      </c>
      <c r="S788" s="19">
        <f t="shared" si="126"/>
        <v>6.2582623030818754</v>
      </c>
      <c r="T788" s="19">
        <f t="shared" si="127"/>
        <v>6.7514194017678228</v>
      </c>
    </row>
    <row r="789" spans="1:20" x14ac:dyDescent="0.25">
      <c r="A789" s="12" t="s">
        <v>42</v>
      </c>
      <c r="B789" s="13">
        <v>40181</v>
      </c>
      <c r="C789" s="12">
        <v>8.6999999999999993</v>
      </c>
      <c r="D789" s="12">
        <v>7.8</v>
      </c>
      <c r="E789" s="12">
        <v>9.6</v>
      </c>
      <c r="F789" s="12">
        <v>2011</v>
      </c>
      <c r="G789" s="12" t="s">
        <v>9</v>
      </c>
      <c r="H789" s="16" t="str">
        <f>VLOOKUP(A789,'Data Key'!$A$1:$B$51,2,FALSE)</f>
        <v>Wyoming</v>
      </c>
      <c r="I789" s="17">
        <f t="shared" si="120"/>
        <v>350</v>
      </c>
      <c r="J789" s="21">
        <f t="shared" si="121"/>
        <v>4.6356807107958707E-4</v>
      </c>
      <c r="K789" s="19">
        <f t="shared" si="122"/>
        <v>8.2470165335843078</v>
      </c>
      <c r="L789" s="19">
        <f t="shared" si="123"/>
        <v>9.1741526757434837</v>
      </c>
      <c r="M789" s="21">
        <f t="shared" si="128"/>
        <v>314</v>
      </c>
      <c r="N789" s="21">
        <f t="shared" si="129"/>
        <v>387</v>
      </c>
      <c r="O789" s="19">
        <f t="shared" si="124"/>
        <v>7.8146387596127527</v>
      </c>
      <c r="P789" s="19">
        <f t="shared" si="125"/>
        <v>9.6314178342997927</v>
      </c>
      <c r="Q789" s="21">
        <f>((I789/B789)+_xlfn.NORM.S.INV(0.975)^2/(2*B789))/(1+_xlfn.NORM.S.INV(0.975)^2/B789)</f>
        <v>8.7575492806404847E-3</v>
      </c>
      <c r="R789" s="21">
        <f>_xlfn.NORM.S.INV(0.975)*SQRT(Q789*(1-Q789)/B789+(_xlfn.NORM.S.INV(0.975)^2/(4*B789^2)))/(1+_xlfn.NORM.S.INV(0.975)^2/B789)</f>
        <v>9.1216728625960724E-4</v>
      </c>
      <c r="S789" s="19">
        <f t="shared" si="126"/>
        <v>7.8453819943808778</v>
      </c>
      <c r="T789" s="19">
        <f t="shared" si="127"/>
        <v>9.6697165669000906</v>
      </c>
    </row>
    <row r="790" spans="1:20" x14ac:dyDescent="0.25">
      <c r="A790" s="12" t="s">
        <v>19</v>
      </c>
      <c r="B790" s="13">
        <v>429550</v>
      </c>
      <c r="C790" s="12">
        <v>15.5</v>
      </c>
      <c r="D790" s="12">
        <v>15.1</v>
      </c>
      <c r="E790" s="12">
        <v>15.8</v>
      </c>
      <c r="F790" s="12">
        <v>2012</v>
      </c>
      <c r="G790" s="12" t="s">
        <v>9</v>
      </c>
      <c r="H790" s="16" t="str">
        <f>VLOOKUP(A790,'Data Key'!$A$1:$B$51,2,FALSE)</f>
        <v>Alabama</v>
      </c>
      <c r="I790" s="17">
        <f t="shared" si="120"/>
        <v>6658</v>
      </c>
      <c r="J790" s="21">
        <f t="shared" si="121"/>
        <v>1.8848033504408572E-4</v>
      </c>
      <c r="K790" s="19">
        <f t="shared" si="122"/>
        <v>15.311461464513592</v>
      </c>
      <c r="L790" s="19">
        <f t="shared" si="123"/>
        <v>15.68842213460176</v>
      </c>
      <c r="M790" s="21">
        <f t="shared" si="128"/>
        <v>6500</v>
      </c>
      <c r="N790" s="21">
        <f t="shared" si="129"/>
        <v>6817</v>
      </c>
      <c r="O790" s="19">
        <f t="shared" si="124"/>
        <v>15.132115004074031</v>
      </c>
      <c r="P790" s="19">
        <f t="shared" si="125"/>
        <v>15.870096612734256</v>
      </c>
      <c r="Q790" s="21">
        <f>((I790/B790)+_xlfn.NORM.S.INV(0.975)^2/(2*B790))/(1+_xlfn.NORM.S.INV(0.975)^2/B790)</f>
        <v>1.5504274637126723E-2</v>
      </c>
      <c r="R790" s="21">
        <f>_xlfn.NORM.S.INV(0.975)*SQRT(Q790*(1-Q790)/B790+(_xlfn.NORM.S.INV(0.975)^2/(4*B790^2)))/(1+_xlfn.NORM.S.INV(0.975)^2/B790)</f>
        <v>3.6948923775394595E-4</v>
      </c>
      <c r="S790" s="19">
        <f t="shared" si="126"/>
        <v>15.134785399372777</v>
      </c>
      <c r="T790" s="19">
        <f t="shared" si="127"/>
        <v>15.873763874880671</v>
      </c>
    </row>
    <row r="791" spans="1:20" x14ac:dyDescent="0.25">
      <c r="A791" s="12" t="s">
        <v>43</v>
      </c>
      <c r="B791" s="13">
        <v>66294</v>
      </c>
      <c r="C791" s="12">
        <v>11.4</v>
      </c>
      <c r="D791" s="12">
        <v>10.6</v>
      </c>
      <c r="E791" s="12">
        <v>12.2</v>
      </c>
      <c r="F791" s="12">
        <v>2012</v>
      </c>
      <c r="G791" s="12" t="s">
        <v>9</v>
      </c>
      <c r="H791" s="16" t="str">
        <f>VLOOKUP(A791,'Data Key'!$A$1:$B$51,2,FALSE)</f>
        <v>Alaska</v>
      </c>
      <c r="I791" s="17">
        <f t="shared" si="120"/>
        <v>756</v>
      </c>
      <c r="J791" s="21">
        <f t="shared" si="121"/>
        <v>4.1237863222705801E-4</v>
      </c>
      <c r="K791" s="19">
        <f t="shared" si="122"/>
        <v>10.991368313197867</v>
      </c>
      <c r="L791" s="19">
        <f t="shared" si="123"/>
        <v>11.816125577651984</v>
      </c>
      <c r="M791" s="21">
        <f t="shared" si="128"/>
        <v>703</v>
      </c>
      <c r="N791" s="21">
        <f t="shared" si="129"/>
        <v>810</v>
      </c>
      <c r="O791" s="19">
        <f t="shared" si="124"/>
        <v>10.60427791353667</v>
      </c>
      <c r="P791" s="19">
        <f t="shared" si="125"/>
        <v>12.218300298669563</v>
      </c>
      <c r="Q791" s="21">
        <f>((I791/B791)+_xlfn.NORM.S.INV(0.975)^2/(2*B791))/(1+_xlfn.NORM.S.INV(0.975)^2/B791)</f>
        <v>1.1432057405384929E-2</v>
      </c>
      <c r="R791" s="21">
        <f>_xlfn.NORM.S.INV(0.975)*SQRT(Q791*(1-Q791)/B791+(_xlfn.NORM.S.INV(0.975)^2/(4*B791^2)))/(1+_xlfn.NORM.S.INV(0.975)^2/B791)</f>
        <v>8.0970988649748646E-4</v>
      </c>
      <c r="S791" s="19">
        <f t="shared" si="126"/>
        <v>10.622347518887443</v>
      </c>
      <c r="T791" s="19">
        <f t="shared" si="127"/>
        <v>12.241767291882416</v>
      </c>
    </row>
    <row r="792" spans="1:20" x14ac:dyDescent="0.25">
      <c r="A792" s="12" t="s">
        <v>13</v>
      </c>
      <c r="B792" s="13">
        <v>616380</v>
      </c>
      <c r="C792" s="12">
        <v>12.5</v>
      </c>
      <c r="D792" s="12">
        <v>12.3</v>
      </c>
      <c r="E792" s="12">
        <v>12.8</v>
      </c>
      <c r="F792" s="12">
        <v>2012</v>
      </c>
      <c r="G792" s="12" t="s">
        <v>9</v>
      </c>
      <c r="H792" s="16" t="str">
        <f>VLOOKUP(A792,'Data Key'!$A$1:$B$51,2,FALSE)</f>
        <v>Arizona</v>
      </c>
      <c r="I792" s="17">
        <f t="shared" si="120"/>
        <v>7705</v>
      </c>
      <c r="J792" s="21">
        <f t="shared" si="121"/>
        <v>1.4151622855414079E-4</v>
      </c>
      <c r="K792" s="19">
        <f t="shared" si="122"/>
        <v>12.358889365397642</v>
      </c>
      <c r="L792" s="19">
        <f t="shared" si="123"/>
        <v>12.641921822505923</v>
      </c>
      <c r="M792" s="21">
        <f t="shared" si="128"/>
        <v>7534</v>
      </c>
      <c r="N792" s="21">
        <f t="shared" si="129"/>
        <v>7876</v>
      </c>
      <c r="O792" s="19">
        <f t="shared" si="124"/>
        <v>12.222979330932217</v>
      </c>
      <c r="P792" s="19">
        <f t="shared" si="125"/>
        <v>12.777831856971348</v>
      </c>
      <c r="Q792" s="21">
        <f>((I792/B792)+_xlfn.NORM.S.INV(0.975)^2/(2*B792))/(1+_xlfn.NORM.S.INV(0.975)^2/B792)</f>
        <v>1.2503443813793145E-2</v>
      </c>
      <c r="R792" s="21">
        <f>_xlfn.NORM.S.INV(0.975)*SQRT(Q792*(1-Q792)/B792+(_xlfn.NORM.S.INV(0.975)^2/(4*B792^2)))/(1+_xlfn.NORM.S.INV(0.975)^2/B792)</f>
        <v>2.7741576232088262E-4</v>
      </c>
      <c r="S792" s="19">
        <f t="shared" si="126"/>
        <v>12.226028051472262</v>
      </c>
      <c r="T792" s="19">
        <f t="shared" si="127"/>
        <v>12.780859576114029</v>
      </c>
    </row>
    <row r="793" spans="1:20" x14ac:dyDescent="0.25">
      <c r="A793" s="12" t="s">
        <v>20</v>
      </c>
      <c r="B793" s="13">
        <v>355606</v>
      </c>
      <c r="C793" s="12">
        <v>7.4</v>
      </c>
      <c r="D793" s="12">
        <v>7.1</v>
      </c>
      <c r="E793" s="12">
        <v>7.7</v>
      </c>
      <c r="F793" s="12">
        <v>2012</v>
      </c>
      <c r="G793" s="12" t="s">
        <v>9</v>
      </c>
      <c r="H793" s="16" t="str">
        <f>VLOOKUP(A793,'Data Key'!$A$1:$B$51,2,FALSE)</f>
        <v>Arkansas</v>
      </c>
      <c r="I793" s="17">
        <f t="shared" si="120"/>
        <v>2631</v>
      </c>
      <c r="J793" s="21">
        <f t="shared" si="121"/>
        <v>1.4370728265375283E-4</v>
      </c>
      <c r="K793" s="19">
        <f t="shared" si="122"/>
        <v>7.2549305356057818</v>
      </c>
      <c r="L793" s="19">
        <f t="shared" si="123"/>
        <v>7.5423451009132867</v>
      </c>
      <c r="M793" s="21">
        <f t="shared" si="128"/>
        <v>2532</v>
      </c>
      <c r="N793" s="21">
        <f t="shared" si="129"/>
        <v>2732</v>
      </c>
      <c r="O793" s="19">
        <f t="shared" si="124"/>
        <v>7.1202398159761087</v>
      </c>
      <c r="P793" s="19">
        <f t="shared" si="125"/>
        <v>7.6826600226092925</v>
      </c>
      <c r="Q793" s="21">
        <f>((I793/B793)+_xlfn.NORM.S.INV(0.975)^2/(2*B793))/(1+_xlfn.NORM.S.INV(0.975)^2/B793)</f>
        <v>7.4039591216297565E-3</v>
      </c>
      <c r="R793" s="21">
        <f>_xlfn.NORM.S.INV(0.975)*SQRT(Q793*(1-Q793)/B793+(_xlfn.NORM.S.INV(0.975)^2/(4*B793^2)))/(1+_xlfn.NORM.S.INV(0.975)^2/B793)</f>
        <v>2.8181033551956717E-4</v>
      </c>
      <c r="S793" s="19">
        <f t="shared" si="126"/>
        <v>7.1221487861101895</v>
      </c>
      <c r="T793" s="19">
        <f t="shared" si="127"/>
        <v>7.6857694571493242</v>
      </c>
    </row>
    <row r="794" spans="1:20" x14ac:dyDescent="0.25">
      <c r="A794" s="12" t="s">
        <v>44</v>
      </c>
      <c r="B794" s="13">
        <v>3358697</v>
      </c>
      <c r="C794" s="12">
        <v>6.8</v>
      </c>
      <c r="D794" s="12">
        <v>6.7</v>
      </c>
      <c r="E794" s="12">
        <v>6.9</v>
      </c>
      <c r="F794" s="12">
        <v>2012</v>
      </c>
      <c r="G794" s="12" t="s">
        <v>9</v>
      </c>
      <c r="H794" s="16" t="str">
        <f>VLOOKUP(A794,'Data Key'!$A$1:$B$51,2,FALSE)</f>
        <v>California</v>
      </c>
      <c r="I794" s="17">
        <f t="shared" si="120"/>
        <v>22839</v>
      </c>
      <c r="J794" s="21">
        <f t="shared" si="121"/>
        <v>4.4842114206076008E-5</v>
      </c>
      <c r="K794" s="19">
        <f t="shared" si="122"/>
        <v>6.7551163220565575</v>
      </c>
      <c r="L794" s="19">
        <f t="shared" si="123"/>
        <v>6.8448005504687099</v>
      </c>
      <c r="M794" s="21">
        <f t="shared" si="128"/>
        <v>22544</v>
      </c>
      <c r="N794" s="21">
        <f t="shared" si="129"/>
        <v>23135</v>
      </c>
      <c r="O794" s="19">
        <f t="shared" si="124"/>
        <v>6.7121267562986482</v>
      </c>
      <c r="P794" s="19">
        <f t="shared" si="125"/>
        <v>6.8880878507349728</v>
      </c>
      <c r="Q794" s="21">
        <f>((I794/B794)+_xlfn.NORM.S.INV(0.975)^2/(2*B794))/(1+_xlfn.NORM.S.INV(0.975)^2/B794)</f>
        <v>6.800522525694669E-3</v>
      </c>
      <c r="R794" s="21">
        <f>_xlfn.NORM.S.INV(0.975)*SQRT(Q794*(1-Q794)/B794+(_xlfn.NORM.S.INV(0.975)^2/(4*B794^2)))/(1+_xlfn.NORM.S.INV(0.975)^2/B794)</f>
        <v>8.7894309067907303E-5</v>
      </c>
      <c r="S794" s="19">
        <f t="shared" si="126"/>
        <v>6.7126282166267615</v>
      </c>
      <c r="T794" s="19">
        <f t="shared" si="127"/>
        <v>6.8884168347625767</v>
      </c>
    </row>
    <row r="795" spans="1:20" x14ac:dyDescent="0.25">
      <c r="A795" s="12" t="s">
        <v>21</v>
      </c>
      <c r="B795" s="13">
        <v>337541</v>
      </c>
      <c r="C795" s="12">
        <v>4.4000000000000004</v>
      </c>
      <c r="D795" s="12">
        <v>4.2</v>
      </c>
      <c r="E795" s="12">
        <v>4.5999999999999996</v>
      </c>
      <c r="F795" s="12">
        <v>2012</v>
      </c>
      <c r="G795" s="12" t="s">
        <v>9</v>
      </c>
      <c r="H795" s="16" t="str">
        <f>VLOOKUP(A795,'Data Key'!$A$1:$B$51,2,FALSE)</f>
        <v>Colorado</v>
      </c>
      <c r="I795" s="17">
        <f t="shared" si="120"/>
        <v>1485</v>
      </c>
      <c r="J795" s="21">
        <f t="shared" si="121"/>
        <v>1.1391456462876352E-4</v>
      </c>
      <c r="K795" s="19">
        <f t="shared" si="122"/>
        <v>4.2855509817789326</v>
      </c>
      <c r="L795" s="19">
        <f t="shared" si="123"/>
        <v>4.5133801110364598</v>
      </c>
      <c r="M795" s="21">
        <f t="shared" si="128"/>
        <v>1410</v>
      </c>
      <c r="N795" s="21">
        <f t="shared" si="129"/>
        <v>1561</v>
      </c>
      <c r="O795" s="19">
        <f t="shared" si="124"/>
        <v>4.1772703167911454</v>
      </c>
      <c r="P795" s="19">
        <f t="shared" si="125"/>
        <v>4.6246233790857998</v>
      </c>
      <c r="Q795" s="21">
        <f>((I795/B795)+_xlfn.NORM.S.INV(0.975)^2/(2*B795))/(1+_xlfn.NORM.S.INV(0.975)^2/B795)</f>
        <v>4.4051057719741412E-3</v>
      </c>
      <c r="R795" s="21">
        <f>_xlfn.NORM.S.INV(0.975)*SQRT(Q795*(1-Q795)/B795+(_xlfn.NORM.S.INV(0.975)^2/(4*B795^2)))/(1+_xlfn.NORM.S.INV(0.975)^2/B795)</f>
        <v>2.2348079586154609E-4</v>
      </c>
      <c r="S795" s="19">
        <f t="shared" si="126"/>
        <v>4.1816249761125954</v>
      </c>
      <c r="T795" s="19">
        <f t="shared" si="127"/>
        <v>4.6285865678356872</v>
      </c>
    </row>
    <row r="796" spans="1:20" x14ac:dyDescent="0.25">
      <c r="A796" s="12" t="s">
        <v>33</v>
      </c>
      <c r="B796" s="13">
        <v>239389</v>
      </c>
      <c r="C796" s="12">
        <v>8.9</v>
      </c>
      <c r="D796" s="12">
        <v>8.6</v>
      </c>
      <c r="E796" s="12">
        <v>9.3000000000000007</v>
      </c>
      <c r="F796" s="12">
        <v>2012</v>
      </c>
      <c r="G796" s="12" t="s">
        <v>9</v>
      </c>
      <c r="H796" s="16" t="str">
        <f>VLOOKUP(A796,'Data Key'!$A$1:$B$51,2,FALSE)</f>
        <v>Connecticut</v>
      </c>
      <c r="I796" s="17">
        <f t="shared" si="120"/>
        <v>2131</v>
      </c>
      <c r="J796" s="21">
        <f t="shared" si="121"/>
        <v>1.919755283795701E-4</v>
      </c>
      <c r="K796" s="19">
        <f t="shared" si="122"/>
        <v>8.7098537118946275</v>
      </c>
      <c r="L796" s="19">
        <f t="shared" si="123"/>
        <v>9.0938047686537686</v>
      </c>
      <c r="M796" s="21">
        <f t="shared" si="128"/>
        <v>2041</v>
      </c>
      <c r="N796" s="21">
        <f t="shared" si="129"/>
        <v>2221</v>
      </c>
      <c r="O796" s="19">
        <f t="shared" si="124"/>
        <v>8.5258721160955595</v>
      </c>
      <c r="P796" s="19">
        <f t="shared" si="125"/>
        <v>9.2777863644528367</v>
      </c>
      <c r="Q796" s="21">
        <f>((I796/B796)+_xlfn.NORM.S.INV(0.975)^2/(2*B796))/(1+_xlfn.NORM.S.INV(0.975)^2/B796)</f>
        <v>8.9097097323908182E-3</v>
      </c>
      <c r="R796" s="21">
        <f>_xlfn.NORM.S.INV(0.975)*SQRT(Q796*(1-Q796)/B796+(_xlfn.NORM.S.INV(0.975)^2/(4*B796^2)))/(1+_xlfn.NORM.S.INV(0.975)^2/B796)</f>
        <v>3.7650959263842496E-4</v>
      </c>
      <c r="S796" s="19">
        <f t="shared" si="126"/>
        <v>8.5332001397523936</v>
      </c>
      <c r="T796" s="19">
        <f t="shared" si="127"/>
        <v>9.2862193250292435</v>
      </c>
    </row>
    <row r="797" spans="1:20" x14ac:dyDescent="0.25">
      <c r="A797" s="12" t="s">
        <v>45</v>
      </c>
      <c r="B797" s="13">
        <v>76828</v>
      </c>
      <c r="C797" s="12">
        <v>10</v>
      </c>
      <c r="D797" s="12">
        <v>9.4</v>
      </c>
      <c r="E797" s="12">
        <v>10.8</v>
      </c>
      <c r="F797" s="12">
        <v>2012</v>
      </c>
      <c r="G797" s="12" t="s">
        <v>9</v>
      </c>
      <c r="H797" s="16" t="str">
        <f>VLOOKUP(A797,'Data Key'!$A$1:$B$51,2,FALSE)</f>
        <v>Delaware</v>
      </c>
      <c r="I797" s="17">
        <f t="shared" si="120"/>
        <v>768</v>
      </c>
      <c r="J797" s="21">
        <f t="shared" si="121"/>
        <v>3.5890497549697205E-4</v>
      </c>
      <c r="K797" s="19">
        <f t="shared" si="122"/>
        <v>9.6374505198953333</v>
      </c>
      <c r="L797" s="19">
        <f t="shared" si="123"/>
        <v>10.355260470889277</v>
      </c>
      <c r="M797" s="21">
        <f t="shared" si="128"/>
        <v>715</v>
      </c>
      <c r="N797" s="21">
        <f t="shared" si="129"/>
        <v>823</v>
      </c>
      <c r="O797" s="19">
        <f t="shared" si="124"/>
        <v>9.3065028375071588</v>
      </c>
      <c r="P797" s="19">
        <f t="shared" si="125"/>
        <v>10.712240329046702</v>
      </c>
      <c r="Q797" s="21">
        <f>((I797/B797)+_xlfn.NORM.S.INV(0.975)^2/(2*B797))/(1+_xlfn.NORM.S.INV(0.975)^2/B797)</f>
        <v>1.0020854827786458E-2</v>
      </c>
      <c r="R797" s="21">
        <f>_xlfn.NORM.S.INV(0.975)*SQRT(Q797*(1-Q797)/B797+(_xlfn.NORM.S.INV(0.975)^2/(4*B797^2)))/(1+_xlfn.NORM.S.INV(0.975)^2/B797)</f>
        <v>7.0470193465823033E-4</v>
      </c>
      <c r="S797" s="19">
        <f t="shared" si="126"/>
        <v>9.316152893128228</v>
      </c>
      <c r="T797" s="19">
        <f t="shared" si="127"/>
        <v>10.725556762444688</v>
      </c>
    </row>
    <row r="798" spans="1:20" x14ac:dyDescent="0.25">
      <c r="A798" s="12" t="s">
        <v>60</v>
      </c>
      <c r="B798" s="13">
        <v>63895</v>
      </c>
      <c r="C798" s="12">
        <v>6.5</v>
      </c>
      <c r="D798" s="12">
        <v>5.9</v>
      </c>
      <c r="E798" s="12">
        <v>7.1</v>
      </c>
      <c r="F798" s="12">
        <v>2012</v>
      </c>
      <c r="G798" s="12" t="s">
        <v>9</v>
      </c>
      <c r="H798" s="16" t="e">
        <f>VLOOKUP(A798,'Data Key'!$A$1:$B$51,2,FALSE)</f>
        <v>#N/A</v>
      </c>
      <c r="I798" s="17">
        <f t="shared" si="120"/>
        <v>415</v>
      </c>
      <c r="J798" s="21">
        <f t="shared" si="121"/>
        <v>3.1779144056410884E-4</v>
      </c>
      <c r="K798" s="19">
        <f t="shared" si="122"/>
        <v>6.1772394695227524</v>
      </c>
      <c r="L798" s="19">
        <f t="shared" si="123"/>
        <v>6.8128223506509702</v>
      </c>
      <c r="M798" s="21">
        <f t="shared" si="128"/>
        <v>376</v>
      </c>
      <c r="N798" s="21">
        <f t="shared" si="129"/>
        <v>456</v>
      </c>
      <c r="O798" s="19">
        <f t="shared" si="124"/>
        <v>5.8846545113076143</v>
      </c>
      <c r="P798" s="19">
        <f t="shared" si="125"/>
        <v>7.1367086626496592</v>
      </c>
      <c r="Q798" s="21">
        <f>((I798/B798)+_xlfn.NORM.S.INV(0.975)^2/(2*B798))/(1+_xlfn.NORM.S.INV(0.975)^2/B798)</f>
        <v>6.5246993512242252E-3</v>
      </c>
      <c r="R798" s="21">
        <f>_xlfn.NORM.S.INV(0.975)*SQRT(Q798*(1-Q798)/B798+(_xlfn.NORM.S.INV(0.975)^2/(4*B798^2)))/(1+_xlfn.NORM.S.INV(0.975)^2/B798)</f>
        <v>6.2495717506227738E-4</v>
      </c>
      <c r="S798" s="19">
        <f t="shared" si="126"/>
        <v>5.8997421761619471</v>
      </c>
      <c r="T798" s="19">
        <f t="shared" si="127"/>
        <v>7.1496565262865026</v>
      </c>
    </row>
    <row r="799" spans="1:20" x14ac:dyDescent="0.25">
      <c r="A799" s="12" t="s">
        <v>27</v>
      </c>
      <c r="B799" s="13">
        <v>1522818</v>
      </c>
      <c r="C799" s="12">
        <v>6.7</v>
      </c>
      <c r="D799" s="12">
        <v>6.5</v>
      </c>
      <c r="E799" s="12">
        <v>6.8</v>
      </c>
      <c r="F799" s="12">
        <v>2012</v>
      </c>
      <c r="G799" s="12" t="s">
        <v>9</v>
      </c>
      <c r="H799" s="16" t="str">
        <f>VLOOKUP(A799,'Data Key'!$A$1:$B$51,2,FALSE)</f>
        <v>Florida</v>
      </c>
      <c r="I799" s="17">
        <f t="shared" si="120"/>
        <v>10203</v>
      </c>
      <c r="J799" s="21">
        <f t="shared" si="121"/>
        <v>6.6108323296892226E-5</v>
      </c>
      <c r="K799" s="19">
        <f t="shared" si="122"/>
        <v>6.6339700839717368</v>
      </c>
      <c r="L799" s="19">
        <f t="shared" si="123"/>
        <v>6.7661867305655221</v>
      </c>
      <c r="M799" s="21">
        <f t="shared" si="128"/>
        <v>10006</v>
      </c>
      <c r="N799" s="21">
        <f t="shared" si="129"/>
        <v>10401</v>
      </c>
      <c r="O799" s="19">
        <f t="shared" si="124"/>
        <v>6.5707129808026963</v>
      </c>
      <c r="P799" s="19">
        <f t="shared" si="125"/>
        <v>6.8301005110262683</v>
      </c>
      <c r="Q799" s="21">
        <f>((I799/B799)+_xlfn.NORM.S.INV(0.975)^2/(2*B799))/(1+_xlfn.NORM.S.INV(0.975)^2/B799)</f>
        <v>6.7013228019072273E-3</v>
      </c>
      <c r="R799" s="21">
        <f>_xlfn.NORM.S.INV(0.975)*SQRT(Q799*(1-Q799)/B799+(_xlfn.NORM.S.INV(0.975)^2/(4*B799^2)))/(1+_xlfn.NORM.S.INV(0.975)^2/B799)</f>
        <v>1.2958769487274844E-4</v>
      </c>
      <c r="S799" s="19">
        <f t="shared" si="126"/>
        <v>6.5717351070344785</v>
      </c>
      <c r="T799" s="19">
        <f t="shared" si="127"/>
        <v>6.8309104967799756</v>
      </c>
    </row>
    <row r="800" spans="1:20" x14ac:dyDescent="0.25">
      <c r="A800" s="12" t="s">
        <v>14</v>
      </c>
      <c r="B800" s="13">
        <v>834418</v>
      </c>
      <c r="C800" s="12">
        <v>7.4</v>
      </c>
      <c r="D800" s="12">
        <v>7.2</v>
      </c>
      <c r="E800" s="12">
        <v>7.6</v>
      </c>
      <c r="F800" s="12">
        <v>2012</v>
      </c>
      <c r="G800" s="12" t="s">
        <v>9</v>
      </c>
      <c r="H800" s="16" t="str">
        <f>VLOOKUP(A800,'Data Key'!$A$1:$B$51,2,FALSE)</f>
        <v>Georgia</v>
      </c>
      <c r="I800" s="17">
        <f t="shared" si="120"/>
        <v>6175</v>
      </c>
      <c r="J800" s="21">
        <f t="shared" si="121"/>
        <v>9.3825712673219135E-5</v>
      </c>
      <c r="K800" s="19">
        <f t="shared" si="122"/>
        <v>7.3065419687526365</v>
      </c>
      <c r="L800" s="19">
        <f t="shared" si="123"/>
        <v>7.4941933940990761</v>
      </c>
      <c r="M800" s="21">
        <f t="shared" si="128"/>
        <v>6022</v>
      </c>
      <c r="N800" s="21">
        <f t="shared" si="129"/>
        <v>6329</v>
      </c>
      <c r="O800" s="19">
        <f t="shared" si="124"/>
        <v>7.2170063445419439</v>
      </c>
      <c r="P800" s="19">
        <f t="shared" si="125"/>
        <v>7.5849274584201201</v>
      </c>
      <c r="Q800" s="21">
        <f>((I800/B800)+_xlfn.NORM.S.INV(0.975)^2/(2*B800))/(1+_xlfn.NORM.S.INV(0.975)^2/B800)</f>
        <v>7.4026354806475698E-3</v>
      </c>
      <c r="R800" s="21">
        <f>_xlfn.NORM.S.INV(0.975)*SQRT(Q800*(1-Q800)/B800+(_xlfn.NORM.S.INV(0.975)^2/(4*B800^2)))/(1+_xlfn.NORM.S.INV(0.975)^2/B800)</f>
        <v>1.8393653933890773E-4</v>
      </c>
      <c r="S800" s="19">
        <f t="shared" si="126"/>
        <v>7.218698941308662</v>
      </c>
      <c r="T800" s="19">
        <f t="shared" si="127"/>
        <v>7.5865720199864777</v>
      </c>
    </row>
    <row r="801" spans="1:20" x14ac:dyDescent="0.25">
      <c r="A801" s="12" t="s">
        <v>58</v>
      </c>
      <c r="B801" s="13">
        <v>111935</v>
      </c>
      <c r="C801" s="12">
        <v>1.9</v>
      </c>
      <c r="D801" s="12">
        <v>1.7</v>
      </c>
      <c r="E801" s="12">
        <v>2.2000000000000002</v>
      </c>
      <c r="F801" s="12">
        <v>2012</v>
      </c>
      <c r="G801" s="12" t="s">
        <v>9</v>
      </c>
      <c r="H801" s="16" t="str">
        <f>VLOOKUP(A801,'Data Key'!$A$1:$B$51,2,FALSE)</f>
        <v>Hawaii</v>
      </c>
      <c r="I801" s="17">
        <f t="shared" si="120"/>
        <v>213</v>
      </c>
      <c r="J801" s="21">
        <f t="shared" si="121"/>
        <v>1.3025976704400546E-4</v>
      </c>
      <c r="K801" s="19">
        <f t="shared" si="122"/>
        <v>1.7726303030859807</v>
      </c>
      <c r="L801" s="19">
        <f t="shared" si="123"/>
        <v>2.0331498371739918</v>
      </c>
      <c r="M801" s="21">
        <f t="shared" si="128"/>
        <v>185</v>
      </c>
      <c r="N801" s="21">
        <f t="shared" si="129"/>
        <v>242</v>
      </c>
      <c r="O801" s="19">
        <f t="shared" si="124"/>
        <v>1.6527448965917719</v>
      </c>
      <c r="P801" s="19">
        <f t="shared" si="125"/>
        <v>2.1619689998659934</v>
      </c>
      <c r="Q801" s="21">
        <f>((I801/B801)+_xlfn.NORM.S.INV(0.975)^2/(2*B801))/(1+_xlfn.NORM.S.INV(0.975)^2/B801)</f>
        <v>1.9199835071493988E-3</v>
      </c>
      <c r="R801" s="21">
        <f>_xlfn.NORM.S.INV(0.975)*SQRT(Q801*(1-Q801)/B801+(_xlfn.NORM.S.INV(0.975)^2/(4*B801^2)))/(1+_xlfn.NORM.S.INV(0.975)^2/B801)</f>
        <v>2.5701099799944091E-4</v>
      </c>
      <c r="S801" s="19">
        <f t="shared" si="126"/>
        <v>1.6629725091499579</v>
      </c>
      <c r="T801" s="19">
        <f t="shared" si="127"/>
        <v>2.1769945051488397</v>
      </c>
    </row>
    <row r="802" spans="1:20" x14ac:dyDescent="0.25">
      <c r="A802" s="12" t="s">
        <v>34</v>
      </c>
      <c r="B802" s="13">
        <v>139039</v>
      </c>
      <c r="C802" s="12">
        <v>18.600000000000001</v>
      </c>
      <c r="D802" s="12">
        <v>17.899999999999999</v>
      </c>
      <c r="E802" s="12">
        <v>19.3</v>
      </c>
      <c r="F802" s="12">
        <v>2012</v>
      </c>
      <c r="G802" s="12" t="s">
        <v>9</v>
      </c>
      <c r="H802" s="16" t="str">
        <f>VLOOKUP(A802,'Data Key'!$A$1:$B$51,2,FALSE)</f>
        <v>Idaho</v>
      </c>
      <c r="I802" s="17">
        <f t="shared" si="120"/>
        <v>2586</v>
      </c>
      <c r="J802" s="21">
        <f t="shared" si="121"/>
        <v>3.6232712760005039E-4</v>
      </c>
      <c r="K802" s="19">
        <f t="shared" si="122"/>
        <v>18.236770967179112</v>
      </c>
      <c r="L802" s="19">
        <f t="shared" si="123"/>
        <v>18.961425222379212</v>
      </c>
      <c r="M802" s="21">
        <f t="shared" si="128"/>
        <v>2488</v>
      </c>
      <c r="N802" s="21">
        <f t="shared" si="129"/>
        <v>2685</v>
      </c>
      <c r="O802" s="19">
        <f t="shared" si="124"/>
        <v>17.894259883917464</v>
      </c>
      <c r="P802" s="19">
        <f t="shared" si="125"/>
        <v>19.311128532282311</v>
      </c>
      <c r="Q802" s="21">
        <f>((I802/B802)+_xlfn.NORM.S.INV(0.975)^2/(2*B802))/(1+_xlfn.NORM.S.INV(0.975)^2/B802)</f>
        <v>1.8612398180720382E-2</v>
      </c>
      <c r="R802" s="21">
        <f>_xlfn.NORM.S.INV(0.975)*SQRT(Q802*(1-Q802)/B802+(_xlfn.NORM.S.INV(0.975)^2/(4*B802^2)))/(1+_xlfn.NORM.S.INV(0.975)^2/B802)</f>
        <v>7.105118454540537E-4</v>
      </c>
      <c r="S802" s="19">
        <f t="shared" si="126"/>
        <v>17.901886335266326</v>
      </c>
      <c r="T802" s="19">
        <f t="shared" si="127"/>
        <v>19.322910026174437</v>
      </c>
    </row>
    <row r="803" spans="1:20" x14ac:dyDescent="0.25">
      <c r="A803" s="12" t="s">
        <v>47</v>
      </c>
      <c r="B803" s="13">
        <v>1320887</v>
      </c>
      <c r="C803" s="12">
        <v>6.6</v>
      </c>
      <c r="D803" s="12">
        <v>6.5</v>
      </c>
      <c r="E803" s="12">
        <v>6.8</v>
      </c>
      <c r="F803" s="12">
        <v>2012</v>
      </c>
      <c r="G803" s="12" t="s">
        <v>9</v>
      </c>
      <c r="H803" s="16" t="str">
        <f>VLOOKUP(A803,'Data Key'!$A$1:$B$51,2,FALSE)</f>
        <v>Illinois</v>
      </c>
      <c r="I803" s="17">
        <f t="shared" si="120"/>
        <v>8718</v>
      </c>
      <c r="J803" s="21">
        <f t="shared" si="121"/>
        <v>7.0453864550457644E-5</v>
      </c>
      <c r="K803" s="19">
        <f t="shared" si="122"/>
        <v>6.5296565158227313</v>
      </c>
      <c r="L803" s="19">
        <f t="shared" si="123"/>
        <v>6.6705642449236464</v>
      </c>
      <c r="M803" s="21">
        <f t="shared" si="128"/>
        <v>8536</v>
      </c>
      <c r="N803" s="21">
        <f t="shared" si="129"/>
        <v>8901</v>
      </c>
      <c r="O803" s="19">
        <f t="shared" si="124"/>
        <v>6.4623241806452789</v>
      </c>
      <c r="P803" s="19">
        <f t="shared" si="125"/>
        <v>6.7386536471325709</v>
      </c>
      <c r="Q803" s="21">
        <f>((I803/B803)+_xlfn.NORM.S.INV(0.975)^2/(2*B803))/(1+_xlfn.NORM.S.INV(0.975)^2/B803)</f>
        <v>6.6015453023959775E-3</v>
      </c>
      <c r="R803" s="21">
        <f>_xlfn.NORM.S.INV(0.975)*SQRT(Q803*(1-Q803)/B803+(_xlfn.NORM.S.INV(0.975)^2/(4*B803^2)))/(1+_xlfn.NORM.S.INV(0.975)^2/B803)</f>
        <v>1.3810920079357307E-4</v>
      </c>
      <c r="S803" s="19">
        <f t="shared" si="126"/>
        <v>6.4634361016024044</v>
      </c>
      <c r="T803" s="19">
        <f t="shared" si="127"/>
        <v>6.7396545031895503</v>
      </c>
    </row>
    <row r="804" spans="1:20" x14ac:dyDescent="0.25">
      <c r="A804" s="12" t="s">
        <v>35</v>
      </c>
      <c r="B804" s="13">
        <v>539224</v>
      </c>
      <c r="C804" s="12">
        <v>8.9</v>
      </c>
      <c r="D804" s="12">
        <v>8.6</v>
      </c>
      <c r="E804" s="12">
        <v>9.1</v>
      </c>
      <c r="F804" s="12">
        <v>2012</v>
      </c>
      <c r="G804" s="12" t="s">
        <v>9</v>
      </c>
      <c r="H804" s="16" t="str">
        <f>VLOOKUP(A804,'Data Key'!$A$1:$B$51,2,FALSE)</f>
        <v>Indiana</v>
      </c>
      <c r="I804" s="17">
        <f t="shared" si="120"/>
        <v>4799</v>
      </c>
      <c r="J804" s="21">
        <f t="shared" si="121"/>
        <v>1.2789834870900434E-4</v>
      </c>
      <c r="K804" s="19">
        <f t="shared" si="122"/>
        <v>8.7719280685127821</v>
      </c>
      <c r="L804" s="19">
        <f t="shared" si="123"/>
        <v>9.02772476593079</v>
      </c>
      <c r="M804" s="21">
        <f t="shared" si="128"/>
        <v>4664</v>
      </c>
      <c r="N804" s="21">
        <f t="shared" si="129"/>
        <v>4935</v>
      </c>
      <c r="O804" s="19">
        <f t="shared" si="124"/>
        <v>8.6494666409506991</v>
      </c>
      <c r="P804" s="19">
        <f t="shared" si="125"/>
        <v>9.1520407103541377</v>
      </c>
      <c r="Q804" s="21">
        <f>((I804/B804)+_xlfn.NORM.S.INV(0.975)^2/(2*B804))/(1+_xlfn.NORM.S.INV(0.975)^2/B804)</f>
        <v>8.9033250145652588E-3</v>
      </c>
      <c r="R804" s="21">
        <f>_xlfn.NORM.S.INV(0.975)*SQRT(Q804*(1-Q804)/B804+(_xlfn.NORM.S.INV(0.975)^2/(4*B804^2)))/(1+_xlfn.NORM.S.INV(0.975)^2/B804)</f>
        <v>2.5074849628904666E-4</v>
      </c>
      <c r="S804" s="19">
        <f t="shared" si="126"/>
        <v>8.6525765182762129</v>
      </c>
      <c r="T804" s="19">
        <f t="shared" si="127"/>
        <v>9.154073510854305</v>
      </c>
    </row>
    <row r="805" spans="1:20" x14ac:dyDescent="0.25">
      <c r="A805" s="12" t="s">
        <v>46</v>
      </c>
      <c r="B805" s="13">
        <v>221056</v>
      </c>
      <c r="C805" s="12">
        <v>10.5</v>
      </c>
      <c r="D805" s="12">
        <v>10.1</v>
      </c>
      <c r="E805" s="12">
        <v>10.9</v>
      </c>
      <c r="F805" s="12">
        <v>2012</v>
      </c>
      <c r="G805" s="12" t="s">
        <v>9</v>
      </c>
      <c r="H805" s="16" t="str">
        <f>VLOOKUP(A805,'Data Key'!$A$1:$B$51,2,FALSE)</f>
        <v>Iowa</v>
      </c>
      <c r="I805" s="17">
        <f t="shared" si="120"/>
        <v>2321</v>
      </c>
      <c r="J805" s="21">
        <f t="shared" si="121"/>
        <v>2.1679199885240672E-4</v>
      </c>
      <c r="K805" s="19">
        <f t="shared" si="122"/>
        <v>10.282809911975619</v>
      </c>
      <c r="L805" s="19">
        <f t="shared" si="123"/>
        <v>10.716393909680431</v>
      </c>
      <c r="M805" s="21">
        <f t="shared" si="128"/>
        <v>2228</v>
      </c>
      <c r="N805" s="21">
        <f t="shared" si="129"/>
        <v>2415</v>
      </c>
      <c r="O805" s="19">
        <f t="shared" si="124"/>
        <v>10.078894035900404</v>
      </c>
      <c r="P805" s="19">
        <f t="shared" si="125"/>
        <v>10.924833526346266</v>
      </c>
      <c r="Q805" s="21">
        <f>((I805/B805)+_xlfn.NORM.S.INV(0.975)^2/(2*B805))/(1+_xlfn.NORM.S.INV(0.975)^2/B805)</f>
        <v>1.0508108185009548E-2</v>
      </c>
      <c r="R805" s="21">
        <f>_xlfn.NORM.S.INV(0.975)*SQRT(Q805*(1-Q805)/B805+(_xlfn.NORM.S.INV(0.975)^2/(4*B805^2)))/(1+_xlfn.NORM.S.INV(0.975)^2/B805)</f>
        <v>4.2515617302125601E-4</v>
      </c>
      <c r="S805" s="19">
        <f t="shared" si="126"/>
        <v>10.082952011988292</v>
      </c>
      <c r="T805" s="19">
        <f t="shared" si="127"/>
        <v>10.933264358030804</v>
      </c>
    </row>
    <row r="806" spans="1:20" x14ac:dyDescent="0.25">
      <c r="A806" s="12" t="s">
        <v>48</v>
      </c>
      <c r="B806" s="13">
        <v>186650</v>
      </c>
      <c r="C806" s="12">
        <v>9.8000000000000007</v>
      </c>
      <c r="D806" s="12">
        <v>9.4</v>
      </c>
      <c r="E806" s="12">
        <v>10.199999999999999</v>
      </c>
      <c r="F806" s="12">
        <v>2012</v>
      </c>
      <c r="G806" s="12" t="s">
        <v>9</v>
      </c>
      <c r="H806" s="16" t="str">
        <f>VLOOKUP(A806,'Data Key'!$A$1:$B$51,2,FALSE)</f>
        <v>Kansas</v>
      </c>
      <c r="I806" s="17">
        <f t="shared" si="120"/>
        <v>1829</v>
      </c>
      <c r="J806" s="21">
        <f t="shared" si="121"/>
        <v>2.2800297786811836E-4</v>
      </c>
      <c r="K806" s="19">
        <f t="shared" si="122"/>
        <v>9.5710862265251322</v>
      </c>
      <c r="L806" s="19">
        <f t="shared" si="123"/>
        <v>10.027092182261367</v>
      </c>
      <c r="M806" s="21">
        <f t="shared" si="128"/>
        <v>1746</v>
      </c>
      <c r="N806" s="21">
        <f t="shared" si="129"/>
        <v>1913</v>
      </c>
      <c r="O806" s="19">
        <f t="shared" si="124"/>
        <v>9.3544066434503073</v>
      </c>
      <c r="P806" s="19">
        <f t="shared" si="125"/>
        <v>10.24912938655237</v>
      </c>
      <c r="Q806" s="21">
        <f>((I806/B806)+_xlfn.NORM.S.INV(0.975)^2/(2*B806))/(1+_xlfn.NORM.S.INV(0.975)^2/B806)</f>
        <v>9.8091778615458196E-3</v>
      </c>
      <c r="R806" s="21">
        <f>_xlfn.NORM.S.INV(0.975)*SQRT(Q806*(1-Q806)/B806+(_xlfn.NORM.S.INV(0.975)^2/(4*B806^2)))/(1+_xlfn.NORM.S.INV(0.975)^2/B806)</f>
        <v>4.4721453296166349E-4</v>
      </c>
      <c r="S806" s="19">
        <f t="shared" si="126"/>
        <v>9.3619633285841548</v>
      </c>
      <c r="T806" s="19">
        <f t="shared" si="127"/>
        <v>10.256392394507484</v>
      </c>
    </row>
    <row r="807" spans="1:20" x14ac:dyDescent="0.25">
      <c r="A807" s="12" t="s">
        <v>49</v>
      </c>
      <c r="B807" s="13">
        <v>393564</v>
      </c>
      <c r="C807" s="12">
        <v>11.6</v>
      </c>
      <c r="D807" s="12">
        <v>11.3</v>
      </c>
      <c r="E807" s="12">
        <v>12</v>
      </c>
      <c r="F807" s="12">
        <v>2012</v>
      </c>
      <c r="G807" s="12" t="s">
        <v>9</v>
      </c>
      <c r="H807" s="16" t="str">
        <f>VLOOKUP(A807,'Data Key'!$A$1:$B$51,2,FALSE)</f>
        <v>Kentucky</v>
      </c>
      <c r="I807" s="17">
        <f t="shared" si="120"/>
        <v>4565</v>
      </c>
      <c r="J807" s="21">
        <f t="shared" si="121"/>
        <v>1.7067565748953232E-4</v>
      </c>
      <c r="K807" s="19">
        <f t="shared" si="122"/>
        <v>11.428454344238268</v>
      </c>
      <c r="L807" s="19">
        <f t="shared" si="123"/>
        <v>11.769805659217333</v>
      </c>
      <c r="M807" s="21">
        <f t="shared" si="128"/>
        <v>4434</v>
      </c>
      <c r="N807" s="21">
        <f t="shared" si="129"/>
        <v>4697</v>
      </c>
      <c r="O807" s="19">
        <f t="shared" si="124"/>
        <v>11.266274354361679</v>
      </c>
      <c r="P807" s="19">
        <f t="shared" si="125"/>
        <v>11.934526531898243</v>
      </c>
      <c r="Q807" s="21">
        <f>((I807/B807)+_xlfn.NORM.S.INV(0.975)^2/(2*B807))/(1+_xlfn.NORM.S.INV(0.975)^2/B807)</f>
        <v>1.1603897087938747E-2</v>
      </c>
      <c r="R807" s="21">
        <f>_xlfn.NORM.S.INV(0.975)*SQRT(Q807*(1-Q807)/B807+(_xlfn.NORM.S.INV(0.975)^2/(4*B807^2)))/(1+_xlfn.NORM.S.INV(0.975)^2/B807)</f>
        <v>3.346183939515513E-4</v>
      </c>
      <c r="S807" s="19">
        <f t="shared" si="126"/>
        <v>11.269278693987195</v>
      </c>
      <c r="T807" s="19">
        <f t="shared" si="127"/>
        <v>11.938515481890299</v>
      </c>
    </row>
    <row r="808" spans="1:20" x14ac:dyDescent="0.25">
      <c r="A808" s="12" t="s">
        <v>50</v>
      </c>
      <c r="B808" s="13">
        <v>595123</v>
      </c>
      <c r="C808" s="12">
        <v>5.2</v>
      </c>
      <c r="D808" s="12">
        <v>5</v>
      </c>
      <c r="E808" s="12">
        <v>5.4</v>
      </c>
      <c r="F808" s="12">
        <v>2012</v>
      </c>
      <c r="G808" s="12" t="s">
        <v>9</v>
      </c>
      <c r="H808" s="16" t="str">
        <f>VLOOKUP(A808,'Data Key'!$A$1:$B$51,2,FALSE)</f>
        <v>Louisiana</v>
      </c>
      <c r="I808" s="17">
        <f t="shared" si="120"/>
        <v>3095</v>
      </c>
      <c r="J808" s="21">
        <f t="shared" si="121"/>
        <v>9.3237656218242101E-5</v>
      </c>
      <c r="K808" s="19">
        <f t="shared" si="122"/>
        <v>5.1073679328784651</v>
      </c>
      <c r="L808" s="19">
        <f t="shared" si="123"/>
        <v>5.2938432453149504</v>
      </c>
      <c r="M808" s="21">
        <f t="shared" si="128"/>
        <v>2986</v>
      </c>
      <c r="N808" s="21">
        <f t="shared" si="129"/>
        <v>3204</v>
      </c>
      <c r="O808" s="19">
        <f t="shared" si="124"/>
        <v>5.0174501741656767</v>
      </c>
      <c r="P808" s="19">
        <f t="shared" si="125"/>
        <v>5.3837610040277388</v>
      </c>
      <c r="Q808" s="21">
        <f>((I808/B808)+_xlfn.NORM.S.INV(0.975)^2/(2*B808))/(1+_xlfn.NORM.S.INV(0.975)^2/B808)</f>
        <v>5.2037994485661853E-3</v>
      </c>
      <c r="R808" s="21">
        <f>_xlfn.NORM.S.INV(0.975)*SQRT(Q808*(1-Q808)/B808+(_xlfn.NORM.S.INV(0.975)^2/(4*B808^2)))/(1+_xlfn.NORM.S.INV(0.975)^2/B808)</f>
        <v>1.8282556940822249E-4</v>
      </c>
      <c r="S808" s="19">
        <f t="shared" si="126"/>
        <v>5.020973879157963</v>
      </c>
      <c r="T808" s="19">
        <f t="shared" si="127"/>
        <v>5.3866250179744073</v>
      </c>
    </row>
    <row r="809" spans="1:20" x14ac:dyDescent="0.25">
      <c r="A809" s="12" t="s">
        <v>36</v>
      </c>
      <c r="B809" s="13">
        <v>100934</v>
      </c>
      <c r="C809" s="12">
        <v>30.9</v>
      </c>
      <c r="D809" s="12">
        <v>29.9</v>
      </c>
      <c r="E809" s="12">
        <v>32</v>
      </c>
      <c r="F809" s="12">
        <v>2012</v>
      </c>
      <c r="G809" s="12" t="s">
        <v>9</v>
      </c>
      <c r="H809" s="16" t="str">
        <f>VLOOKUP(A809,'Data Key'!$A$1:$B$51,2,FALSE)</f>
        <v>Maine</v>
      </c>
      <c r="I809" s="17">
        <f t="shared" si="120"/>
        <v>3119</v>
      </c>
      <c r="J809" s="21">
        <f t="shared" si="121"/>
        <v>5.4469600508313715E-4</v>
      </c>
      <c r="K809" s="19">
        <f t="shared" si="122"/>
        <v>30.356685095437996</v>
      </c>
      <c r="L809" s="19">
        <f t="shared" si="123"/>
        <v>31.446077105604271</v>
      </c>
      <c r="M809" s="21">
        <f t="shared" si="128"/>
        <v>3012</v>
      </c>
      <c r="N809" s="21">
        <f t="shared" si="129"/>
        <v>3227</v>
      </c>
      <c r="O809" s="19">
        <f t="shared" si="124"/>
        <v>29.841282422176867</v>
      </c>
      <c r="P809" s="19">
        <f t="shared" si="125"/>
        <v>31.971387243148989</v>
      </c>
      <c r="Q809" s="21">
        <f>((I809/B809)+_xlfn.NORM.S.INV(0.975)^2/(2*B809))/(1+_xlfn.NORM.S.INV(0.975)^2/B809)</f>
        <v>3.0919233899841018E-2</v>
      </c>
      <c r="R809" s="21">
        <f>_xlfn.NORM.S.INV(0.975)*SQRT(Q809*(1-Q809)/B809+(_xlfn.NORM.S.INV(0.975)^2/(4*B809^2)))/(1+_xlfn.NORM.S.INV(0.975)^2/B809)</f>
        <v>1.0680119530812856E-3</v>
      </c>
      <c r="S809" s="19">
        <f t="shared" si="126"/>
        <v>29.851221946759733</v>
      </c>
      <c r="T809" s="19">
        <f t="shared" si="127"/>
        <v>31.987245852922307</v>
      </c>
    </row>
    <row r="810" spans="1:20" x14ac:dyDescent="0.25">
      <c r="A810" s="12" t="s">
        <v>15</v>
      </c>
      <c r="B810" s="13">
        <v>451143</v>
      </c>
      <c r="C810" s="12">
        <v>5.3</v>
      </c>
      <c r="D810" s="12">
        <v>5.0999999999999996</v>
      </c>
      <c r="E810" s="12">
        <v>5.5</v>
      </c>
      <c r="F810" s="12">
        <v>2012</v>
      </c>
      <c r="G810" s="12" t="s">
        <v>9</v>
      </c>
      <c r="H810" s="16" t="str">
        <f>VLOOKUP(A810,'Data Key'!$A$1:$B$51,2,FALSE)</f>
        <v>Maryland</v>
      </c>
      <c r="I810" s="17">
        <f t="shared" si="120"/>
        <v>2391</v>
      </c>
      <c r="J810" s="21">
        <f t="shared" si="121"/>
        <v>1.0809899389097528E-4</v>
      </c>
      <c r="K810" s="19">
        <f t="shared" si="122"/>
        <v>5.1917726654276883</v>
      </c>
      <c r="L810" s="19">
        <f t="shared" si="123"/>
        <v>5.4079706532096399</v>
      </c>
      <c r="M810" s="21">
        <f t="shared" si="128"/>
        <v>2296</v>
      </c>
      <c r="N810" s="21">
        <f t="shared" si="129"/>
        <v>2487</v>
      </c>
      <c r="O810" s="19">
        <f t="shared" si="124"/>
        <v>5.0892954118760567</v>
      </c>
      <c r="P810" s="19">
        <f t="shared" si="125"/>
        <v>5.5126644988396141</v>
      </c>
      <c r="Q810" s="21">
        <f>((I810/B810)+_xlfn.NORM.S.INV(0.975)^2/(2*B810))/(1+_xlfn.NORM.S.INV(0.975)^2/B810)</f>
        <v>5.3040839689193868E-3</v>
      </c>
      <c r="R810" s="21">
        <f>_xlfn.NORM.S.INV(0.975)*SQRT(Q810*(1-Q810)/B810+(_xlfn.NORM.S.INV(0.975)^2/(4*B810^2)))/(1+_xlfn.NORM.S.INV(0.975)^2/B810)</f>
        <v>2.1199481596478396E-4</v>
      </c>
      <c r="S810" s="19">
        <f t="shared" si="126"/>
        <v>5.0920891529546033</v>
      </c>
      <c r="T810" s="19">
        <f t="shared" si="127"/>
        <v>5.5160787848841704</v>
      </c>
    </row>
    <row r="811" spans="1:20" x14ac:dyDescent="0.25">
      <c r="A811" s="12" t="s">
        <v>30</v>
      </c>
      <c r="B811" s="13">
        <v>422371</v>
      </c>
      <c r="C811" s="12">
        <v>15</v>
      </c>
      <c r="D811" s="12">
        <v>14.6</v>
      </c>
      <c r="E811" s="12">
        <v>15.3</v>
      </c>
      <c r="F811" s="12">
        <v>2012</v>
      </c>
      <c r="G811" s="12" t="s">
        <v>9</v>
      </c>
      <c r="H811" s="16" t="str">
        <f>VLOOKUP(A811,'Data Key'!$A$1:$B$51,2,FALSE)</f>
        <v>Massachusetts</v>
      </c>
      <c r="I811" s="17">
        <f t="shared" si="120"/>
        <v>6336</v>
      </c>
      <c r="J811" s="21">
        <f t="shared" si="121"/>
        <v>1.8703865922279324E-4</v>
      </c>
      <c r="K811" s="19">
        <f t="shared" si="122"/>
        <v>14.813991241030775</v>
      </c>
      <c r="L811" s="19">
        <f t="shared" si="123"/>
        <v>15.188068559476362</v>
      </c>
      <c r="M811" s="21">
        <f t="shared" si="128"/>
        <v>6181</v>
      </c>
      <c r="N811" s="21">
        <f t="shared" si="129"/>
        <v>6491</v>
      </c>
      <c r="O811" s="19">
        <f t="shared" si="124"/>
        <v>14.634053947832593</v>
      </c>
      <c r="P811" s="19">
        <f t="shared" si="125"/>
        <v>15.368005852674544</v>
      </c>
      <c r="Q811" s="21">
        <f>((I811/B811)+_xlfn.NORM.S.INV(0.975)^2/(2*B811))/(1+_xlfn.NORM.S.INV(0.975)^2/B811)</f>
        <v>1.5005440919539858E-2</v>
      </c>
      <c r="R811" s="21">
        <f>_xlfn.NORM.S.INV(0.975)*SQRT(Q811*(1-Q811)/B811+(_xlfn.NORM.S.INV(0.975)^2/(4*B811^2)))/(1+_xlfn.NORM.S.INV(0.975)^2/B811)</f>
        <v>3.6666697378517297E-4</v>
      </c>
      <c r="S811" s="19">
        <f t="shared" si="126"/>
        <v>14.638773945754686</v>
      </c>
      <c r="T811" s="19">
        <f t="shared" si="127"/>
        <v>15.37210789332503</v>
      </c>
    </row>
    <row r="812" spans="1:20" x14ac:dyDescent="0.25">
      <c r="A812" s="12" t="s">
        <v>51</v>
      </c>
      <c r="B812" s="13">
        <v>851685</v>
      </c>
      <c r="C812" s="12">
        <v>10.3</v>
      </c>
      <c r="D812" s="12">
        <v>10.1</v>
      </c>
      <c r="E812" s="12">
        <v>10.5</v>
      </c>
      <c r="F812" s="12">
        <v>2012</v>
      </c>
      <c r="G812" s="12" t="s">
        <v>9</v>
      </c>
      <c r="H812" s="16" t="str">
        <f>VLOOKUP(A812,'Data Key'!$A$1:$B$51,2,FALSE)</f>
        <v>Michigan</v>
      </c>
      <c r="I812" s="17">
        <f t="shared" si="120"/>
        <v>8772</v>
      </c>
      <c r="J812" s="21">
        <f t="shared" si="121"/>
        <v>1.0940122621048232E-4</v>
      </c>
      <c r="K812" s="19">
        <f t="shared" si="122"/>
        <v>10.190181365945067</v>
      </c>
      <c r="L812" s="19">
        <f t="shared" si="123"/>
        <v>10.408983818366034</v>
      </c>
      <c r="M812" s="21">
        <f t="shared" si="128"/>
        <v>8590</v>
      </c>
      <c r="N812" s="21">
        <f t="shared" si="129"/>
        <v>8955</v>
      </c>
      <c r="O812" s="19">
        <f t="shared" si="124"/>
        <v>10.085888562085747</v>
      </c>
      <c r="P812" s="19">
        <f t="shared" si="125"/>
        <v>10.514450765247714</v>
      </c>
      <c r="Q812" s="21">
        <f>((I812/B812)+_xlfn.NORM.S.INV(0.975)^2/(2*B812))/(1+_xlfn.NORM.S.INV(0.975)^2/B812)</f>
        <v>1.0301791337763542E-2</v>
      </c>
      <c r="R812" s="21">
        <f>_xlfn.NORM.S.INV(0.975)*SQRT(Q812*(1-Q812)/B812+(_xlfn.NORM.S.INV(0.975)^2/(4*B812^2)))/(1+_xlfn.NORM.S.INV(0.975)^2/B812)</f>
        <v>2.1445610499916466E-4</v>
      </c>
      <c r="S812" s="19">
        <f t="shared" si="126"/>
        <v>10.087335232764378</v>
      </c>
      <c r="T812" s="19">
        <f t="shared" si="127"/>
        <v>10.516247442762706</v>
      </c>
    </row>
    <row r="813" spans="1:20" x14ac:dyDescent="0.25">
      <c r="A813" s="12" t="s">
        <v>28</v>
      </c>
      <c r="B813" s="13">
        <v>327751</v>
      </c>
      <c r="C813" s="12">
        <v>19.7</v>
      </c>
      <c r="D813" s="12">
        <v>19.3</v>
      </c>
      <c r="E813" s="12">
        <v>20.2</v>
      </c>
      <c r="F813" s="12">
        <v>2012</v>
      </c>
      <c r="G813" s="12" t="s">
        <v>9</v>
      </c>
      <c r="H813" s="16" t="str">
        <f>VLOOKUP(A813,'Data Key'!$A$1:$B$51,2,FALSE)</f>
        <v>Minnesota</v>
      </c>
      <c r="I813" s="17">
        <f t="shared" si="120"/>
        <v>6457</v>
      </c>
      <c r="J813" s="21">
        <f t="shared" si="121"/>
        <v>2.4274520656302446E-4</v>
      </c>
      <c r="K813" s="19">
        <f t="shared" si="122"/>
        <v>19.458186293264589</v>
      </c>
      <c r="L813" s="19">
        <f t="shared" si="123"/>
        <v>19.94367670639064</v>
      </c>
      <c r="M813" s="21">
        <f t="shared" si="128"/>
        <v>6301</v>
      </c>
      <c r="N813" s="21">
        <f t="shared" si="129"/>
        <v>6613</v>
      </c>
      <c r="O813" s="19">
        <f t="shared" si="124"/>
        <v>19.224960412020099</v>
      </c>
      <c r="P813" s="19">
        <f t="shared" si="125"/>
        <v>20.176902587635126</v>
      </c>
      <c r="Q813" s="21">
        <f>((I813/B813)+_xlfn.NORM.S.INV(0.975)^2/(2*B813))/(1+_xlfn.NORM.S.INV(0.975)^2/B813)</f>
        <v>1.9706560857078444E-2</v>
      </c>
      <c r="R813" s="21">
        <f>_xlfn.NORM.S.INV(0.975)*SQRT(Q813*(1-Q813)/B813+(_xlfn.NORM.S.INV(0.975)^2/(4*B813^2)))/(1+_xlfn.NORM.S.INV(0.975)^2/B813)</f>
        <v>4.7586897332213465E-4</v>
      </c>
      <c r="S813" s="19">
        <f t="shared" si="126"/>
        <v>19.230691883756307</v>
      </c>
      <c r="T813" s="19">
        <f t="shared" si="127"/>
        <v>20.182429830400579</v>
      </c>
    </row>
    <row r="814" spans="1:20" x14ac:dyDescent="0.25">
      <c r="A814" s="12" t="s">
        <v>61</v>
      </c>
      <c r="B814" s="13">
        <v>308576</v>
      </c>
      <c r="C814" s="12">
        <v>5.7</v>
      </c>
      <c r="D814" s="12">
        <v>5.5</v>
      </c>
      <c r="E814" s="12">
        <v>6</v>
      </c>
      <c r="F814" s="12">
        <v>2012</v>
      </c>
      <c r="G814" s="12" t="s">
        <v>9</v>
      </c>
      <c r="H814" s="16" t="str">
        <f>VLOOKUP(A814,'Data Key'!$A$1:$B$51,2,FALSE)</f>
        <v>Mississippi</v>
      </c>
      <c r="I814" s="17">
        <f t="shared" si="120"/>
        <v>1759</v>
      </c>
      <c r="J814" s="21">
        <f t="shared" si="121"/>
        <v>1.3552811928431761E-4</v>
      </c>
      <c r="K814" s="19">
        <f t="shared" si="122"/>
        <v>5.5648503936266023</v>
      </c>
      <c r="L814" s="19">
        <f t="shared" si="123"/>
        <v>5.835906632195238</v>
      </c>
      <c r="M814" s="21">
        <f t="shared" si="128"/>
        <v>1677</v>
      </c>
      <c r="N814" s="21">
        <f t="shared" si="129"/>
        <v>1841</v>
      </c>
      <c r="O814" s="19">
        <f t="shared" si="124"/>
        <v>5.4346417090117187</v>
      </c>
      <c r="P814" s="19">
        <f t="shared" si="125"/>
        <v>5.9661153168101215</v>
      </c>
      <c r="Q814" s="21">
        <f>((I814/B814)+_xlfn.NORM.S.INV(0.975)^2/(2*B814))/(1+_xlfn.NORM.S.INV(0.975)^2/B814)</f>
        <v>5.7065319662021347E-3</v>
      </c>
      <c r="R814" s="21">
        <f>_xlfn.NORM.S.INV(0.975)*SQRT(Q814*(1-Q814)/B814+(_xlfn.NORM.S.INV(0.975)^2/(4*B814^2)))/(1+_xlfn.NORM.S.INV(0.975)^2/B814)</f>
        <v>2.6584231357041558E-4</v>
      </c>
      <c r="S814" s="19">
        <f t="shared" si="126"/>
        <v>5.4406896526317192</v>
      </c>
      <c r="T814" s="19">
        <f t="shared" si="127"/>
        <v>5.9723742797725503</v>
      </c>
    </row>
    <row r="815" spans="1:20" x14ac:dyDescent="0.25">
      <c r="A815" s="12" t="s">
        <v>22</v>
      </c>
      <c r="B815" s="13">
        <v>458233</v>
      </c>
      <c r="C815" s="12">
        <v>10.5</v>
      </c>
      <c r="D815" s="12">
        <v>10.199999999999999</v>
      </c>
      <c r="E815" s="12">
        <v>10.8</v>
      </c>
      <c r="F815" s="12">
        <v>2012</v>
      </c>
      <c r="G815" s="12" t="s">
        <v>9</v>
      </c>
      <c r="H815" s="16" t="str">
        <f>VLOOKUP(A815,'Data Key'!$A$1:$B$51,2,FALSE)</f>
        <v>Missouri</v>
      </c>
      <c r="I815" s="17">
        <f t="shared" si="120"/>
        <v>4811</v>
      </c>
      <c r="J815" s="21">
        <f t="shared" si="121"/>
        <v>1.5057033946297267E-4</v>
      </c>
      <c r="K815" s="19">
        <f t="shared" si="122"/>
        <v>10.348455265414897</v>
      </c>
      <c r="L815" s="19">
        <f t="shared" si="123"/>
        <v>10.649595944340842</v>
      </c>
      <c r="M815" s="21">
        <f t="shared" si="128"/>
        <v>4677</v>
      </c>
      <c r="N815" s="21">
        <f t="shared" si="129"/>
        <v>4947</v>
      </c>
      <c r="O815" s="19">
        <f t="shared" si="124"/>
        <v>10.206597953442898</v>
      </c>
      <c r="P815" s="19">
        <f t="shared" si="125"/>
        <v>10.795817848125299</v>
      </c>
      <c r="Q815" s="21">
        <f>((I815/B815)+_xlfn.NORM.S.INV(0.975)^2/(2*B815))/(1+_xlfn.NORM.S.INV(0.975)^2/B815)</f>
        <v>1.0503129154976204E-2</v>
      </c>
      <c r="R815" s="21">
        <f>_xlfn.NORM.S.INV(0.975)*SQRT(Q815*(1-Q815)/B815+(_xlfn.NORM.S.INV(0.975)^2/(4*B815^2)))/(1+_xlfn.NORM.S.INV(0.975)^2/B815)</f>
        <v>2.951967827729656E-4</v>
      </c>
      <c r="S815" s="19">
        <f t="shared" si="126"/>
        <v>10.207932372203238</v>
      </c>
      <c r="T815" s="19">
        <f t="shared" si="127"/>
        <v>10.798325937749169</v>
      </c>
    </row>
    <row r="816" spans="1:20" x14ac:dyDescent="0.25">
      <c r="A816" s="12" t="s">
        <v>52</v>
      </c>
      <c r="B816" s="13">
        <v>61412</v>
      </c>
      <c r="C816" s="12">
        <v>16.7</v>
      </c>
      <c r="D816" s="12">
        <v>15.7</v>
      </c>
      <c r="E816" s="12">
        <v>17.8</v>
      </c>
      <c r="F816" s="12">
        <v>2012</v>
      </c>
      <c r="G816" s="12" t="s">
        <v>9</v>
      </c>
      <c r="H816" s="16" t="str">
        <f>VLOOKUP(A816,'Data Key'!$A$1:$B$51,2,FALSE)</f>
        <v>Montana</v>
      </c>
      <c r="I816" s="17">
        <f t="shared" si="120"/>
        <v>1026</v>
      </c>
      <c r="J816" s="21">
        <f t="shared" si="121"/>
        <v>5.1720408912967776E-4</v>
      </c>
      <c r="K816" s="19">
        <f t="shared" si="122"/>
        <v>16.189628451741815</v>
      </c>
      <c r="L816" s="19">
        <f t="shared" si="123"/>
        <v>17.224036630001166</v>
      </c>
      <c r="M816" s="21">
        <f t="shared" si="128"/>
        <v>964</v>
      </c>
      <c r="N816" s="21">
        <f t="shared" si="129"/>
        <v>1088</v>
      </c>
      <c r="O816" s="19">
        <f t="shared" si="124"/>
        <v>15.697257864912395</v>
      </c>
      <c r="P816" s="19">
        <f t="shared" si="125"/>
        <v>17.716407216830586</v>
      </c>
      <c r="Q816" s="21">
        <f>((I816/B816)+_xlfn.NORM.S.INV(0.975)^2/(2*B816))/(1+_xlfn.NORM.S.INV(0.975)^2/B816)</f>
        <v>1.6737061725346024E-2</v>
      </c>
      <c r="R816" s="21">
        <f>_xlfn.NORM.S.INV(0.975)*SQRT(Q816*(1-Q816)/B816+(_xlfn.NORM.S.INV(0.975)^2/(4*B816^2)))/(1+_xlfn.NORM.S.INV(0.975)^2/B816)</f>
        <v>1.0150209199587821E-3</v>
      </c>
      <c r="S816" s="19">
        <f t="shared" si="126"/>
        <v>15.722040805387243</v>
      </c>
      <c r="T816" s="19">
        <f t="shared" si="127"/>
        <v>17.752082645304807</v>
      </c>
    </row>
    <row r="817" spans="1:20" x14ac:dyDescent="0.25">
      <c r="A817" s="12" t="s">
        <v>53</v>
      </c>
      <c r="B817" s="13">
        <v>138070</v>
      </c>
      <c r="C817" s="12">
        <v>3.5</v>
      </c>
      <c r="D817" s="12">
        <v>3.2</v>
      </c>
      <c r="E817" s="12">
        <v>3.8</v>
      </c>
      <c r="F817" s="12">
        <v>2012</v>
      </c>
      <c r="G817" s="12" t="s">
        <v>9</v>
      </c>
      <c r="H817" s="16" t="str">
        <f>VLOOKUP(A817,'Data Key'!$A$1:$B$51,2,FALSE)</f>
        <v>Nebraska</v>
      </c>
      <c r="I817" s="17">
        <f t="shared" si="120"/>
        <v>483</v>
      </c>
      <c r="J817" s="21">
        <f t="shared" si="121"/>
        <v>1.5889611494560716E-4</v>
      </c>
      <c r="K817" s="19">
        <f t="shared" si="122"/>
        <v>3.3393294228250889</v>
      </c>
      <c r="L817" s="19">
        <f t="shared" si="123"/>
        <v>3.6571216527163033</v>
      </c>
      <c r="M817" s="21">
        <f t="shared" si="128"/>
        <v>441</v>
      </c>
      <c r="N817" s="21">
        <f t="shared" si="129"/>
        <v>527</v>
      </c>
      <c r="O817" s="19">
        <f t="shared" si="124"/>
        <v>3.1940320127471571</v>
      </c>
      <c r="P817" s="19">
        <f t="shared" si="125"/>
        <v>3.8169044687477367</v>
      </c>
      <c r="Q817" s="21">
        <f>((I817/B817)+_xlfn.NORM.S.INV(0.975)^2/(2*B817))/(1+_xlfn.NORM.S.INV(0.975)^2/B817)</f>
        <v>3.5120390965219174E-3</v>
      </c>
      <c r="R817" s="21">
        <f>_xlfn.NORM.S.INV(0.975)*SQRT(Q817*(1-Q817)/B817+(_xlfn.NORM.S.INV(0.975)^2/(4*B817^2)))/(1+_xlfn.NORM.S.INV(0.975)^2/B817)</f>
        <v>3.1234401943289566E-4</v>
      </c>
      <c r="S817" s="19">
        <f t="shared" si="126"/>
        <v>3.1996950770890216</v>
      </c>
      <c r="T817" s="19">
        <f t="shared" si="127"/>
        <v>3.8243831159548134</v>
      </c>
    </row>
    <row r="818" spans="1:20" x14ac:dyDescent="0.25">
      <c r="A818" s="12" t="s">
        <v>31</v>
      </c>
      <c r="B818" s="13">
        <v>173215</v>
      </c>
      <c r="C818" s="12">
        <v>4.9000000000000004</v>
      </c>
      <c r="D818" s="12">
        <v>4.5</v>
      </c>
      <c r="E818" s="12">
        <v>5.2</v>
      </c>
      <c r="F818" s="12">
        <v>2012</v>
      </c>
      <c r="G818" s="12" t="s">
        <v>9</v>
      </c>
      <c r="H818" s="16" t="str">
        <f>VLOOKUP(A818,'Data Key'!$A$1:$B$51,2,FALSE)</f>
        <v>Nevada</v>
      </c>
      <c r="I818" s="17">
        <f t="shared" si="120"/>
        <v>849</v>
      </c>
      <c r="J818" s="21">
        <f t="shared" si="121"/>
        <v>1.6780364858509449E-4</v>
      </c>
      <c r="K818" s="19">
        <f t="shared" si="122"/>
        <v>4.7336194383300105</v>
      </c>
      <c r="L818" s="19">
        <f t="shared" si="123"/>
        <v>5.0692267355001999</v>
      </c>
      <c r="M818" s="21">
        <f t="shared" si="128"/>
        <v>792</v>
      </c>
      <c r="N818" s="21">
        <f t="shared" si="129"/>
        <v>906</v>
      </c>
      <c r="O818" s="19">
        <f t="shared" si="124"/>
        <v>4.5723522789596744</v>
      </c>
      <c r="P818" s="19">
        <f t="shared" si="125"/>
        <v>5.2304938948705368</v>
      </c>
      <c r="Q818" s="21">
        <f>((I818/B818)+_xlfn.NORM.S.INV(0.975)^2/(2*B818))/(1+_xlfn.NORM.S.INV(0.975)^2/B818)</f>
        <v>4.9124028439633477E-3</v>
      </c>
      <c r="R818" s="21">
        <f>_xlfn.NORM.S.INV(0.975)*SQRT(Q818*(1-Q818)/B818+(_xlfn.NORM.S.INV(0.975)^2/(4*B818^2)))/(1+_xlfn.NORM.S.INV(0.975)^2/B818)</f>
        <v>3.2943482436643712E-4</v>
      </c>
      <c r="S818" s="19">
        <f t="shared" si="126"/>
        <v>4.5829680195969109</v>
      </c>
      <c r="T818" s="19">
        <f t="shared" si="127"/>
        <v>5.2418376683297847</v>
      </c>
    </row>
    <row r="819" spans="1:20" x14ac:dyDescent="0.25">
      <c r="A819" s="12" t="s">
        <v>37</v>
      </c>
      <c r="B819" s="13">
        <v>77131</v>
      </c>
      <c r="C819" s="12">
        <v>17.399999999999999</v>
      </c>
      <c r="D819" s="12">
        <v>16.5</v>
      </c>
      <c r="E819" s="12">
        <v>18.3</v>
      </c>
      <c r="F819" s="12">
        <v>2012</v>
      </c>
      <c r="G819" s="12" t="s">
        <v>9</v>
      </c>
      <c r="H819" s="16" t="str">
        <f>VLOOKUP(A819,'Data Key'!$A$1:$B$51,2,FALSE)</f>
        <v>New Hampshire</v>
      </c>
      <c r="I819" s="17">
        <f t="shared" si="120"/>
        <v>1342</v>
      </c>
      <c r="J819" s="21">
        <f t="shared" si="121"/>
        <v>4.7079940282605294E-4</v>
      </c>
      <c r="K819" s="19">
        <f t="shared" si="122"/>
        <v>16.928171179689407</v>
      </c>
      <c r="L819" s="19">
        <f t="shared" si="123"/>
        <v>17.86976998534151</v>
      </c>
      <c r="M819" s="21">
        <f t="shared" si="128"/>
        <v>1271</v>
      </c>
      <c r="N819" s="21">
        <f t="shared" si="129"/>
        <v>1414</v>
      </c>
      <c r="O819" s="19">
        <f t="shared" si="124"/>
        <v>16.478458726063451</v>
      </c>
      <c r="P819" s="19">
        <f t="shared" si="125"/>
        <v>18.332447394692146</v>
      </c>
      <c r="Q819" s="21">
        <f>((I819/B819)+_xlfn.NORM.S.INV(0.975)^2/(2*B819))/(1+_xlfn.NORM.S.INV(0.975)^2/B819)</f>
        <v>1.7423005012952728E-2</v>
      </c>
      <c r="R819" s="21">
        <f>_xlfn.NORM.S.INV(0.975)*SQRT(Q819*(1-Q819)/B819+(_xlfn.NORM.S.INV(0.975)^2/(4*B819^2)))/(1+_xlfn.NORM.S.INV(0.975)^2/B819)</f>
        <v>9.2366541539008035E-4</v>
      </c>
      <c r="S819" s="19">
        <f t="shared" si="126"/>
        <v>16.499339597562646</v>
      </c>
      <c r="T819" s="19">
        <f t="shared" si="127"/>
        <v>18.346670428342808</v>
      </c>
    </row>
    <row r="820" spans="1:20" x14ac:dyDescent="0.25">
      <c r="A820" s="12" t="s">
        <v>16</v>
      </c>
      <c r="B820" s="13">
        <v>533348</v>
      </c>
      <c r="C820" s="12">
        <v>9.6999999999999993</v>
      </c>
      <c r="D820" s="12">
        <v>9.5</v>
      </c>
      <c r="E820" s="12">
        <v>10</v>
      </c>
      <c r="F820" s="12">
        <v>2012</v>
      </c>
      <c r="G820" s="12" t="s">
        <v>9</v>
      </c>
      <c r="H820" s="16" t="str">
        <f>VLOOKUP(A820,'Data Key'!$A$1:$B$51,2,FALSE)</f>
        <v>New Jersey</v>
      </c>
      <c r="I820" s="17">
        <f t="shared" si="120"/>
        <v>5173</v>
      </c>
      <c r="J820" s="21">
        <f t="shared" si="121"/>
        <v>1.3419741597260886E-4</v>
      </c>
      <c r="K820" s="19">
        <f t="shared" si="122"/>
        <v>9.5649108585498421</v>
      </c>
      <c r="L820" s="19">
        <f t="shared" si="123"/>
        <v>9.8333056904950613</v>
      </c>
      <c r="M820" s="21">
        <f t="shared" si="128"/>
        <v>5034</v>
      </c>
      <c r="N820" s="21">
        <f t="shared" si="129"/>
        <v>5314</v>
      </c>
      <c r="O820" s="19">
        <f t="shared" si="124"/>
        <v>9.4384904415128581</v>
      </c>
      <c r="P820" s="19">
        <f t="shared" si="125"/>
        <v>9.9634760044098787</v>
      </c>
      <c r="Q820" s="21">
        <f>((I820/B820)+_xlfn.NORM.S.INV(0.975)^2/(2*B820))/(1+_xlfn.NORM.S.INV(0.975)^2/B820)</f>
        <v>9.7026396595086949E-3</v>
      </c>
      <c r="R820" s="21">
        <f>_xlfn.NORM.S.INV(0.975)*SQRT(Q820*(1-Q820)/B820+(_xlfn.NORM.S.INV(0.975)^2/(4*B820^2)))/(1+_xlfn.NORM.S.INV(0.975)^2/B820)</f>
        <v>2.6309226462199449E-4</v>
      </c>
      <c r="S820" s="19">
        <f t="shared" si="126"/>
        <v>9.4395473948867004</v>
      </c>
      <c r="T820" s="19">
        <f t="shared" si="127"/>
        <v>9.9657319241306883</v>
      </c>
    </row>
    <row r="821" spans="1:20" x14ac:dyDescent="0.25">
      <c r="A821" s="12" t="s">
        <v>62</v>
      </c>
      <c r="B821" s="13">
        <v>278009</v>
      </c>
      <c r="C821" s="12">
        <v>5.8</v>
      </c>
      <c r="D821" s="12">
        <v>5.6</v>
      </c>
      <c r="E821" s="12">
        <v>6.1</v>
      </c>
      <c r="F821" s="12">
        <v>2012</v>
      </c>
      <c r="G821" s="12" t="s">
        <v>9</v>
      </c>
      <c r="H821" s="16" t="str">
        <f>VLOOKUP(A821,'Data Key'!$A$1:$B$51,2,FALSE)</f>
        <v>New Mexico</v>
      </c>
      <c r="I821" s="17">
        <f t="shared" si="120"/>
        <v>1612</v>
      </c>
      <c r="J821" s="21">
        <f t="shared" si="121"/>
        <v>1.4399947138247514E-4</v>
      </c>
      <c r="K821" s="19">
        <f t="shared" si="122"/>
        <v>5.6543739625711016</v>
      </c>
      <c r="L821" s="19">
        <f t="shared" si="123"/>
        <v>5.9423729053360521</v>
      </c>
      <c r="M821" s="21">
        <f t="shared" si="128"/>
        <v>1534</v>
      </c>
      <c r="N821" s="21">
        <f t="shared" si="129"/>
        <v>1691</v>
      </c>
      <c r="O821" s="19">
        <f t="shared" si="124"/>
        <v>5.5178069774719525</v>
      </c>
      <c r="P821" s="19">
        <f t="shared" si="125"/>
        <v>6.0825368962875306</v>
      </c>
      <c r="Q821" s="21">
        <f>((I821/B821)+_xlfn.NORM.S.INV(0.975)^2/(2*B821))/(1+_xlfn.NORM.S.INV(0.975)^2/B821)</f>
        <v>5.8052020940529163E-3</v>
      </c>
      <c r="R821" s="21">
        <f>_xlfn.NORM.S.INV(0.975)*SQRT(Q821*(1-Q821)/B821+(_xlfn.NORM.S.INV(0.975)^2/(4*B821^2)))/(1+_xlfn.NORM.S.INV(0.975)^2/B821)</f>
        <v>2.824795470283422E-4</v>
      </c>
      <c r="S821" s="19">
        <f t="shared" si="126"/>
        <v>5.522722547024574</v>
      </c>
      <c r="T821" s="19">
        <f t="shared" si="127"/>
        <v>6.0876816410812582</v>
      </c>
    </row>
    <row r="822" spans="1:20" x14ac:dyDescent="0.25">
      <c r="A822" s="12" t="s">
        <v>38</v>
      </c>
      <c r="B822" s="13">
        <v>1508552</v>
      </c>
      <c r="C822" s="12">
        <v>8.4</v>
      </c>
      <c r="D822" s="12">
        <v>8.1999999999999993</v>
      </c>
      <c r="E822" s="12">
        <v>8.5</v>
      </c>
      <c r="F822" s="12">
        <v>2012</v>
      </c>
      <c r="G822" s="12" t="s">
        <v>9</v>
      </c>
      <c r="H822" s="16" t="str">
        <f>VLOOKUP(A822,'Data Key'!$A$1:$B$51,2,FALSE)</f>
        <v>New York</v>
      </c>
      <c r="I822" s="17">
        <f t="shared" si="120"/>
        <v>12672</v>
      </c>
      <c r="J822" s="21">
        <f t="shared" si="121"/>
        <v>7.4307137674453413E-5</v>
      </c>
      <c r="K822" s="19">
        <f t="shared" si="122"/>
        <v>8.3258010455369984</v>
      </c>
      <c r="L822" s="19">
        <f t="shared" si="123"/>
        <v>8.4744153208859032</v>
      </c>
      <c r="M822" s="21">
        <f t="shared" si="128"/>
        <v>12453</v>
      </c>
      <c r="N822" s="21">
        <f t="shared" si="129"/>
        <v>12892</v>
      </c>
      <c r="O822" s="19">
        <f t="shared" si="124"/>
        <v>8.2549358590224262</v>
      </c>
      <c r="P822" s="19">
        <f t="shared" si="125"/>
        <v>8.5459433947255388</v>
      </c>
      <c r="Q822" s="21">
        <f>((I822/B822)+_xlfn.NORM.S.INV(0.975)^2/(2*B822))/(1+_xlfn.NORM.S.INV(0.975)^2/B822)</f>
        <v>8.4013600167125863E-3</v>
      </c>
      <c r="R822" s="21">
        <f>_xlfn.NORM.S.INV(0.975)*SQRT(Q822*(1-Q822)/B822+(_xlfn.NORM.S.INV(0.975)^2/(4*B822^2)))/(1+_xlfn.NORM.S.INV(0.975)^2/B822)</f>
        <v>1.4565526737324284E-4</v>
      </c>
      <c r="S822" s="19">
        <f t="shared" si="126"/>
        <v>8.2557047493393441</v>
      </c>
      <c r="T822" s="19">
        <f t="shared" si="127"/>
        <v>8.5470152840858287</v>
      </c>
    </row>
    <row r="823" spans="1:20" x14ac:dyDescent="0.25">
      <c r="A823" s="12" t="s">
        <v>23</v>
      </c>
      <c r="B823" s="13">
        <v>802643</v>
      </c>
      <c r="C823" s="12">
        <v>8.3000000000000007</v>
      </c>
      <c r="D823" s="12">
        <v>8.1</v>
      </c>
      <c r="E823" s="12">
        <v>8.5</v>
      </c>
      <c r="F823" s="12">
        <v>2012</v>
      </c>
      <c r="G823" s="12" t="s">
        <v>9</v>
      </c>
      <c r="H823" s="16" t="str">
        <f>VLOOKUP(A823,'Data Key'!$A$1:$B$51,2,FALSE)</f>
        <v>North Carolina</v>
      </c>
      <c r="I823" s="17">
        <f t="shared" si="120"/>
        <v>6662</v>
      </c>
      <c r="J823" s="21">
        <f t="shared" si="121"/>
        <v>1.0126748658139157E-4</v>
      </c>
      <c r="K823" s="19">
        <f t="shared" si="122"/>
        <v>8.1988111286933947</v>
      </c>
      <c r="L823" s="19">
        <f t="shared" si="123"/>
        <v>8.4013461018561788</v>
      </c>
      <c r="M823" s="21">
        <f t="shared" si="128"/>
        <v>6503</v>
      </c>
      <c r="N823" s="21">
        <f t="shared" si="129"/>
        <v>6822</v>
      </c>
      <c r="O823" s="19">
        <f t="shared" si="124"/>
        <v>8.1019830734211844</v>
      </c>
      <c r="P823" s="19">
        <f t="shared" si="125"/>
        <v>8.4994200410394161</v>
      </c>
      <c r="Q823" s="21">
        <f>((I823/B823)+_xlfn.NORM.S.INV(0.975)^2/(2*B823))/(1+_xlfn.NORM.S.INV(0.975)^2/B823)</f>
        <v>8.3024318856081067E-3</v>
      </c>
      <c r="R823" s="21">
        <f>_xlfn.NORM.S.INV(0.975)*SQRT(Q823*(1-Q823)/B823+(_xlfn.NORM.S.INV(0.975)^2/(4*B823^2)))/(1+_xlfn.NORM.S.INV(0.975)^2/B823)</f>
        <v>1.9852199908307349E-4</v>
      </c>
      <c r="S823" s="19">
        <f t="shared" si="126"/>
        <v>8.1039098865250327</v>
      </c>
      <c r="T823" s="19">
        <f t="shared" si="127"/>
        <v>8.5009538846911799</v>
      </c>
    </row>
    <row r="824" spans="1:20" x14ac:dyDescent="0.25">
      <c r="A824" s="12" t="s">
        <v>59</v>
      </c>
      <c r="B824" s="13">
        <v>32620</v>
      </c>
      <c r="C824" s="12">
        <v>11.9</v>
      </c>
      <c r="D824" s="12">
        <v>10.8</v>
      </c>
      <c r="E824" s="12">
        <v>13.1</v>
      </c>
      <c r="F824" s="12">
        <v>2012</v>
      </c>
      <c r="G824" s="12" t="s">
        <v>9</v>
      </c>
      <c r="H824" s="16" t="str">
        <f>VLOOKUP(A824,'Data Key'!$A$1:$B$51,2,FALSE)</f>
        <v>North Dakota</v>
      </c>
      <c r="I824" s="17">
        <f t="shared" si="120"/>
        <v>388</v>
      </c>
      <c r="J824" s="21">
        <f t="shared" si="121"/>
        <v>6.0025191590959903E-4</v>
      </c>
      <c r="K824" s="19">
        <f t="shared" si="122"/>
        <v>11.294291309105729</v>
      </c>
      <c r="L824" s="19">
        <f t="shared" si="123"/>
        <v>12.494795140924927</v>
      </c>
      <c r="M824" s="21">
        <f t="shared" si="128"/>
        <v>350</v>
      </c>
      <c r="N824" s="21">
        <f t="shared" si="129"/>
        <v>427</v>
      </c>
      <c r="O824" s="19">
        <f t="shared" si="124"/>
        <v>10.729613733905579</v>
      </c>
      <c r="P824" s="19">
        <f t="shared" si="125"/>
        <v>13.090128755364807</v>
      </c>
      <c r="Q824" s="21">
        <f>((I824/B824)+_xlfn.NORM.S.INV(0.975)^2/(2*B824))/(1+_xlfn.NORM.S.INV(0.975)^2/B824)</f>
        <v>1.1952017664827204E-2</v>
      </c>
      <c r="R824" s="21">
        <f>_xlfn.NORM.S.INV(0.975)*SQRT(Q824*(1-Q824)/B824+(_xlfn.NORM.S.INV(0.975)^2/(4*B824^2)))/(1+_xlfn.NORM.S.INV(0.975)^2/B824)</f>
        <v>1.1806068267300775E-3</v>
      </c>
      <c r="S824" s="19">
        <f t="shared" si="126"/>
        <v>10.771410838097127</v>
      </c>
      <c r="T824" s="19">
        <f t="shared" si="127"/>
        <v>13.132624491557282</v>
      </c>
    </row>
    <row r="825" spans="1:20" x14ac:dyDescent="0.25">
      <c r="A825" s="12" t="s">
        <v>54</v>
      </c>
      <c r="B825" s="13">
        <v>996369</v>
      </c>
      <c r="C825" s="12">
        <v>8</v>
      </c>
      <c r="D825" s="12">
        <v>7.9</v>
      </c>
      <c r="E825" s="12">
        <v>8.1999999999999993</v>
      </c>
      <c r="F825" s="12">
        <v>2012</v>
      </c>
      <c r="G825" s="12" t="s">
        <v>9</v>
      </c>
      <c r="H825" s="16" t="str">
        <f>VLOOKUP(A825,'Data Key'!$A$1:$B$51,2,FALSE)</f>
        <v>Ohio</v>
      </c>
      <c r="I825" s="17">
        <f t="shared" si="120"/>
        <v>7971</v>
      </c>
      <c r="J825" s="21">
        <f t="shared" si="121"/>
        <v>8.9246670546690865E-5</v>
      </c>
      <c r="K825" s="19">
        <f t="shared" si="122"/>
        <v>7.9108015043764555</v>
      </c>
      <c r="L825" s="19">
        <f t="shared" si="123"/>
        <v>8.089294845469837</v>
      </c>
      <c r="M825" s="21">
        <f t="shared" si="128"/>
        <v>7797</v>
      </c>
      <c r="N825" s="21">
        <f t="shared" si="129"/>
        <v>8146</v>
      </c>
      <c r="O825" s="19">
        <f t="shared" si="124"/>
        <v>7.8254140785191026</v>
      </c>
      <c r="P825" s="19">
        <f t="shared" si="125"/>
        <v>8.1756859155593968</v>
      </c>
      <c r="Q825" s="21">
        <f>((I825/B825)+_xlfn.NORM.S.INV(0.975)^2/(2*B825))/(1+_xlfn.NORM.S.INV(0.975)^2/B825)</f>
        <v>8.0019450527544934E-3</v>
      </c>
      <c r="R825" s="21">
        <f>_xlfn.NORM.S.INV(0.975)*SQRT(Q825*(1-Q825)/B825+(_xlfn.NORM.S.INV(0.975)^2/(4*B825^2)))/(1+_xlfn.NORM.S.INV(0.975)^2/B825)</f>
        <v>1.7495077534000807E-4</v>
      </c>
      <c r="S825" s="19">
        <f t="shared" si="126"/>
        <v>7.8269942774144861</v>
      </c>
      <c r="T825" s="19">
        <f t="shared" si="127"/>
        <v>8.1768958280945014</v>
      </c>
    </row>
    <row r="826" spans="1:20" x14ac:dyDescent="0.25">
      <c r="A826" s="12" t="s">
        <v>39</v>
      </c>
      <c r="B826" s="13">
        <v>418163</v>
      </c>
      <c r="C826" s="12">
        <v>8.1999999999999993</v>
      </c>
      <c r="D826" s="12">
        <v>8</v>
      </c>
      <c r="E826" s="12">
        <v>8.5</v>
      </c>
      <c r="F826" s="12">
        <v>2012</v>
      </c>
      <c r="G826" s="12" t="s">
        <v>9</v>
      </c>
      <c r="H826" s="16" t="str">
        <f>VLOOKUP(A826,'Data Key'!$A$1:$B$51,2,FALSE)</f>
        <v>Oklahoma</v>
      </c>
      <c r="I826" s="17">
        <f t="shared" si="120"/>
        <v>3429</v>
      </c>
      <c r="J826" s="21">
        <f t="shared" si="121"/>
        <v>1.3946015980122054E-4</v>
      </c>
      <c r="K826" s="19">
        <f t="shared" si="122"/>
        <v>8.0606914557171301</v>
      </c>
      <c r="L826" s="19">
        <f t="shared" si="123"/>
        <v>8.3396117753195718</v>
      </c>
      <c r="M826" s="21">
        <f t="shared" si="128"/>
        <v>3315</v>
      </c>
      <c r="N826" s="21">
        <f t="shared" si="129"/>
        <v>3544</v>
      </c>
      <c r="O826" s="19">
        <f t="shared" si="124"/>
        <v>7.9275306519228144</v>
      </c>
      <c r="P826" s="19">
        <f t="shared" si="125"/>
        <v>8.4751639910752505</v>
      </c>
      <c r="Q826" s="21">
        <f>((I826/B826)+_xlfn.NORM.S.INV(0.975)^2/(2*B826))/(1+_xlfn.NORM.S.INV(0.975)^2/B826)</f>
        <v>8.2046694985217043E-3</v>
      </c>
      <c r="R826" s="21">
        <f>_xlfn.NORM.S.INV(0.975)*SQRT(Q826*(1-Q826)/B826+(_xlfn.NORM.S.INV(0.975)^2/(4*B826^2)))/(1+_xlfn.NORM.S.INV(0.975)^2/B826)</f>
        <v>2.7344762312731815E-4</v>
      </c>
      <c r="S826" s="19">
        <f t="shared" si="126"/>
        <v>7.9312218753943862</v>
      </c>
      <c r="T826" s="19">
        <f t="shared" si="127"/>
        <v>8.4781171216490225</v>
      </c>
    </row>
    <row r="827" spans="1:20" x14ac:dyDescent="0.25">
      <c r="A827" s="12" t="s">
        <v>32</v>
      </c>
      <c r="B827" s="13">
        <v>260054</v>
      </c>
      <c r="C827" s="12">
        <v>8.6</v>
      </c>
      <c r="D827" s="12">
        <v>8.3000000000000007</v>
      </c>
      <c r="E827" s="12">
        <v>9</v>
      </c>
      <c r="F827" s="12">
        <v>2012</v>
      </c>
      <c r="G827" s="12" t="s">
        <v>9</v>
      </c>
      <c r="H827" s="16" t="str">
        <f>VLOOKUP(A827,'Data Key'!$A$1:$B$51,2,FALSE)</f>
        <v>Oregon</v>
      </c>
      <c r="I827" s="17">
        <f t="shared" si="120"/>
        <v>2236</v>
      </c>
      <c r="J827" s="21">
        <f t="shared" si="121"/>
        <v>1.8104944998689217E-4</v>
      </c>
      <c r="K827" s="19">
        <f t="shared" si="122"/>
        <v>8.4171647670603367</v>
      </c>
      <c r="L827" s="19">
        <f t="shared" si="123"/>
        <v>8.7792636670341206</v>
      </c>
      <c r="M827" s="21">
        <f t="shared" si="128"/>
        <v>2145</v>
      </c>
      <c r="N827" s="21">
        <f t="shared" si="129"/>
        <v>2329</v>
      </c>
      <c r="O827" s="19">
        <f t="shared" si="124"/>
        <v>8.2482868942604224</v>
      </c>
      <c r="P827" s="19">
        <f t="shared" si="125"/>
        <v>8.9558322502249528</v>
      </c>
      <c r="Q827" s="21">
        <f>((I827/B827)+_xlfn.NORM.S.INV(0.975)^2/(2*B827))/(1+_xlfn.NORM.S.INV(0.975)^2/B827)</f>
        <v>8.6054729857654166E-3</v>
      </c>
      <c r="R827" s="21">
        <f>_xlfn.NORM.S.INV(0.975)*SQRT(Q827*(1-Q827)/B827+(_xlfn.NORM.S.INV(0.975)^2/(4*B827^2)))/(1+_xlfn.NORM.S.INV(0.975)^2/B827)</f>
        <v>3.5507043553161818E-4</v>
      </c>
      <c r="S827" s="19">
        <f t="shared" si="126"/>
        <v>8.2504025502337974</v>
      </c>
      <c r="T827" s="19">
        <f t="shared" si="127"/>
        <v>8.9605434212970358</v>
      </c>
    </row>
    <row r="828" spans="1:20" x14ac:dyDescent="0.25">
      <c r="A828" s="12" t="s">
        <v>24</v>
      </c>
      <c r="B828" s="13">
        <v>834046</v>
      </c>
      <c r="C828" s="12">
        <v>11</v>
      </c>
      <c r="D828" s="12">
        <v>10.7</v>
      </c>
      <c r="E828" s="12">
        <v>11.2</v>
      </c>
      <c r="F828" s="12">
        <v>2012</v>
      </c>
      <c r="G828" s="12" t="s">
        <v>9</v>
      </c>
      <c r="H828" s="16" t="str">
        <f>VLOOKUP(A828,'Data Key'!$A$1:$B$51,2,FALSE)</f>
        <v>Pennsylvania</v>
      </c>
      <c r="I828" s="17">
        <f t="shared" si="120"/>
        <v>9175</v>
      </c>
      <c r="J828" s="21">
        <f t="shared" si="121"/>
        <v>1.142118189854871E-4</v>
      </c>
      <c r="K828" s="19">
        <f t="shared" si="122"/>
        <v>10.886380474485138</v>
      </c>
      <c r="L828" s="19">
        <f t="shared" si="123"/>
        <v>11.114804112456111</v>
      </c>
      <c r="M828" s="21">
        <f t="shared" si="128"/>
        <v>8988</v>
      </c>
      <c r="N828" s="21">
        <f t="shared" si="129"/>
        <v>9362</v>
      </c>
      <c r="O828" s="19">
        <f t="shared" si="124"/>
        <v>10.776384036372095</v>
      </c>
      <c r="P828" s="19">
        <f t="shared" si="125"/>
        <v>11.224800550569153</v>
      </c>
      <c r="Q828" s="21">
        <f>((I828/B828)+_xlfn.NORM.S.INV(0.975)^2/(2*B828))/(1+_xlfn.NORM.S.INV(0.975)^2/B828)</f>
        <v>1.1002844522287985E-2</v>
      </c>
      <c r="R828" s="21">
        <f>_xlfn.NORM.S.INV(0.975)*SQRT(Q828*(1-Q828)/B828+(_xlfn.NORM.S.INV(0.975)^2/(4*B828^2)))/(1+_xlfn.NORM.S.INV(0.975)^2/B828)</f>
        <v>2.2388452412354091E-4</v>
      </c>
      <c r="S828" s="19">
        <f t="shared" si="126"/>
        <v>10.778959998164444</v>
      </c>
      <c r="T828" s="19">
        <f t="shared" si="127"/>
        <v>11.226729046411526</v>
      </c>
    </row>
    <row r="829" spans="1:20" x14ac:dyDescent="0.25">
      <c r="A829" s="12" t="s">
        <v>40</v>
      </c>
      <c r="B829" s="13">
        <v>81835</v>
      </c>
      <c r="C829" s="12">
        <v>20.100000000000001</v>
      </c>
      <c r="D829" s="12">
        <v>19.2</v>
      </c>
      <c r="E829" s="12">
        <v>21.1</v>
      </c>
      <c r="F829" s="12">
        <v>2012</v>
      </c>
      <c r="G829" s="12" t="s">
        <v>9</v>
      </c>
      <c r="H829" s="16" t="str">
        <f>VLOOKUP(A829,'Data Key'!$A$1:$B$51,2,FALSE)</f>
        <v>Rhode Island</v>
      </c>
      <c r="I829" s="17">
        <f t="shared" si="120"/>
        <v>1645</v>
      </c>
      <c r="J829" s="21">
        <f t="shared" si="121"/>
        <v>4.9060777642985823E-4</v>
      </c>
      <c r="K829" s="19">
        <f t="shared" si="122"/>
        <v>19.610815819830911</v>
      </c>
      <c r="L829" s="19">
        <f t="shared" si="123"/>
        <v>20.592031372690627</v>
      </c>
      <c r="M829" s="21">
        <f t="shared" si="128"/>
        <v>1567</v>
      </c>
      <c r="N829" s="21">
        <f t="shared" si="129"/>
        <v>1724</v>
      </c>
      <c r="O829" s="19">
        <f t="shared" si="124"/>
        <v>19.148286185617401</v>
      </c>
      <c r="P829" s="19">
        <f t="shared" si="125"/>
        <v>21.066780717297</v>
      </c>
      <c r="Q829" s="21">
        <f>((I829/B829)+_xlfn.NORM.S.INV(0.975)^2/(2*B829))/(1+_xlfn.NORM.S.INV(0.975)^2/B829)</f>
        <v>2.0123949704725932E-2</v>
      </c>
      <c r="R829" s="21">
        <f>_xlfn.NORM.S.INV(0.975)*SQRT(Q829*(1-Q829)/B829+(_xlfn.NORM.S.INV(0.975)^2/(4*B829^2)))/(1+_xlfn.NORM.S.INV(0.975)^2/B829)</f>
        <v>9.6234221514583543E-4</v>
      </c>
      <c r="S829" s="19">
        <f t="shared" si="126"/>
        <v>19.161607489580096</v>
      </c>
      <c r="T829" s="19">
        <f t="shared" si="127"/>
        <v>21.086291919871769</v>
      </c>
    </row>
    <row r="830" spans="1:20" x14ac:dyDescent="0.25">
      <c r="A830" s="12" t="s">
        <v>17</v>
      </c>
      <c r="B830" s="13">
        <v>469419</v>
      </c>
      <c r="C830" s="12">
        <v>8.3000000000000007</v>
      </c>
      <c r="D830" s="12">
        <v>8</v>
      </c>
      <c r="E830" s="12">
        <v>8.5</v>
      </c>
      <c r="F830" s="12">
        <v>2012</v>
      </c>
      <c r="G830" s="12" t="s">
        <v>9</v>
      </c>
      <c r="H830" s="16" t="str">
        <f>VLOOKUP(A830,'Data Key'!$A$1:$B$51,2,FALSE)</f>
        <v>South Carolina</v>
      </c>
      <c r="I830" s="17">
        <f t="shared" si="120"/>
        <v>3896</v>
      </c>
      <c r="J830" s="21">
        <f t="shared" si="121"/>
        <v>1.324155685765564E-4</v>
      </c>
      <c r="K830" s="19">
        <f t="shared" si="122"/>
        <v>8.1672058783610417</v>
      </c>
      <c r="L830" s="19">
        <f t="shared" si="123"/>
        <v>8.4320370155141546</v>
      </c>
      <c r="M830" s="21">
        <f t="shared" si="128"/>
        <v>3775</v>
      </c>
      <c r="N830" s="21">
        <f t="shared" si="129"/>
        <v>4018</v>
      </c>
      <c r="O830" s="19">
        <f t="shared" si="124"/>
        <v>8.0418559964551921</v>
      </c>
      <c r="P830" s="19">
        <f t="shared" si="125"/>
        <v>8.5595171903991965</v>
      </c>
      <c r="Q830" s="21">
        <f>((I830/B830)+_xlfn.NORM.S.INV(0.975)^2/(2*B830))/(1+_xlfn.NORM.S.INV(0.975)^2/B830)</f>
        <v>8.3036452109931796E-3</v>
      </c>
      <c r="R830" s="21">
        <f>_xlfn.NORM.S.INV(0.975)*SQRT(Q830*(1-Q830)/B830+(_xlfn.NORM.S.INV(0.975)^2/(4*B830^2)))/(1+_xlfn.NORM.S.INV(0.975)^2/B830)</f>
        <v>2.5962224324287386E-4</v>
      </c>
      <c r="S830" s="19">
        <f t="shared" si="126"/>
        <v>8.0440229677503066</v>
      </c>
      <c r="T830" s="19">
        <f t="shared" si="127"/>
        <v>8.563267454236053</v>
      </c>
    </row>
    <row r="831" spans="1:20" x14ac:dyDescent="0.25">
      <c r="A831" s="12" t="s">
        <v>55</v>
      </c>
      <c r="B831" s="13">
        <v>66939</v>
      </c>
      <c r="C831" s="12">
        <v>5.0999999999999996</v>
      </c>
      <c r="D831" s="12">
        <v>4.5999999999999996</v>
      </c>
      <c r="E831" s="12">
        <v>5.7</v>
      </c>
      <c r="F831" s="12">
        <v>2012</v>
      </c>
      <c r="G831" s="12" t="s">
        <v>9</v>
      </c>
      <c r="H831" s="16" t="str">
        <f>VLOOKUP(A831,'Data Key'!$A$1:$B$51,2,FALSE)</f>
        <v>South Dakota</v>
      </c>
      <c r="I831" s="17">
        <f t="shared" si="120"/>
        <v>341</v>
      </c>
      <c r="J831" s="21">
        <f t="shared" si="121"/>
        <v>2.7516231386265686E-4</v>
      </c>
      <c r="K831" s="19">
        <f t="shared" si="122"/>
        <v>4.8190279190359524</v>
      </c>
      <c r="L831" s="19">
        <f t="shared" si="123"/>
        <v>5.3693525467612666</v>
      </c>
      <c r="M831" s="21">
        <f t="shared" si="128"/>
        <v>306</v>
      </c>
      <c r="N831" s="21">
        <f t="shared" si="129"/>
        <v>378</v>
      </c>
      <c r="O831" s="19">
        <f t="shared" si="124"/>
        <v>4.5713261327477257</v>
      </c>
      <c r="P831" s="19">
        <f t="shared" si="125"/>
        <v>5.6469322816295433</v>
      </c>
      <c r="Q831" s="21">
        <f>((I831/B831)+_xlfn.NORM.S.INV(0.975)^2/(2*B831))/(1+_xlfn.NORM.S.INV(0.975)^2/B831)</f>
        <v>5.122589987777734E-3</v>
      </c>
      <c r="R831" s="21">
        <f>_xlfn.NORM.S.INV(0.975)*SQRT(Q831*(1-Q831)/B831+(_xlfn.NORM.S.INV(0.975)^2/(4*B831^2)))/(1+_xlfn.NORM.S.INV(0.975)^2/B831)</f>
        <v>5.4153132009239881E-4</v>
      </c>
      <c r="S831" s="19">
        <f t="shared" si="126"/>
        <v>4.5810586676853351</v>
      </c>
      <c r="T831" s="19">
        <f t="shared" si="127"/>
        <v>5.6641213078701336</v>
      </c>
    </row>
    <row r="832" spans="1:20" x14ac:dyDescent="0.25">
      <c r="A832" s="12" t="s">
        <v>29</v>
      </c>
      <c r="B832" s="13">
        <v>573290</v>
      </c>
      <c r="C832" s="12">
        <v>6.2</v>
      </c>
      <c r="D832" s="12">
        <v>6</v>
      </c>
      <c r="E832" s="12">
        <v>6.4</v>
      </c>
      <c r="F832" s="12">
        <v>2012</v>
      </c>
      <c r="G832" s="12" t="s">
        <v>9</v>
      </c>
      <c r="H832" s="16" t="str">
        <f>VLOOKUP(A832,'Data Key'!$A$1:$B$51,2,FALSE)</f>
        <v>Tennessee</v>
      </c>
      <c r="I832" s="17">
        <f t="shared" si="120"/>
        <v>3554</v>
      </c>
      <c r="J832" s="21">
        <f t="shared" si="121"/>
        <v>1.0366543950094095E-4</v>
      </c>
      <c r="K832" s="19">
        <f t="shared" si="122"/>
        <v>6.0956403219810316</v>
      </c>
      <c r="L832" s="19">
        <f t="shared" si="123"/>
        <v>6.3029712009829133</v>
      </c>
      <c r="M832" s="21">
        <f t="shared" si="128"/>
        <v>3438</v>
      </c>
      <c r="N832" s="21">
        <f t="shared" si="129"/>
        <v>3671</v>
      </c>
      <c r="O832" s="19">
        <f t="shared" si="124"/>
        <v>5.9969648868809848</v>
      </c>
      <c r="P832" s="19">
        <f t="shared" si="125"/>
        <v>6.4033909539674507</v>
      </c>
      <c r="Q832" s="21">
        <f>((I832/B832)+_xlfn.NORM.S.INV(0.975)^2/(2*B832))/(1+_xlfn.NORM.S.INV(0.975)^2/B832)</f>
        <v>6.202614562127241E-3</v>
      </c>
      <c r="R832" s="21">
        <f>_xlfn.NORM.S.INV(0.975)*SQRT(Q832*(1-Q832)/B832+(_xlfn.NORM.S.INV(0.975)^2/(4*B832^2)))/(1+_xlfn.NORM.S.INV(0.975)^2/B832)</f>
        <v>2.0326065666578073E-4</v>
      </c>
      <c r="S832" s="19">
        <f t="shared" si="126"/>
        <v>5.9993539054614597</v>
      </c>
      <c r="T832" s="19">
        <f t="shared" si="127"/>
        <v>6.4058752187930219</v>
      </c>
    </row>
    <row r="833" spans="1:20" x14ac:dyDescent="0.25">
      <c r="A833" s="12" t="s">
        <v>63</v>
      </c>
      <c r="B833" s="13">
        <v>2431612</v>
      </c>
      <c r="C833" s="12">
        <v>4.5999999999999996</v>
      </c>
      <c r="D833" s="12">
        <v>4.5</v>
      </c>
      <c r="E833" s="12">
        <v>4.7</v>
      </c>
      <c r="F833" s="12">
        <v>2012</v>
      </c>
      <c r="G833" s="12" t="s">
        <v>9</v>
      </c>
      <c r="H833" s="16" t="str">
        <f>VLOOKUP(A833,'Data Key'!$A$1:$B$51,2,FALSE)</f>
        <v>Texas</v>
      </c>
      <c r="I833" s="17">
        <f t="shared" si="120"/>
        <v>11185</v>
      </c>
      <c r="J833" s="21">
        <f t="shared" si="121"/>
        <v>4.3393289292362902E-5</v>
      </c>
      <c r="K833" s="19">
        <f t="shared" si="122"/>
        <v>4.556435959781914</v>
      </c>
      <c r="L833" s="19">
        <f t="shared" si="123"/>
        <v>4.643222538366639</v>
      </c>
      <c r="M833" s="21">
        <f t="shared" si="128"/>
        <v>10979</v>
      </c>
      <c r="N833" s="21">
        <f t="shared" si="129"/>
        <v>11393</v>
      </c>
      <c r="O833" s="19">
        <f t="shared" si="124"/>
        <v>4.515111785926373</v>
      </c>
      <c r="P833" s="19">
        <f t="shared" si="125"/>
        <v>4.6853692118643933</v>
      </c>
      <c r="Q833" s="21">
        <f>((I833/B833)+_xlfn.NORM.S.INV(0.975)^2/(2*B833))/(1+_xlfn.NORM.S.INV(0.975)^2/B833)</f>
        <v>4.6006118806574637E-3</v>
      </c>
      <c r="R833" s="21">
        <f>_xlfn.NORM.S.INV(0.975)*SQRT(Q833*(1-Q833)/B833+(_xlfn.NORM.S.INV(0.975)^2/(4*B833^2)))/(1+_xlfn.NORM.S.INV(0.975)^2/B833)</f>
        <v>8.5060019084058581E-5</v>
      </c>
      <c r="S833" s="19">
        <f t="shared" si="126"/>
        <v>4.5155518615734049</v>
      </c>
      <c r="T833" s="19">
        <f t="shared" si="127"/>
        <v>4.6856718997415223</v>
      </c>
    </row>
    <row r="834" spans="1:20" x14ac:dyDescent="0.25">
      <c r="A834" s="12" t="s">
        <v>25</v>
      </c>
      <c r="B834" s="13">
        <v>149972</v>
      </c>
      <c r="C834" s="12">
        <v>9.1</v>
      </c>
      <c r="D834" s="12">
        <v>8.6</v>
      </c>
      <c r="E834" s="12">
        <v>9.6</v>
      </c>
      <c r="F834" s="12">
        <v>2012</v>
      </c>
      <c r="G834" s="12" t="s">
        <v>9</v>
      </c>
      <c r="H834" s="16" t="str">
        <f>VLOOKUP(A834,'Data Key'!$A$1:$B$51,2,FALSE)</f>
        <v>Utah</v>
      </c>
      <c r="I834" s="17">
        <f t="shared" si="120"/>
        <v>1365</v>
      </c>
      <c r="J834" s="21">
        <f t="shared" si="121"/>
        <v>2.4522835472140763E-4</v>
      </c>
      <c r="K834" s="19">
        <f t="shared" si="122"/>
        <v>8.8564706290889035</v>
      </c>
      <c r="L834" s="19">
        <f t="shared" si="123"/>
        <v>9.3469273385317173</v>
      </c>
      <c r="M834" s="21">
        <f t="shared" si="128"/>
        <v>1293</v>
      </c>
      <c r="N834" s="21">
        <f t="shared" si="129"/>
        <v>1437</v>
      </c>
      <c r="O834" s="19">
        <f t="shared" si="124"/>
        <v>8.6216093670818559</v>
      </c>
      <c r="P834" s="19">
        <f t="shared" si="125"/>
        <v>9.5817886005387667</v>
      </c>
      <c r="Q834" s="21">
        <f>((I834/B834)+_xlfn.NORM.S.INV(0.975)^2/(2*B834))/(1+_xlfn.NORM.S.INV(0.975)^2/B834)</f>
        <v>9.1142727796307554E-3</v>
      </c>
      <c r="R834" s="21">
        <f>_xlfn.NORM.S.INV(0.975)*SQRT(Q834*(1-Q834)/B834+(_xlfn.NORM.S.INV(0.975)^2/(4*B834^2)))/(1+_xlfn.NORM.S.INV(0.975)^2/B834)</f>
        <v>4.8112573536731576E-4</v>
      </c>
      <c r="S834" s="19">
        <f t="shared" si="126"/>
        <v>8.6331470442634384</v>
      </c>
      <c r="T834" s="19">
        <f t="shared" si="127"/>
        <v>9.5953985149980721</v>
      </c>
    </row>
    <row r="835" spans="1:20" x14ac:dyDescent="0.25">
      <c r="A835" s="12" t="s">
        <v>57</v>
      </c>
      <c r="B835" s="13">
        <v>52507</v>
      </c>
      <c r="C835" s="12">
        <v>21.7</v>
      </c>
      <c r="D835" s="12">
        <v>20.399999999999999</v>
      </c>
      <c r="E835" s="12">
        <v>22.9</v>
      </c>
      <c r="F835" s="12">
        <v>2012</v>
      </c>
      <c r="G835" s="12" t="s">
        <v>9</v>
      </c>
      <c r="H835" s="16" t="str">
        <f>VLOOKUP(A835,'Data Key'!$A$1:$B$51,2,FALSE)</f>
        <v>Vermont</v>
      </c>
      <c r="I835" s="17">
        <f t="shared" ref="I835:I898" si="130">ROUND(B835*C835/1000,0)</f>
        <v>1139</v>
      </c>
      <c r="J835" s="21">
        <f t="shared" ref="J835:J898" si="131">SQRT(I835/B835*(1-I835/B835)/B835)</f>
        <v>6.3574416421379614E-4</v>
      </c>
      <c r="K835" s="19">
        <f t="shared" ref="K835:K898" si="132">1000*(I835/B835-J835)</f>
        <v>21.056601618253303</v>
      </c>
      <c r="L835" s="19">
        <f t="shared" ref="L835:L898" si="133">1000*(I835/B835+J835)</f>
        <v>22.328089946680898</v>
      </c>
      <c r="M835" s="21">
        <f t="shared" si="128"/>
        <v>1074</v>
      </c>
      <c r="N835" s="21">
        <f t="shared" si="129"/>
        <v>1205</v>
      </c>
      <c r="O835" s="19">
        <f t="shared" ref="O835:O898" si="134">1000*M835/B835</f>
        <v>20.454415601729295</v>
      </c>
      <c r="P835" s="19">
        <f t="shared" ref="P835:P898" si="135">1000*N835/B835</f>
        <v>22.949321042908565</v>
      </c>
      <c r="Q835" s="21">
        <f>((I835/B835)+_xlfn.NORM.S.INV(0.975)^2/(2*B835))/(1+_xlfn.NORM.S.INV(0.975)^2/B835)</f>
        <v>2.1727336635903344E-2</v>
      </c>
      <c r="R835" s="21">
        <f>_xlfn.NORM.S.INV(0.975)*SQRT(Q835*(1-Q835)/B835+(_xlfn.NORM.S.INV(0.975)^2/(4*B835^2)))/(1+_xlfn.NORM.S.INV(0.975)^2/B835)</f>
        <v>1.2474630688643204E-3</v>
      </c>
      <c r="S835" s="19">
        <f t="shared" ref="S835:S898" si="136">1000*(Q835-R835)</f>
        <v>20.479873567039022</v>
      </c>
      <c r="T835" s="19">
        <f t="shared" ref="T835:T898" si="137">1000*(Q835+R835)</f>
        <v>22.974799704767666</v>
      </c>
    </row>
    <row r="836" spans="1:20" x14ac:dyDescent="0.25">
      <c r="A836" s="12" t="s">
        <v>56</v>
      </c>
      <c r="B836" s="13">
        <v>484834</v>
      </c>
      <c r="C836" s="12">
        <v>12.4</v>
      </c>
      <c r="D836" s="12">
        <v>12.1</v>
      </c>
      <c r="E836" s="12">
        <v>12.7</v>
      </c>
      <c r="F836" s="12">
        <v>2012</v>
      </c>
      <c r="G836" s="12" t="s">
        <v>9</v>
      </c>
      <c r="H836" s="16" t="str">
        <f>VLOOKUP(A836,'Data Key'!$A$1:$B$51,2,FALSE)</f>
        <v>Virginia</v>
      </c>
      <c r="I836" s="17">
        <f t="shared" si="130"/>
        <v>6012</v>
      </c>
      <c r="J836" s="21">
        <f t="shared" si="131"/>
        <v>1.5893038376271434E-4</v>
      </c>
      <c r="K836" s="19">
        <f t="shared" si="132"/>
        <v>12.241190069835838</v>
      </c>
      <c r="L836" s="19">
        <f t="shared" si="133"/>
        <v>12.559050837361266</v>
      </c>
      <c r="M836" s="21">
        <f t="shared" ref="M836:M899" si="138">_xlfn.BINOM.INV(B836, C836/1000, 0.025)</f>
        <v>5861</v>
      </c>
      <c r="N836" s="21">
        <f t="shared" ref="N836:N899" si="139">_xlfn.BINOM.INV(B836, C836/1000, 0.975)</f>
        <v>6163</v>
      </c>
      <c r="O836" s="19">
        <f t="shared" si="134"/>
        <v>12.088673649125267</v>
      </c>
      <c r="P836" s="19">
        <f t="shared" si="135"/>
        <v>12.711567258071835</v>
      </c>
      <c r="Q836" s="21">
        <f>((I836/B836)+_xlfn.NORM.S.INV(0.975)^2/(2*B836))/(1+_xlfn.NORM.S.INV(0.975)^2/B836)</f>
        <v>1.2403983796551769E-2</v>
      </c>
      <c r="R836" s="21">
        <f>_xlfn.NORM.S.INV(0.975)*SQRT(Q836*(1-Q836)/B836+(_xlfn.NORM.S.INV(0.975)^2/(4*B836^2)))/(1+_xlfn.NORM.S.INV(0.975)^2/B836)</f>
        <v>3.1156845812168379E-4</v>
      </c>
      <c r="S836" s="19">
        <f t="shared" si="136"/>
        <v>12.092415338430085</v>
      </c>
      <c r="T836" s="19">
        <f t="shared" si="137"/>
        <v>12.715552254673455</v>
      </c>
    </row>
    <row r="837" spans="1:20" x14ac:dyDescent="0.25">
      <c r="A837" s="12" t="s">
        <v>41</v>
      </c>
      <c r="B837" s="13">
        <v>594622</v>
      </c>
      <c r="C837" s="12">
        <v>5</v>
      </c>
      <c r="D837" s="12">
        <v>4.8</v>
      </c>
      <c r="E837" s="12">
        <v>5.0999999999999996</v>
      </c>
      <c r="F837" s="12">
        <v>2012</v>
      </c>
      <c r="G837" s="12" t="s">
        <v>9</v>
      </c>
      <c r="H837" s="16" t="str">
        <f>VLOOKUP(A837,'Data Key'!$A$1:$B$51,2,FALSE)</f>
        <v>Washington</v>
      </c>
      <c r="I837" s="17">
        <f t="shared" si="130"/>
        <v>2973</v>
      </c>
      <c r="J837" s="21">
        <f t="shared" si="131"/>
        <v>9.1467763889376542E-5</v>
      </c>
      <c r="K837" s="19">
        <f t="shared" si="132"/>
        <v>4.9083472446370493</v>
      </c>
      <c r="L837" s="19">
        <f t="shared" si="133"/>
        <v>5.0912827724158021</v>
      </c>
      <c r="M837" s="21">
        <f t="shared" si="138"/>
        <v>2867</v>
      </c>
      <c r="N837" s="21">
        <f t="shared" si="139"/>
        <v>3080</v>
      </c>
      <c r="O837" s="19">
        <f t="shared" si="134"/>
        <v>4.8215504976270642</v>
      </c>
      <c r="P837" s="19">
        <f t="shared" si="135"/>
        <v>5.1797612600946481</v>
      </c>
      <c r="Q837" s="21">
        <f>((I837/B837)+_xlfn.NORM.S.INV(0.975)^2/(2*B837))/(1+_xlfn.NORM.S.INV(0.975)^2/B837)</f>
        <v>5.0030128561379854E-3</v>
      </c>
      <c r="R837" s="21">
        <f>_xlfn.NORM.S.INV(0.975)*SQRT(Q837*(1-Q837)/B837+(_xlfn.NORM.S.INV(0.975)^2/(4*B837^2)))/(1+_xlfn.NORM.S.INV(0.975)^2/B837)</f>
        <v>1.7935848711548346E-4</v>
      </c>
      <c r="S837" s="19">
        <f t="shared" si="136"/>
        <v>4.8236543690225018</v>
      </c>
      <c r="T837" s="19">
        <f t="shared" si="137"/>
        <v>5.182371343253469</v>
      </c>
    </row>
    <row r="838" spans="1:20" x14ac:dyDescent="0.25">
      <c r="A838" s="12" t="s">
        <v>18</v>
      </c>
      <c r="B838" s="13">
        <v>152760</v>
      </c>
      <c r="C838" s="12">
        <v>13.3</v>
      </c>
      <c r="D838" s="12">
        <v>12.7</v>
      </c>
      <c r="E838" s="12">
        <v>13.9</v>
      </c>
      <c r="F838" s="12">
        <v>2012</v>
      </c>
      <c r="G838" s="12" t="s">
        <v>9</v>
      </c>
      <c r="H838" s="16" t="str">
        <f>VLOOKUP(A838,'Data Key'!$A$1:$B$51,2,FALSE)</f>
        <v>West Virginia</v>
      </c>
      <c r="I838" s="17">
        <f t="shared" si="130"/>
        <v>2032</v>
      </c>
      <c r="J838" s="21">
        <f t="shared" si="131"/>
        <v>2.9311925321837525E-4</v>
      </c>
      <c r="K838" s="19">
        <f t="shared" si="132"/>
        <v>13.008792241937424</v>
      </c>
      <c r="L838" s="19">
        <f t="shared" si="133"/>
        <v>13.595030748374175</v>
      </c>
      <c r="M838" s="21">
        <f t="shared" si="138"/>
        <v>1944</v>
      </c>
      <c r="N838" s="21">
        <f t="shared" si="139"/>
        <v>2120</v>
      </c>
      <c r="O838" s="19">
        <f t="shared" si="134"/>
        <v>12.725844461901021</v>
      </c>
      <c r="P838" s="19">
        <f t="shared" si="135"/>
        <v>13.877978528410578</v>
      </c>
      <c r="Q838" s="21">
        <f>((I838/B838)+_xlfn.NORM.S.INV(0.975)^2/(2*B838))/(1+_xlfn.NORM.S.INV(0.975)^2/B838)</f>
        <v>1.3314150194099527E-2</v>
      </c>
      <c r="R838" s="21">
        <f>_xlfn.NORM.S.INV(0.975)*SQRT(Q838*(1-Q838)/B838+(_xlfn.NORM.S.INV(0.975)^2/(4*B838^2)))/(1+_xlfn.NORM.S.INV(0.975)^2/B838)</f>
        <v>5.7488690151090351E-4</v>
      </c>
      <c r="S838" s="19">
        <f t="shared" si="136"/>
        <v>12.739263292588623</v>
      </c>
      <c r="T838" s="19">
        <f t="shared" si="137"/>
        <v>13.889037095610432</v>
      </c>
    </row>
    <row r="839" spans="1:20" x14ac:dyDescent="0.25">
      <c r="A839" s="12" t="s">
        <v>26</v>
      </c>
      <c r="B839" s="13">
        <v>411420</v>
      </c>
      <c r="C839" s="12">
        <v>7.1</v>
      </c>
      <c r="D839" s="12">
        <v>6.8</v>
      </c>
      <c r="E839" s="12">
        <v>7.3</v>
      </c>
      <c r="F839" s="12">
        <v>2012</v>
      </c>
      <c r="G839" s="12" t="s">
        <v>9</v>
      </c>
      <c r="H839" s="16" t="str">
        <f>VLOOKUP(A839,'Data Key'!$A$1:$B$51,2,FALSE)</f>
        <v>Wisconsin</v>
      </c>
      <c r="I839" s="17">
        <f t="shared" si="130"/>
        <v>2921</v>
      </c>
      <c r="J839" s="21">
        <f t="shared" si="131"/>
        <v>1.3089805021084813E-4</v>
      </c>
      <c r="K839" s="19">
        <f t="shared" si="132"/>
        <v>6.9689026400813106</v>
      </c>
      <c r="L839" s="19">
        <f t="shared" si="133"/>
        <v>7.2306987405030076</v>
      </c>
      <c r="M839" s="21">
        <f t="shared" si="138"/>
        <v>2816</v>
      </c>
      <c r="N839" s="21">
        <f t="shared" si="139"/>
        <v>3027</v>
      </c>
      <c r="O839" s="19">
        <f t="shared" si="134"/>
        <v>6.8445870400077782</v>
      </c>
      <c r="P839" s="19">
        <f t="shared" si="135"/>
        <v>7.357444946769724</v>
      </c>
      <c r="Q839" s="21">
        <f>((I839/B839)+_xlfn.NORM.S.INV(0.975)^2/(2*B839))/(1+_xlfn.NORM.S.INV(0.975)^2/B839)</f>
        <v>7.1044028927596831E-3</v>
      </c>
      <c r="R839" s="21">
        <f>_xlfn.NORM.S.INV(0.975)*SQRT(Q839*(1-Q839)/B839+(_xlfn.NORM.S.INV(0.975)^2/(4*B839^2)))/(1+_xlfn.NORM.S.INV(0.975)^2/B839)</f>
        <v>2.5667807031623692E-4</v>
      </c>
      <c r="S839" s="19">
        <f t="shared" si="136"/>
        <v>6.8477248224434462</v>
      </c>
      <c r="T839" s="19">
        <f t="shared" si="137"/>
        <v>7.3610809630759197</v>
      </c>
    </row>
    <row r="840" spans="1:20" x14ac:dyDescent="0.25">
      <c r="A840" s="12" t="s">
        <v>42</v>
      </c>
      <c r="B840" s="13">
        <v>40380</v>
      </c>
      <c r="C840" s="12">
        <v>9.5</v>
      </c>
      <c r="D840" s="12">
        <v>8.6</v>
      </c>
      <c r="E840" s="12">
        <v>10.5</v>
      </c>
      <c r="F840" s="12">
        <v>2012</v>
      </c>
      <c r="G840" s="12" t="s">
        <v>9</v>
      </c>
      <c r="H840" s="16" t="str">
        <f>VLOOKUP(A840,'Data Key'!$A$1:$B$51,2,FALSE)</f>
        <v>Wyoming</v>
      </c>
      <c r="I840" s="17">
        <f t="shared" si="130"/>
        <v>384</v>
      </c>
      <c r="J840" s="21">
        <f t="shared" si="131"/>
        <v>4.8297474307047971E-4</v>
      </c>
      <c r="K840" s="19">
        <f t="shared" si="132"/>
        <v>9.0266835035862805</v>
      </c>
      <c r="L840" s="19">
        <f t="shared" si="133"/>
        <v>9.9926329897272392</v>
      </c>
      <c r="M840" s="21">
        <f t="shared" si="138"/>
        <v>346</v>
      </c>
      <c r="N840" s="21">
        <f t="shared" si="139"/>
        <v>422</v>
      </c>
      <c r="O840" s="19">
        <f t="shared" si="134"/>
        <v>8.5685983159980186</v>
      </c>
      <c r="P840" s="19">
        <f t="shared" si="135"/>
        <v>10.450718177315503</v>
      </c>
      <c r="Q840" s="21">
        <f>((I840/B840)+_xlfn.NORM.S.INV(0.975)^2/(2*B840))/(1+_xlfn.NORM.S.INV(0.975)^2/B840)</f>
        <v>9.5563154833566161E-3</v>
      </c>
      <c r="R840" s="21">
        <f>_xlfn.NORM.S.INV(0.975)*SQRT(Q840*(1-Q840)/B840+(_xlfn.NORM.S.INV(0.975)^2/(4*B840^2)))/(1+_xlfn.NORM.S.INV(0.975)^2/B840)</f>
        <v>9.5001115706924569E-4</v>
      </c>
      <c r="S840" s="19">
        <f t="shared" si="136"/>
        <v>8.6063043262873702</v>
      </c>
      <c r="T840" s="19">
        <f t="shared" si="137"/>
        <v>10.506326640425861</v>
      </c>
    </row>
    <row r="841" spans="1:20" x14ac:dyDescent="0.25">
      <c r="A841" s="12" t="s">
        <v>19</v>
      </c>
      <c r="B841" s="13">
        <v>674044</v>
      </c>
      <c r="C841" s="12">
        <v>1.1000000000000001</v>
      </c>
      <c r="D841" s="12">
        <v>1</v>
      </c>
      <c r="E841" s="12">
        <v>1.2</v>
      </c>
      <c r="F841" s="12">
        <v>2000</v>
      </c>
      <c r="G841" s="12" t="s">
        <v>8</v>
      </c>
      <c r="H841" s="16" t="str">
        <f>VLOOKUP(A841,'Data Key'!$A$1:$B$51,2,FALSE)</f>
        <v>Alabama</v>
      </c>
      <c r="I841" s="17">
        <f t="shared" si="130"/>
        <v>741</v>
      </c>
      <c r="J841" s="21">
        <f t="shared" si="131"/>
        <v>4.0362867103794824E-5</v>
      </c>
      <c r="K841" s="19">
        <f t="shared" si="132"/>
        <v>1.0589718944251261</v>
      </c>
      <c r="L841" s="19">
        <f t="shared" si="133"/>
        <v>1.1396976286327156</v>
      </c>
      <c r="M841" s="21">
        <f t="shared" si="138"/>
        <v>689</v>
      </c>
      <c r="N841" s="21">
        <f t="shared" si="139"/>
        <v>795</v>
      </c>
      <c r="O841" s="19">
        <f t="shared" si="134"/>
        <v>1.0221884624742599</v>
      </c>
      <c r="P841" s="19">
        <f t="shared" si="135"/>
        <v>1.1794482259318382</v>
      </c>
      <c r="Q841" s="21">
        <f>((I841/B841)+_xlfn.NORM.S.INV(0.975)^2/(2*B841))/(1+_xlfn.NORM.S.INV(0.975)^2/B841)</f>
        <v>1.1021780409569545E-3</v>
      </c>
      <c r="R841" s="21">
        <f>_xlfn.NORM.S.INV(0.975)*SQRT(Q841*(1-Q841)/B841+(_xlfn.NORM.S.INV(0.975)^2/(4*B841^2)))/(1+_xlfn.NORM.S.INV(0.975)^2/B841)</f>
        <v>7.9262676962338794E-5</v>
      </c>
      <c r="S841" s="19">
        <f t="shared" si="136"/>
        <v>1.0229153639946158</v>
      </c>
      <c r="T841" s="19">
        <f t="shared" si="137"/>
        <v>1.1814407179192932</v>
      </c>
    </row>
    <row r="842" spans="1:20" x14ac:dyDescent="0.25">
      <c r="A842" s="12" t="s">
        <v>43</v>
      </c>
      <c r="B842" s="13">
        <v>122469</v>
      </c>
      <c r="C842" s="12">
        <v>1.6</v>
      </c>
      <c r="D842" s="12">
        <v>1.4</v>
      </c>
      <c r="E842" s="12">
        <v>1.8</v>
      </c>
      <c r="F842" s="12">
        <v>2000</v>
      </c>
      <c r="G842" s="12" t="s">
        <v>8</v>
      </c>
      <c r="H842" s="16" t="str">
        <f>VLOOKUP(A842,'Data Key'!$A$1:$B$51,2,FALSE)</f>
        <v>Alaska</v>
      </c>
      <c r="I842" s="17">
        <f t="shared" si="130"/>
        <v>196</v>
      </c>
      <c r="J842" s="21">
        <f t="shared" si="131"/>
        <v>1.1422313139764555E-4</v>
      </c>
      <c r="K842" s="19">
        <f t="shared" si="132"/>
        <v>1.4861818690514479</v>
      </c>
      <c r="L842" s="19">
        <f t="shared" si="133"/>
        <v>1.7146281318467387</v>
      </c>
      <c r="M842" s="21">
        <f t="shared" si="138"/>
        <v>169</v>
      </c>
      <c r="N842" s="21">
        <f t="shared" si="139"/>
        <v>224</v>
      </c>
      <c r="O842" s="19">
        <f t="shared" si="134"/>
        <v>1.3799410463055957</v>
      </c>
      <c r="P842" s="19">
        <f t="shared" si="135"/>
        <v>1.8290342862275351</v>
      </c>
      <c r="Q842" s="21">
        <f>((I842/B842)+_xlfn.NORM.S.INV(0.975)^2/(2*B842))/(1+_xlfn.NORM.S.INV(0.975)^2/B842)</f>
        <v>1.616037703158005E-3</v>
      </c>
      <c r="R842" s="21">
        <f>_xlfn.NORM.S.INV(0.975)*SQRT(Q842*(1-Q842)/B842+(_xlfn.NORM.S.INV(0.975)^2/(4*B842^2)))/(1+_xlfn.NORM.S.INV(0.975)^2/B842)</f>
        <v>2.2550115180441287E-4</v>
      </c>
      <c r="S842" s="19">
        <f t="shared" si="136"/>
        <v>1.3905365513535921</v>
      </c>
      <c r="T842" s="19">
        <f t="shared" si="137"/>
        <v>1.8415388549624179</v>
      </c>
    </row>
    <row r="843" spans="1:20" x14ac:dyDescent="0.25">
      <c r="A843" s="12" t="s">
        <v>13</v>
      </c>
      <c r="B843" s="13">
        <v>804559</v>
      </c>
      <c r="C843" s="12">
        <v>1.3</v>
      </c>
      <c r="D843" s="12">
        <v>1.2</v>
      </c>
      <c r="E843" s="12">
        <v>1.4</v>
      </c>
      <c r="F843" s="12">
        <v>2000</v>
      </c>
      <c r="G843" s="12" t="s">
        <v>8</v>
      </c>
      <c r="H843" s="16" t="str">
        <f>VLOOKUP(A843,'Data Key'!$A$1:$B$51,2,FALSE)</f>
        <v>Arizona</v>
      </c>
      <c r="I843" s="17">
        <f t="shared" si="130"/>
        <v>1046</v>
      </c>
      <c r="J843" s="21">
        <f t="shared" si="131"/>
        <v>4.0172184633534658E-5</v>
      </c>
      <c r="K843" s="19">
        <f t="shared" si="132"/>
        <v>1.2599189211772264</v>
      </c>
      <c r="L843" s="19">
        <f t="shared" si="133"/>
        <v>1.3402632904442955</v>
      </c>
      <c r="M843" s="21">
        <f t="shared" si="138"/>
        <v>983</v>
      </c>
      <c r="N843" s="21">
        <f t="shared" si="139"/>
        <v>1110</v>
      </c>
      <c r="O843" s="19">
        <f t="shared" si="134"/>
        <v>1.2217873393995966</v>
      </c>
      <c r="P843" s="19">
        <f t="shared" si="135"/>
        <v>1.3796377891490867</v>
      </c>
      <c r="Q843" s="21">
        <f>((I843/B843)+_xlfn.NORM.S.INV(0.975)^2/(2*B843))/(1+_xlfn.NORM.S.INV(0.975)^2/B843)</f>
        <v>1.3024721941051539E-3</v>
      </c>
      <c r="R843" s="21">
        <f>_xlfn.NORM.S.INV(0.975)*SQRT(Q843*(1-Q843)/B843+(_xlfn.NORM.S.INV(0.975)^2/(4*B843^2)))/(1+_xlfn.NORM.S.INV(0.975)^2/B843)</f>
        <v>7.8843784035578706E-5</v>
      </c>
      <c r="S843" s="19">
        <f t="shared" si="136"/>
        <v>1.2236284100695751</v>
      </c>
      <c r="T843" s="19">
        <f t="shared" si="137"/>
        <v>1.3813159781407327</v>
      </c>
    </row>
    <row r="844" spans="1:20" x14ac:dyDescent="0.25">
      <c r="A844" s="12" t="s">
        <v>20</v>
      </c>
      <c r="B844" s="13">
        <v>412602</v>
      </c>
      <c r="C844" s="12">
        <v>1.6</v>
      </c>
      <c r="D844" s="12">
        <v>1.5</v>
      </c>
      <c r="E844" s="12">
        <v>1.7</v>
      </c>
      <c r="F844" s="12">
        <v>2000</v>
      </c>
      <c r="G844" s="12" t="s">
        <v>8</v>
      </c>
      <c r="H844" s="16" t="str">
        <f>VLOOKUP(A844,'Data Key'!$A$1:$B$51,2,FALSE)</f>
        <v>Arkansas</v>
      </c>
      <c r="I844" s="17">
        <f t="shared" si="130"/>
        <v>660</v>
      </c>
      <c r="J844" s="21">
        <f t="shared" si="131"/>
        <v>6.2214699983339817E-5</v>
      </c>
      <c r="K844" s="19">
        <f t="shared" si="132"/>
        <v>1.5373897614589216</v>
      </c>
      <c r="L844" s="19">
        <f t="shared" si="133"/>
        <v>1.6618191614256013</v>
      </c>
      <c r="M844" s="21">
        <f t="shared" si="138"/>
        <v>610</v>
      </c>
      <c r="N844" s="21">
        <f t="shared" si="139"/>
        <v>711</v>
      </c>
      <c r="O844" s="19">
        <f t="shared" si="134"/>
        <v>1.4784223052723933</v>
      </c>
      <c r="P844" s="19">
        <f t="shared" si="135"/>
        <v>1.7232102607355273</v>
      </c>
      <c r="Q844" s="21">
        <f>((I844/B844)+_xlfn.NORM.S.INV(0.975)^2/(2*B844))/(1+_xlfn.NORM.S.INV(0.975)^2/B844)</f>
        <v>1.6042446880297229E-3</v>
      </c>
      <c r="R844" s="21">
        <f>_xlfn.NORM.S.INV(0.975)*SQRT(Q844*(1-Q844)/B844+(_xlfn.NORM.S.INV(0.975)^2/(4*B844^2)))/(1+_xlfn.NORM.S.INV(0.975)^2/B844)</f>
        <v>1.2220258277869712E-4</v>
      </c>
      <c r="S844" s="19">
        <f t="shared" si="136"/>
        <v>1.4820421052510258</v>
      </c>
      <c r="T844" s="19">
        <f t="shared" si="137"/>
        <v>1.72644727080842</v>
      </c>
    </row>
    <row r="845" spans="1:20" x14ac:dyDescent="0.25">
      <c r="A845" s="12" t="s">
        <v>44</v>
      </c>
      <c r="B845" s="13">
        <v>5512592</v>
      </c>
      <c r="C845" s="12">
        <v>1.8</v>
      </c>
      <c r="D845" s="12">
        <v>1.8</v>
      </c>
      <c r="E845" s="12">
        <v>1.8</v>
      </c>
      <c r="F845" s="12">
        <v>2000</v>
      </c>
      <c r="G845" s="12" t="s">
        <v>8</v>
      </c>
      <c r="H845" s="16" t="str">
        <f>VLOOKUP(A845,'Data Key'!$A$1:$B$51,2,FALSE)</f>
        <v>California</v>
      </c>
      <c r="I845" s="17">
        <f t="shared" si="130"/>
        <v>9923</v>
      </c>
      <c r="J845" s="21">
        <f t="shared" si="131"/>
        <v>1.8054040598914727E-5</v>
      </c>
      <c r="K845" s="19">
        <f t="shared" si="132"/>
        <v>1.7820066205202105</v>
      </c>
      <c r="L845" s="19">
        <f t="shared" si="133"/>
        <v>1.8181147017180399</v>
      </c>
      <c r="M845" s="21">
        <f t="shared" si="138"/>
        <v>9728</v>
      </c>
      <c r="N845" s="21">
        <f t="shared" si="139"/>
        <v>10118</v>
      </c>
      <c r="O845" s="19">
        <f t="shared" si="134"/>
        <v>1.7646871018207042</v>
      </c>
      <c r="P845" s="19">
        <f t="shared" si="135"/>
        <v>1.8354342204175458</v>
      </c>
      <c r="Q845" s="21">
        <f>((I845/B845)+_xlfn.NORM.S.INV(0.975)^2/(2*B845))/(1+_xlfn.NORM.S.INV(0.975)^2/B845)</f>
        <v>1.8004078323260271E-3</v>
      </c>
      <c r="R845" s="21">
        <f>_xlfn.NORM.S.INV(0.975)*SQRT(Q845*(1-Q845)/B845+(_xlfn.NORM.S.INV(0.975)^2/(4*B845^2)))/(1+_xlfn.NORM.S.INV(0.975)^2/B845)</f>
        <v>3.5390365887789743E-5</v>
      </c>
      <c r="S845" s="19">
        <f t="shared" si="136"/>
        <v>1.7650174664382372</v>
      </c>
      <c r="T845" s="19">
        <f t="shared" si="137"/>
        <v>1.835798198213817</v>
      </c>
    </row>
    <row r="846" spans="1:20" x14ac:dyDescent="0.25">
      <c r="A846" s="12" t="s">
        <v>21</v>
      </c>
      <c r="B846" s="13">
        <v>658092</v>
      </c>
      <c r="C846" s="12">
        <v>0.7</v>
      </c>
      <c r="D846" s="12">
        <v>0.6</v>
      </c>
      <c r="E846" s="12">
        <v>0.7</v>
      </c>
      <c r="F846" s="12">
        <v>2000</v>
      </c>
      <c r="G846" s="12" t="s">
        <v>8</v>
      </c>
      <c r="H846" s="16" t="str">
        <f>VLOOKUP(A846,'Data Key'!$A$1:$B$51,2,FALSE)</f>
        <v>Colorado</v>
      </c>
      <c r="I846" s="17">
        <f t="shared" si="130"/>
        <v>461</v>
      </c>
      <c r="J846" s="21">
        <f t="shared" si="131"/>
        <v>3.2614572039738369E-5</v>
      </c>
      <c r="K846" s="19">
        <f t="shared" si="132"/>
        <v>0.66789538705412699</v>
      </c>
      <c r="L846" s="19">
        <f t="shared" si="133"/>
        <v>0.73312453113360365</v>
      </c>
      <c r="M846" s="21">
        <f t="shared" si="138"/>
        <v>419</v>
      </c>
      <c r="N846" s="21">
        <f t="shared" si="139"/>
        <v>503</v>
      </c>
      <c r="O846" s="19">
        <f t="shared" si="134"/>
        <v>0.63668909514171268</v>
      </c>
      <c r="P846" s="19">
        <f t="shared" si="135"/>
        <v>0.76433082304601785</v>
      </c>
      <c r="Q846" s="21">
        <f>((I846/B846)+_xlfn.NORM.S.INV(0.975)^2/(2*B846))/(1+_xlfn.NORM.S.INV(0.975)^2/B846)</f>
        <v>7.0342448659784407E-4</v>
      </c>
      <c r="R846" s="21">
        <f>_xlfn.NORM.S.INV(0.975)*SQRT(Q846*(1-Q846)/B846+(_xlfn.NORM.S.INV(0.975)^2/(4*B846^2)))/(1+_xlfn.NORM.S.INV(0.975)^2/B846)</f>
        <v>6.4122217376844274E-5</v>
      </c>
      <c r="S846" s="19">
        <f t="shared" si="136"/>
        <v>0.63930226922099975</v>
      </c>
      <c r="T846" s="19">
        <f t="shared" si="137"/>
        <v>0.76754670397468838</v>
      </c>
    </row>
    <row r="847" spans="1:20" x14ac:dyDescent="0.25">
      <c r="A847" s="12" t="s">
        <v>33</v>
      </c>
      <c r="B847" s="13">
        <v>510125</v>
      </c>
      <c r="C847" s="12">
        <v>2.2999999999999998</v>
      </c>
      <c r="D847" s="12">
        <v>2.2000000000000002</v>
      </c>
      <c r="E847" s="12">
        <v>2.4</v>
      </c>
      <c r="F847" s="12">
        <v>2000</v>
      </c>
      <c r="G847" s="12" t="s">
        <v>8</v>
      </c>
      <c r="H847" s="16" t="str">
        <f>VLOOKUP(A847,'Data Key'!$A$1:$B$51,2,FALSE)</f>
        <v>Connecticut</v>
      </c>
      <c r="I847" s="17">
        <f t="shared" si="130"/>
        <v>1173</v>
      </c>
      <c r="J847" s="21">
        <f t="shared" si="131"/>
        <v>6.7061383224451942E-5</v>
      </c>
      <c r="K847" s="19">
        <f t="shared" si="132"/>
        <v>2.2323750294195079</v>
      </c>
      <c r="L847" s="19">
        <f t="shared" si="133"/>
        <v>2.3664977958684119</v>
      </c>
      <c r="M847" s="21">
        <f t="shared" si="138"/>
        <v>1107</v>
      </c>
      <c r="N847" s="21">
        <f t="shared" si="139"/>
        <v>1241</v>
      </c>
      <c r="O847" s="19">
        <f t="shared" si="134"/>
        <v>2.1700563587356041</v>
      </c>
      <c r="P847" s="19">
        <f t="shared" si="135"/>
        <v>2.4327370742465084</v>
      </c>
      <c r="Q847" s="21">
        <f>((I847/B847)+_xlfn.NORM.S.INV(0.975)^2/(2*B847))/(1+_xlfn.NORM.S.INV(0.975)^2/B847)</f>
        <v>2.3031842819363326E-3</v>
      </c>
      <c r="R847" s="21">
        <f>_xlfn.NORM.S.INV(0.975)*SQRT(Q847*(1-Q847)/B847+(_xlfn.NORM.S.INV(0.975)^2/(4*B847^2)))/(1+_xlfn.NORM.S.INV(0.975)^2/B847)</f>
        <v>1.3159760496650377E-4</v>
      </c>
      <c r="S847" s="19">
        <f t="shared" si="136"/>
        <v>2.1715866769698287</v>
      </c>
      <c r="T847" s="19">
        <f t="shared" si="137"/>
        <v>2.4347818869028361</v>
      </c>
    </row>
    <row r="848" spans="1:20" x14ac:dyDescent="0.25">
      <c r="A848" s="12" t="s">
        <v>45</v>
      </c>
      <c r="B848" s="13">
        <v>106279</v>
      </c>
      <c r="C848" s="12">
        <v>2.2999999999999998</v>
      </c>
      <c r="D848" s="12">
        <v>2</v>
      </c>
      <c r="E848" s="12">
        <v>2.6</v>
      </c>
      <c r="F848" s="12">
        <v>2000</v>
      </c>
      <c r="G848" s="12" t="s">
        <v>8</v>
      </c>
      <c r="H848" s="16" t="str">
        <f>VLOOKUP(A848,'Data Key'!$A$1:$B$51,2,FALSE)</f>
        <v>Delaware</v>
      </c>
      <c r="I848" s="17">
        <f t="shared" si="130"/>
        <v>244</v>
      </c>
      <c r="J848" s="21">
        <f t="shared" si="131"/>
        <v>1.4680753426070961E-4</v>
      </c>
      <c r="K848" s="19">
        <f t="shared" si="132"/>
        <v>2.1490364236237269</v>
      </c>
      <c r="L848" s="19">
        <f t="shared" si="133"/>
        <v>2.4426514921451461</v>
      </c>
      <c r="M848" s="21">
        <f t="shared" si="138"/>
        <v>214</v>
      </c>
      <c r="N848" s="21">
        <f t="shared" si="139"/>
        <v>276</v>
      </c>
      <c r="O848" s="19">
        <f t="shared" si="134"/>
        <v>2.0135680614232352</v>
      </c>
      <c r="P848" s="19">
        <f t="shared" si="135"/>
        <v>2.5969382474430507</v>
      </c>
      <c r="Q848" s="21">
        <f>((I848/B848)+_xlfn.NORM.S.INV(0.975)^2/(2*B848))/(1+_xlfn.NORM.S.INV(0.975)^2/B848)</f>
        <v>2.3138328448400495E-3</v>
      </c>
      <c r="R848" s="21">
        <f>_xlfn.NORM.S.INV(0.975)*SQRT(Q848*(1-Q848)/B848+(_xlfn.NORM.S.INV(0.975)^2/(4*B848^2)))/(1+_xlfn.NORM.S.INV(0.975)^2/B848)</f>
        <v>2.8941428768842575E-4</v>
      </c>
      <c r="S848" s="19">
        <f t="shared" si="136"/>
        <v>2.0244185571516238</v>
      </c>
      <c r="T848" s="19">
        <f t="shared" si="137"/>
        <v>2.6032471325284749</v>
      </c>
    </row>
    <row r="849" spans="1:20" x14ac:dyDescent="0.25">
      <c r="A849" s="12" t="s">
        <v>60</v>
      </c>
      <c r="B849" s="13">
        <v>55111</v>
      </c>
      <c r="C849" s="12">
        <v>1.8</v>
      </c>
      <c r="D849" s="12">
        <v>1.5</v>
      </c>
      <c r="E849" s="12">
        <v>2.2000000000000002</v>
      </c>
      <c r="F849" s="12">
        <v>2000</v>
      </c>
      <c r="G849" s="12" t="s">
        <v>8</v>
      </c>
      <c r="H849" s="16" t="e">
        <f>VLOOKUP(A849,'Data Key'!$A$1:$B$51,2,FALSE)</f>
        <v>#N/A</v>
      </c>
      <c r="I849" s="17">
        <f t="shared" si="130"/>
        <v>99</v>
      </c>
      <c r="J849" s="21">
        <f t="shared" si="131"/>
        <v>1.80380205462251E-4</v>
      </c>
      <c r="K849" s="19">
        <f t="shared" si="132"/>
        <v>1.6159943840026474</v>
      </c>
      <c r="L849" s="19">
        <f t="shared" si="133"/>
        <v>1.9767547949271491</v>
      </c>
      <c r="M849" s="21">
        <f t="shared" si="138"/>
        <v>80</v>
      </c>
      <c r="N849" s="21">
        <f t="shared" si="139"/>
        <v>119</v>
      </c>
      <c r="O849" s="19">
        <f t="shared" si="134"/>
        <v>1.4516158298706248</v>
      </c>
      <c r="P849" s="19">
        <f t="shared" si="135"/>
        <v>2.1592785469325544</v>
      </c>
      <c r="Q849" s="21">
        <f>((I849/B849)+_xlfn.NORM.S.INV(0.975)^2/(2*B849))/(1+_xlfn.NORM.S.INV(0.975)^2/B849)</f>
        <v>1.8310989696985781E-3</v>
      </c>
      <c r="R849" s="21">
        <f>_xlfn.NORM.S.INV(0.975)*SQRT(Q849*(1-Q849)/B849+(_xlfn.NORM.S.INV(0.975)^2/(4*B849^2)))/(1+_xlfn.NORM.S.INV(0.975)^2/B849)</f>
        <v>3.586056340292009E-4</v>
      </c>
      <c r="S849" s="19">
        <f t="shared" si="136"/>
        <v>1.4724933356693772</v>
      </c>
      <c r="T849" s="19">
        <f t="shared" si="137"/>
        <v>2.1897046037277788</v>
      </c>
    </row>
    <row r="850" spans="1:20" x14ac:dyDescent="0.25">
      <c r="A850" s="12" t="s">
        <v>27</v>
      </c>
      <c r="B850" s="13">
        <v>2203889</v>
      </c>
      <c r="C850" s="12">
        <v>1.5</v>
      </c>
      <c r="D850" s="12">
        <v>1.5</v>
      </c>
      <c r="E850" s="12">
        <v>1.6</v>
      </c>
      <c r="F850" s="12">
        <v>2000</v>
      </c>
      <c r="G850" s="12" t="s">
        <v>8</v>
      </c>
      <c r="H850" s="16" t="str">
        <f>VLOOKUP(A850,'Data Key'!$A$1:$B$51,2,FALSE)</f>
        <v>Florida</v>
      </c>
      <c r="I850" s="17">
        <f t="shared" si="130"/>
        <v>3306</v>
      </c>
      <c r="J850" s="21">
        <f t="shared" si="131"/>
        <v>2.6069681512708193E-5</v>
      </c>
      <c r="K850" s="19">
        <f t="shared" si="132"/>
        <v>1.4740058667567373</v>
      </c>
      <c r="L850" s="19">
        <f t="shared" si="133"/>
        <v>1.5261452297821536</v>
      </c>
      <c r="M850" s="21">
        <f t="shared" si="138"/>
        <v>3194</v>
      </c>
      <c r="N850" s="21">
        <f t="shared" si="139"/>
        <v>3419</v>
      </c>
      <c r="O850" s="19">
        <f t="shared" si="134"/>
        <v>1.4492562919457377</v>
      </c>
      <c r="P850" s="19">
        <f t="shared" si="135"/>
        <v>1.5513485479531863</v>
      </c>
      <c r="Q850" s="21">
        <f>((I850/B850)+_xlfn.NORM.S.INV(0.975)^2/(2*B850))/(1+_xlfn.NORM.S.INV(0.975)^2/B850)</f>
        <v>1.5009444502849505E-3</v>
      </c>
      <c r="R850" s="21">
        <f>_xlfn.NORM.S.INV(0.975)*SQRT(Q850*(1-Q850)/B850+(_xlfn.NORM.S.INV(0.975)^2/(4*B850^2)))/(1+_xlfn.NORM.S.INV(0.975)^2/B850)</f>
        <v>5.1117751544731205E-5</v>
      </c>
      <c r="S850" s="19">
        <f t="shared" si="136"/>
        <v>1.4498266987402193</v>
      </c>
      <c r="T850" s="19">
        <f t="shared" si="137"/>
        <v>1.5520622018296817</v>
      </c>
    </row>
    <row r="851" spans="1:20" x14ac:dyDescent="0.25">
      <c r="A851" s="12" t="s">
        <v>14</v>
      </c>
      <c r="B851" s="13">
        <v>1301729</v>
      </c>
      <c r="C851" s="12">
        <v>1.4</v>
      </c>
      <c r="D851" s="12">
        <v>1.4</v>
      </c>
      <c r="E851" s="12">
        <v>1.5</v>
      </c>
      <c r="F851" s="12">
        <v>2000</v>
      </c>
      <c r="G851" s="12" t="s">
        <v>8</v>
      </c>
      <c r="H851" s="16" t="str">
        <f>VLOOKUP(A851,'Data Key'!$A$1:$B$51,2,FALSE)</f>
        <v>Georgia</v>
      </c>
      <c r="I851" s="17">
        <f t="shared" si="130"/>
        <v>1822</v>
      </c>
      <c r="J851" s="21">
        <f t="shared" si="131"/>
        <v>3.2767963955711463E-5</v>
      </c>
      <c r="K851" s="19">
        <f t="shared" si="132"/>
        <v>1.3669089273173571</v>
      </c>
      <c r="L851" s="19">
        <f t="shared" si="133"/>
        <v>1.4324448552287798</v>
      </c>
      <c r="M851" s="21">
        <f t="shared" si="138"/>
        <v>1739</v>
      </c>
      <c r="N851" s="21">
        <f t="shared" si="139"/>
        <v>1907</v>
      </c>
      <c r="O851" s="19">
        <f t="shared" si="134"/>
        <v>1.3359155400240756</v>
      </c>
      <c r="P851" s="19">
        <f t="shared" si="135"/>
        <v>1.4649746606244465</v>
      </c>
      <c r="Q851" s="21">
        <f>((I851/B851)+_xlfn.NORM.S.INV(0.975)^2/(2*B851))/(1+_xlfn.NORM.S.INV(0.975)^2/B851)</f>
        <v>1.4011482781415602E-3</v>
      </c>
      <c r="R851" s="21">
        <f>_xlfn.NORM.S.INV(0.975)*SQRT(Q851*(1-Q851)/B851+(_xlfn.NORM.S.INV(0.975)^2/(4*B851^2)))/(1+_xlfn.NORM.S.INV(0.975)^2/B851)</f>
        <v>6.4274479175204861E-5</v>
      </c>
      <c r="S851" s="19">
        <f t="shared" si="136"/>
        <v>1.3368737989663553</v>
      </c>
      <c r="T851" s="19">
        <f t="shared" si="137"/>
        <v>1.4654227573167651</v>
      </c>
    </row>
    <row r="852" spans="1:20" x14ac:dyDescent="0.25">
      <c r="A852" s="12" t="s">
        <v>58</v>
      </c>
      <c r="B852" s="13">
        <v>169370</v>
      </c>
      <c r="C852" s="12">
        <v>1.6</v>
      </c>
      <c r="D852" s="12">
        <v>1.4</v>
      </c>
      <c r="E852" s="12">
        <v>1.8</v>
      </c>
      <c r="F852" s="12">
        <v>2000</v>
      </c>
      <c r="G852" s="12" t="s">
        <v>8</v>
      </c>
      <c r="H852" s="16" t="str">
        <f>VLOOKUP(A852,'Data Key'!$A$1:$B$51,2,FALSE)</f>
        <v>Hawaii</v>
      </c>
      <c r="I852" s="17">
        <f t="shared" si="130"/>
        <v>271</v>
      </c>
      <c r="J852" s="21">
        <f t="shared" si="131"/>
        <v>9.7118157347046431E-5</v>
      </c>
      <c r="K852" s="19">
        <f t="shared" si="132"/>
        <v>1.5029290765196359</v>
      </c>
      <c r="L852" s="19">
        <f t="shared" si="133"/>
        <v>1.6971653912137288</v>
      </c>
      <c r="M852" s="21">
        <f t="shared" si="138"/>
        <v>239</v>
      </c>
      <c r="N852" s="21">
        <f t="shared" si="139"/>
        <v>304</v>
      </c>
      <c r="O852" s="19">
        <f t="shared" si="134"/>
        <v>1.4111117671370372</v>
      </c>
      <c r="P852" s="19">
        <f t="shared" si="135"/>
        <v>1.7948869339316289</v>
      </c>
      <c r="Q852" s="21">
        <f>((I852/B852)+_xlfn.NORM.S.INV(0.975)^2/(2*B852))/(1+_xlfn.NORM.S.INV(0.975)^2/B852)</f>
        <v>1.6113511216352813E-3</v>
      </c>
      <c r="R852" s="21">
        <f>_xlfn.NORM.S.INV(0.975)*SQRT(Q852*(1-Q852)/B852+(_xlfn.NORM.S.INV(0.975)^2/(4*B852^2)))/(1+_xlfn.NORM.S.INV(0.975)^2/B852)</f>
        <v>1.9135019934828109E-4</v>
      </c>
      <c r="S852" s="19">
        <f t="shared" si="136"/>
        <v>1.4200009222870003</v>
      </c>
      <c r="T852" s="19">
        <f t="shared" si="137"/>
        <v>1.8027013209835623</v>
      </c>
    </row>
    <row r="853" spans="1:20" x14ac:dyDescent="0.25">
      <c r="A853" s="12" t="s">
        <v>34</v>
      </c>
      <c r="B853" s="13">
        <v>225835</v>
      </c>
      <c r="C853" s="12">
        <v>1.2</v>
      </c>
      <c r="D853" s="12">
        <v>1.1000000000000001</v>
      </c>
      <c r="E853" s="12">
        <v>1.4</v>
      </c>
      <c r="F853" s="12">
        <v>2000</v>
      </c>
      <c r="G853" s="12" t="s">
        <v>8</v>
      </c>
      <c r="H853" s="16" t="str">
        <f>VLOOKUP(A853,'Data Key'!$A$1:$B$51,2,FALSE)</f>
        <v>Idaho</v>
      </c>
      <c r="I853" s="17">
        <f t="shared" si="130"/>
        <v>271</v>
      </c>
      <c r="J853" s="21">
        <f t="shared" si="131"/>
        <v>7.2850521374274438E-5</v>
      </c>
      <c r="K853" s="19">
        <f t="shared" si="132"/>
        <v>1.1271406226025227</v>
      </c>
      <c r="L853" s="19">
        <f t="shared" si="133"/>
        <v>1.2728416653510717</v>
      </c>
      <c r="M853" s="21">
        <f t="shared" si="138"/>
        <v>239</v>
      </c>
      <c r="N853" s="21">
        <f t="shared" si="139"/>
        <v>304</v>
      </c>
      <c r="O853" s="19">
        <f t="shared" si="134"/>
        <v>1.0582947727323047</v>
      </c>
      <c r="P853" s="19">
        <f t="shared" si="135"/>
        <v>1.3461155268226803</v>
      </c>
      <c r="Q853" s="21">
        <f>((I853/B853)+_xlfn.NORM.S.INV(0.975)^2/(2*B853))/(1+_xlfn.NORM.S.INV(0.975)^2/B853)</f>
        <v>1.2084755998897172E-3</v>
      </c>
      <c r="R853" s="21">
        <f>_xlfn.NORM.S.INV(0.975)*SQRT(Q853*(1-Q853)/B853+(_xlfn.NORM.S.INV(0.975)^2/(4*B853^2)))/(1+_xlfn.NORM.S.INV(0.975)^2/B853)</f>
        <v>1.4353742325152192E-4</v>
      </c>
      <c r="S853" s="19">
        <f t="shared" si="136"/>
        <v>1.0649381766381953</v>
      </c>
      <c r="T853" s="19">
        <f t="shared" si="137"/>
        <v>1.3520130231412391</v>
      </c>
    </row>
    <row r="854" spans="1:20" x14ac:dyDescent="0.25">
      <c r="A854" s="12" t="s">
        <v>47</v>
      </c>
      <c r="B854" s="13">
        <v>1836275</v>
      </c>
      <c r="C854" s="12">
        <v>1.9</v>
      </c>
      <c r="D854" s="12">
        <v>1.8</v>
      </c>
      <c r="E854" s="12">
        <v>2</v>
      </c>
      <c r="F854" s="12">
        <v>2000</v>
      </c>
      <c r="G854" s="12" t="s">
        <v>8</v>
      </c>
      <c r="H854" s="16" t="str">
        <f>VLOOKUP(A854,'Data Key'!$A$1:$B$51,2,FALSE)</f>
        <v>Illinois</v>
      </c>
      <c r="I854" s="17">
        <f t="shared" si="130"/>
        <v>3489</v>
      </c>
      <c r="J854" s="21">
        <f t="shared" si="131"/>
        <v>3.2136589239264957E-5</v>
      </c>
      <c r="K854" s="19">
        <f t="shared" si="132"/>
        <v>1.8679056157681551</v>
      </c>
      <c r="L854" s="19">
        <f t="shared" si="133"/>
        <v>1.9321787942466848</v>
      </c>
      <c r="M854" s="21">
        <f t="shared" si="138"/>
        <v>3374</v>
      </c>
      <c r="N854" s="21">
        <f t="shared" si="139"/>
        <v>3605</v>
      </c>
      <c r="O854" s="19">
        <f t="shared" si="134"/>
        <v>1.8374154198036787</v>
      </c>
      <c r="P854" s="19">
        <f t="shared" si="135"/>
        <v>1.9632135709520633</v>
      </c>
      <c r="Q854" s="21">
        <f>((I854/B854)+_xlfn.NORM.S.INV(0.975)^2/(2*B854))/(1+_xlfn.NORM.S.INV(0.975)^2/B854)</f>
        <v>1.901084220214075E-3</v>
      </c>
      <c r="R854" s="21">
        <f>_xlfn.NORM.S.INV(0.975)*SQRT(Q854*(1-Q854)/B854+(_xlfn.NORM.S.INV(0.975)^2/(4*B854^2)))/(1+_xlfn.NORM.S.INV(0.975)^2/B854)</f>
        <v>6.3012344074733656E-5</v>
      </c>
      <c r="S854" s="19">
        <f t="shared" si="136"/>
        <v>1.8380718761393413</v>
      </c>
      <c r="T854" s="19">
        <f t="shared" si="137"/>
        <v>1.9640965642888086</v>
      </c>
    </row>
    <row r="855" spans="1:20" x14ac:dyDescent="0.25">
      <c r="A855" s="12" t="s">
        <v>35</v>
      </c>
      <c r="B855" s="13">
        <v>908247</v>
      </c>
      <c r="C855" s="12">
        <v>2.7</v>
      </c>
      <c r="D855" s="12">
        <v>2.6</v>
      </c>
      <c r="E855" s="12">
        <v>2.8</v>
      </c>
      <c r="F855" s="12">
        <v>2000</v>
      </c>
      <c r="G855" s="12" t="s">
        <v>8</v>
      </c>
      <c r="H855" s="16" t="str">
        <f>VLOOKUP(A855,'Data Key'!$A$1:$B$51,2,FALSE)</f>
        <v>Indiana</v>
      </c>
      <c r="I855" s="17">
        <f t="shared" si="130"/>
        <v>2452</v>
      </c>
      <c r="J855" s="21">
        <f t="shared" si="131"/>
        <v>5.444640814087607E-5</v>
      </c>
      <c r="K855" s="19">
        <f t="shared" si="132"/>
        <v>2.6452597290662929</v>
      </c>
      <c r="L855" s="19">
        <f t="shared" si="133"/>
        <v>2.7541525453480453</v>
      </c>
      <c r="M855" s="21">
        <f t="shared" si="138"/>
        <v>2356</v>
      </c>
      <c r="N855" s="21">
        <f t="shared" si="139"/>
        <v>2550</v>
      </c>
      <c r="O855" s="19">
        <f t="shared" si="134"/>
        <v>2.594008017642778</v>
      </c>
      <c r="P855" s="19">
        <f t="shared" si="135"/>
        <v>2.8076063009291525</v>
      </c>
      <c r="Q855" s="21">
        <f>((I855/B855)+_xlfn.NORM.S.INV(0.975)^2/(2*B855))/(1+_xlfn.NORM.S.INV(0.975)^2/B855)</f>
        <v>2.7018094753084856E-3</v>
      </c>
      <c r="R855" s="21">
        <f>_xlfn.NORM.S.INV(0.975)*SQRT(Q855*(1-Q855)/B855+(_xlfn.NORM.S.INV(0.975)^2/(4*B855^2)))/(1+_xlfn.NORM.S.INV(0.975)^2/B855)</f>
        <v>1.0677494105825547E-4</v>
      </c>
      <c r="S855" s="19">
        <f t="shared" si="136"/>
        <v>2.5950345342502299</v>
      </c>
      <c r="T855" s="19">
        <f t="shared" si="137"/>
        <v>2.8085844163667413</v>
      </c>
    </row>
    <row r="856" spans="1:20" x14ac:dyDescent="0.25">
      <c r="A856" s="12" t="s">
        <v>46</v>
      </c>
      <c r="B856" s="13">
        <v>442950</v>
      </c>
      <c r="C856" s="12">
        <v>1.1000000000000001</v>
      </c>
      <c r="D856" s="12">
        <v>1</v>
      </c>
      <c r="E856" s="12">
        <v>1.2</v>
      </c>
      <c r="F856" s="12">
        <v>2000</v>
      </c>
      <c r="G856" s="12" t="s">
        <v>8</v>
      </c>
      <c r="H856" s="16" t="str">
        <f>VLOOKUP(A856,'Data Key'!$A$1:$B$51,2,FALSE)</f>
        <v>Iowa</v>
      </c>
      <c r="I856" s="17">
        <f t="shared" si="130"/>
        <v>487</v>
      </c>
      <c r="J856" s="21">
        <f t="shared" si="131"/>
        <v>4.9793299052723851E-5</v>
      </c>
      <c r="K856" s="19">
        <f t="shared" si="132"/>
        <v>1.0496535911154667</v>
      </c>
      <c r="L856" s="19">
        <f t="shared" si="133"/>
        <v>1.1492401892209143</v>
      </c>
      <c r="M856" s="21">
        <f t="shared" si="138"/>
        <v>444</v>
      </c>
      <c r="N856" s="21">
        <f t="shared" si="139"/>
        <v>531</v>
      </c>
      <c r="O856" s="19">
        <f t="shared" si="134"/>
        <v>1.0023704707077548</v>
      </c>
      <c r="P856" s="19">
        <f t="shared" si="135"/>
        <v>1.198780900778869</v>
      </c>
      <c r="Q856" s="21">
        <f>((I856/B856)+_xlfn.NORM.S.INV(0.975)^2/(2*B856))/(1+_xlfn.NORM.S.INV(0.975)^2/B856)</f>
        <v>1.1037735394734119E-3</v>
      </c>
      <c r="R856" s="21">
        <f>_xlfn.NORM.S.INV(0.975)*SQRT(Q856*(1-Q856)/B856+(_xlfn.NORM.S.INV(0.975)^2/(4*B856^2)))/(1+_xlfn.NORM.S.INV(0.975)^2/B856)</f>
        <v>9.7879949212554155E-5</v>
      </c>
      <c r="S856" s="19">
        <f t="shared" si="136"/>
        <v>1.0058935902608577</v>
      </c>
      <c r="T856" s="19">
        <f t="shared" si="137"/>
        <v>1.201653488685966</v>
      </c>
    </row>
    <row r="857" spans="1:20" x14ac:dyDescent="0.25">
      <c r="A857" s="12" t="s">
        <v>48</v>
      </c>
      <c r="B857" s="13">
        <v>425615</v>
      </c>
      <c r="C857" s="12">
        <v>1.4</v>
      </c>
      <c r="D857" s="12">
        <v>1.3</v>
      </c>
      <c r="E857" s="12">
        <v>1.5</v>
      </c>
      <c r="F857" s="12">
        <v>2000</v>
      </c>
      <c r="G857" s="12" t="s">
        <v>8</v>
      </c>
      <c r="H857" s="16" t="str">
        <f>VLOOKUP(A857,'Data Key'!$A$1:$B$51,2,FALSE)</f>
        <v>Kansas</v>
      </c>
      <c r="I857" s="17">
        <f t="shared" si="130"/>
        <v>596</v>
      </c>
      <c r="J857" s="21">
        <f t="shared" si="131"/>
        <v>5.7319436765423631E-5</v>
      </c>
      <c r="K857" s="19">
        <f t="shared" si="132"/>
        <v>1.3430071494686142</v>
      </c>
      <c r="L857" s="19">
        <f t="shared" si="133"/>
        <v>1.4576460229994614</v>
      </c>
      <c r="M857" s="21">
        <f t="shared" si="138"/>
        <v>549</v>
      </c>
      <c r="N857" s="21">
        <f t="shared" si="139"/>
        <v>644</v>
      </c>
      <c r="O857" s="19">
        <f t="shared" si="134"/>
        <v>1.2898981473867228</v>
      </c>
      <c r="P857" s="19">
        <f t="shared" si="135"/>
        <v>1.5131045663334235</v>
      </c>
      <c r="Q857" s="21">
        <f>((I857/B857)+_xlfn.NORM.S.INV(0.975)^2/(2*B857))/(1+_xlfn.NORM.S.INV(0.975)^2/B857)</f>
        <v>1.4048267397208185E-3</v>
      </c>
      <c r="R857" s="21">
        <f>_xlfn.NORM.S.INV(0.975)*SQRT(Q857*(1-Q857)/B857+(_xlfn.NORM.S.INV(0.975)^2/(4*B857^2)))/(1+_xlfn.NORM.S.INV(0.975)^2/B857)</f>
        <v>1.126135921422527E-4</v>
      </c>
      <c r="S857" s="19">
        <f t="shared" si="136"/>
        <v>1.2922131475785659</v>
      </c>
      <c r="T857" s="19">
        <f t="shared" si="137"/>
        <v>1.5174403318630711</v>
      </c>
    </row>
    <row r="858" spans="1:20" x14ac:dyDescent="0.25">
      <c r="A858" s="12" t="s">
        <v>49</v>
      </c>
      <c r="B858" s="13">
        <v>593147</v>
      </c>
      <c r="C858" s="12">
        <v>1.4</v>
      </c>
      <c r="D858" s="12">
        <v>1.3</v>
      </c>
      <c r="E858" s="12">
        <v>1.5</v>
      </c>
      <c r="F858" s="12">
        <v>2000</v>
      </c>
      <c r="G858" s="12" t="s">
        <v>8</v>
      </c>
      <c r="H858" s="16" t="str">
        <f>VLOOKUP(A858,'Data Key'!$A$1:$B$51,2,FALSE)</f>
        <v>Kentucky</v>
      </c>
      <c r="I858" s="17">
        <f t="shared" si="130"/>
        <v>830</v>
      </c>
      <c r="J858" s="21">
        <f t="shared" si="131"/>
        <v>4.853696735546877E-5</v>
      </c>
      <c r="K858" s="19">
        <f t="shared" si="132"/>
        <v>1.350778885207218</v>
      </c>
      <c r="L858" s="19">
        <f t="shared" si="133"/>
        <v>1.4478528199181557</v>
      </c>
      <c r="M858" s="21">
        <f t="shared" si="138"/>
        <v>774</v>
      </c>
      <c r="N858" s="21">
        <f t="shared" si="139"/>
        <v>887</v>
      </c>
      <c r="O858" s="19">
        <f t="shared" si="134"/>
        <v>1.3049041805825536</v>
      </c>
      <c r="P858" s="19">
        <f t="shared" si="135"/>
        <v>1.4954134472567508</v>
      </c>
      <c r="Q858" s="21">
        <f>((I858/B858)+_xlfn.NORM.S.INV(0.975)^2/(2*B858))/(1+_xlfn.NORM.S.INV(0.975)^2/B858)</f>
        <v>1.4025449704569001E-3</v>
      </c>
      <c r="R858" s="21">
        <f>_xlfn.NORM.S.INV(0.975)*SQRT(Q858*(1-Q858)/B858+(_xlfn.NORM.S.INV(0.975)^2/(4*B858^2)))/(1+_xlfn.NORM.S.INV(0.975)^2/B858)</f>
        <v>9.5294671344951893E-5</v>
      </c>
      <c r="S858" s="19">
        <f t="shared" si="136"/>
        <v>1.3072502991119481</v>
      </c>
      <c r="T858" s="19">
        <f t="shared" si="137"/>
        <v>1.497839641801852</v>
      </c>
    </row>
    <row r="859" spans="1:20" x14ac:dyDescent="0.25">
      <c r="A859" s="12" t="s">
        <v>50</v>
      </c>
      <c r="B859" s="13">
        <v>664779</v>
      </c>
      <c r="C859" s="12">
        <v>1.5</v>
      </c>
      <c r="D859" s="12">
        <v>1.5</v>
      </c>
      <c r="E859" s="12">
        <v>1.6</v>
      </c>
      <c r="F859" s="12">
        <v>2000</v>
      </c>
      <c r="G859" s="12" t="s">
        <v>8</v>
      </c>
      <c r="H859" s="16" t="str">
        <f>VLOOKUP(A859,'Data Key'!$A$1:$B$51,2,FALSE)</f>
        <v>Louisiana</v>
      </c>
      <c r="I859" s="17">
        <f t="shared" si="130"/>
        <v>997</v>
      </c>
      <c r="J859" s="21">
        <f t="shared" si="131"/>
        <v>4.7461818807499754E-5</v>
      </c>
      <c r="K859" s="19">
        <f t="shared" si="132"/>
        <v>1.4522847134987253</v>
      </c>
      <c r="L859" s="19">
        <f t="shared" si="133"/>
        <v>1.5472083511137249</v>
      </c>
      <c r="M859" s="21">
        <f t="shared" si="138"/>
        <v>936</v>
      </c>
      <c r="N859" s="21">
        <f t="shared" si="139"/>
        <v>1059</v>
      </c>
      <c r="O859" s="19">
        <f t="shared" si="134"/>
        <v>1.4079867143817719</v>
      </c>
      <c r="P859" s="19">
        <f t="shared" si="135"/>
        <v>1.5930106095409151</v>
      </c>
      <c r="Q859" s="21">
        <f>((I859/B859)+_xlfn.NORM.S.INV(0.975)^2/(2*B859))/(1+_xlfn.NORM.S.INV(0.975)^2/B859)</f>
        <v>1.5026271243979215E-3</v>
      </c>
      <c r="R859" s="21">
        <f>_xlfn.NORM.S.INV(0.975)*SQRT(Q859*(1-Q859)/B859+(_xlfn.NORM.S.INV(0.975)^2/(4*B859^2)))/(1+_xlfn.NORM.S.INV(0.975)^2/B859)</f>
        <v>9.3156892169873732E-5</v>
      </c>
      <c r="S859" s="19">
        <f t="shared" si="136"/>
        <v>1.4094702322280479</v>
      </c>
      <c r="T859" s="19">
        <f t="shared" si="137"/>
        <v>1.5957840165677952</v>
      </c>
    </row>
    <row r="860" spans="1:20" x14ac:dyDescent="0.25">
      <c r="A860" s="12" t="s">
        <v>36</v>
      </c>
      <c r="B860" s="13">
        <v>190153</v>
      </c>
      <c r="C860" s="12">
        <v>2.2999999999999998</v>
      </c>
      <c r="D860" s="12">
        <v>2.1</v>
      </c>
      <c r="E860" s="12">
        <v>2.5</v>
      </c>
      <c r="F860" s="12">
        <v>2000</v>
      </c>
      <c r="G860" s="12" t="s">
        <v>8</v>
      </c>
      <c r="H860" s="16" t="str">
        <f>VLOOKUP(A860,'Data Key'!$A$1:$B$51,2,FALSE)</f>
        <v>Maine</v>
      </c>
      <c r="I860" s="17">
        <f t="shared" si="130"/>
        <v>437</v>
      </c>
      <c r="J860" s="21">
        <f t="shared" si="131"/>
        <v>1.0980899728123793E-4</v>
      </c>
      <c r="K860" s="19">
        <f t="shared" si="132"/>
        <v>2.1883403876877083</v>
      </c>
      <c r="L860" s="19">
        <f t="shared" si="133"/>
        <v>2.4079583822501842</v>
      </c>
      <c r="M860" s="21">
        <f t="shared" si="138"/>
        <v>397</v>
      </c>
      <c r="N860" s="21">
        <f t="shared" si="139"/>
        <v>479</v>
      </c>
      <c r="O860" s="19">
        <f t="shared" si="134"/>
        <v>2.0877924618596602</v>
      </c>
      <c r="P860" s="19">
        <f t="shared" si="135"/>
        <v>2.519024154233696</v>
      </c>
      <c r="Q860" s="21">
        <f>((I860/B860)+_xlfn.NORM.S.INV(0.975)^2/(2*B860))/(1+_xlfn.NORM.S.INV(0.975)^2/B860)</f>
        <v>2.3082037230061862E-3</v>
      </c>
      <c r="R860" s="21">
        <f>_xlfn.NORM.S.INV(0.975)*SQRT(Q860*(1-Q860)/B860+(_xlfn.NORM.S.INV(0.975)^2/(4*B860^2)))/(1+_xlfn.NORM.S.INV(0.975)^2/B860)</f>
        <v>2.1592290000985306E-4</v>
      </c>
      <c r="S860" s="19">
        <f t="shared" si="136"/>
        <v>2.092280822996333</v>
      </c>
      <c r="T860" s="19">
        <f t="shared" si="137"/>
        <v>2.5241266230160391</v>
      </c>
    </row>
    <row r="861" spans="1:20" x14ac:dyDescent="0.25">
      <c r="A861" s="12" t="s">
        <v>15</v>
      </c>
      <c r="B861" s="13">
        <v>770940</v>
      </c>
      <c r="C861" s="12">
        <v>2.4</v>
      </c>
      <c r="D861" s="12">
        <v>2.2999999999999998</v>
      </c>
      <c r="E861" s="12">
        <v>2.5</v>
      </c>
      <c r="F861" s="12">
        <v>2000</v>
      </c>
      <c r="G861" s="12" t="s">
        <v>8</v>
      </c>
      <c r="H861" s="16" t="str">
        <f>VLOOKUP(A861,'Data Key'!$A$1:$B$51,2,FALSE)</f>
        <v>Maryland</v>
      </c>
      <c r="I861" s="17">
        <f t="shared" si="130"/>
        <v>1850</v>
      </c>
      <c r="J861" s="21">
        <f t="shared" si="131"/>
        <v>5.5724165989406631E-5</v>
      </c>
      <c r="K861" s="19">
        <f t="shared" si="132"/>
        <v>2.3439437718527083</v>
      </c>
      <c r="L861" s="19">
        <f t="shared" si="133"/>
        <v>2.4553921038315218</v>
      </c>
      <c r="M861" s="21">
        <f t="shared" si="138"/>
        <v>1767</v>
      </c>
      <c r="N861" s="21">
        <f t="shared" si="139"/>
        <v>1935</v>
      </c>
      <c r="O861" s="19">
        <f t="shared" si="134"/>
        <v>2.2920071600902796</v>
      </c>
      <c r="P861" s="19">
        <f t="shared" si="135"/>
        <v>2.5099229512024284</v>
      </c>
      <c r="Q861" s="21">
        <f>((I861/B861)+_xlfn.NORM.S.INV(0.975)^2/(2*B861))/(1+_xlfn.NORM.S.INV(0.975)^2/B861)</f>
        <v>2.402147380678267E-3</v>
      </c>
      <c r="R861" s="21">
        <f>_xlfn.NORM.S.INV(0.975)*SQRT(Q861*(1-Q861)/B861+(_xlfn.NORM.S.INV(0.975)^2/(4*B861^2)))/(1+_xlfn.NORM.S.INV(0.975)^2/B861)</f>
        <v>1.093014856212923E-4</v>
      </c>
      <c r="S861" s="19">
        <f t="shared" si="136"/>
        <v>2.2928458950569746</v>
      </c>
      <c r="T861" s="19">
        <f t="shared" si="137"/>
        <v>2.5114488662995593</v>
      </c>
    </row>
    <row r="862" spans="1:20" x14ac:dyDescent="0.25">
      <c r="A862" s="12" t="s">
        <v>30</v>
      </c>
      <c r="B862" s="13">
        <v>884565</v>
      </c>
      <c r="C862" s="12">
        <v>0.5</v>
      </c>
      <c r="D862" s="12">
        <v>0.5</v>
      </c>
      <c r="E862" s="12">
        <v>0.6</v>
      </c>
      <c r="F862" s="12">
        <v>2000</v>
      </c>
      <c r="G862" s="12" t="s">
        <v>8</v>
      </c>
      <c r="H862" s="16" t="str">
        <f>VLOOKUP(A862,'Data Key'!$A$1:$B$51,2,FALSE)</f>
        <v>Massachusetts</v>
      </c>
      <c r="I862" s="17">
        <f t="shared" si="130"/>
        <v>442</v>
      </c>
      <c r="J862" s="21">
        <f t="shared" si="131"/>
        <v>2.3761445222728268E-5</v>
      </c>
      <c r="K862" s="19">
        <f t="shared" si="132"/>
        <v>0.47591918876120737</v>
      </c>
      <c r="L862" s="19">
        <f t="shared" si="133"/>
        <v>0.52344207920666386</v>
      </c>
      <c r="M862" s="21">
        <f t="shared" si="138"/>
        <v>402</v>
      </c>
      <c r="N862" s="21">
        <f t="shared" si="139"/>
        <v>484</v>
      </c>
      <c r="O862" s="19">
        <f t="shared" si="134"/>
        <v>0.45446066710756133</v>
      </c>
      <c r="P862" s="19">
        <f t="shared" si="135"/>
        <v>0.54716159920412855</v>
      </c>
      <c r="Q862" s="21">
        <f>((I862/B862)+_xlfn.NORM.S.INV(0.975)^2/(2*B862))/(1+_xlfn.NORM.S.INV(0.975)^2/B862)</f>
        <v>5.0184983757537533E-4</v>
      </c>
      <c r="R862" s="21">
        <f>_xlfn.NORM.S.INV(0.975)*SQRT(Q862*(1-Q862)/B862+(_xlfn.NORM.S.INV(0.975)^2/(4*B862^2)))/(1+_xlfn.NORM.S.INV(0.975)^2/B862)</f>
        <v>4.6722784840883761E-5</v>
      </c>
      <c r="S862" s="19">
        <f t="shared" si="136"/>
        <v>0.45512705273449156</v>
      </c>
      <c r="T862" s="19">
        <f t="shared" si="137"/>
        <v>0.54857262241625915</v>
      </c>
    </row>
    <row r="863" spans="1:20" x14ac:dyDescent="0.25">
      <c r="A863" s="12" t="s">
        <v>51</v>
      </c>
      <c r="B863" s="13">
        <v>1540035</v>
      </c>
      <c r="C863" s="12">
        <v>2.4</v>
      </c>
      <c r="D863" s="12">
        <v>2.4</v>
      </c>
      <c r="E863" s="12">
        <v>2.5</v>
      </c>
      <c r="F863" s="12">
        <v>2000</v>
      </c>
      <c r="G863" s="12" t="s">
        <v>8</v>
      </c>
      <c r="H863" s="16" t="str">
        <f>VLOOKUP(A863,'Data Key'!$A$1:$B$51,2,FALSE)</f>
        <v>Michigan</v>
      </c>
      <c r="I863" s="17">
        <f t="shared" si="130"/>
        <v>3696</v>
      </c>
      <c r="J863" s="21">
        <f t="shared" si="131"/>
        <v>3.9428805686574222E-5</v>
      </c>
      <c r="K863" s="19">
        <f t="shared" si="132"/>
        <v>2.3605166500985217</v>
      </c>
      <c r="L863" s="19">
        <f t="shared" si="133"/>
        <v>2.43937426147167</v>
      </c>
      <c r="M863" s="21">
        <f t="shared" si="138"/>
        <v>3578</v>
      </c>
      <c r="N863" s="21">
        <f t="shared" si="139"/>
        <v>3816</v>
      </c>
      <c r="O863" s="19">
        <f t="shared" si="134"/>
        <v>2.3233238205625195</v>
      </c>
      <c r="P863" s="19">
        <f t="shared" si="135"/>
        <v>2.4778657627911054</v>
      </c>
      <c r="Q863" s="21">
        <f>((I863/B863)+_xlfn.NORM.S.INV(0.975)^2/(2*B863))/(1+_xlfn.NORM.S.INV(0.975)^2/B863)</f>
        <v>2.4011866648164836E-3</v>
      </c>
      <c r="R863" s="21">
        <f>_xlfn.NORM.S.INV(0.975)*SQRT(Q863*(1-Q863)/B863+(_xlfn.NORM.S.INV(0.975)^2/(4*B863^2)))/(1+_xlfn.NORM.S.INV(0.975)^2/B863)</f>
        <v>7.7308840215759692E-5</v>
      </c>
      <c r="S863" s="19">
        <f t="shared" si="136"/>
        <v>2.3238778246007237</v>
      </c>
      <c r="T863" s="19">
        <f t="shared" si="137"/>
        <v>2.4784955050322433</v>
      </c>
    </row>
    <row r="864" spans="1:20" x14ac:dyDescent="0.25">
      <c r="A864" s="12" t="s">
        <v>28</v>
      </c>
      <c r="B864" s="13">
        <v>786077</v>
      </c>
      <c r="C864" s="12">
        <v>3</v>
      </c>
      <c r="D864" s="12">
        <v>2.9</v>
      </c>
      <c r="E864" s="12">
        <v>3.1</v>
      </c>
      <c r="F864" s="12">
        <v>2000</v>
      </c>
      <c r="G864" s="12" t="s">
        <v>8</v>
      </c>
      <c r="H864" s="16" t="str">
        <f>VLOOKUP(A864,'Data Key'!$A$1:$B$51,2,FALSE)</f>
        <v>Minnesota</v>
      </c>
      <c r="I864" s="17">
        <f t="shared" si="130"/>
        <v>2358</v>
      </c>
      <c r="J864" s="21">
        <f t="shared" si="131"/>
        <v>6.1681432912880777E-5</v>
      </c>
      <c r="K864" s="19">
        <f t="shared" si="132"/>
        <v>2.9380247027455852</v>
      </c>
      <c r="L864" s="19">
        <f t="shared" si="133"/>
        <v>3.0613875685713472</v>
      </c>
      <c r="M864" s="21">
        <f t="shared" si="138"/>
        <v>2264</v>
      </c>
      <c r="N864" s="21">
        <f t="shared" si="139"/>
        <v>2454</v>
      </c>
      <c r="O864" s="19">
        <f t="shared" si="134"/>
        <v>2.8801249750342524</v>
      </c>
      <c r="P864" s="19">
        <f t="shared" si="135"/>
        <v>3.121831576295961</v>
      </c>
      <c r="Q864" s="21">
        <f>((I864/B864)+_xlfn.NORM.S.INV(0.975)^2/(2*B864))/(1+_xlfn.NORM.S.INV(0.975)^2/B864)</f>
        <v>3.0021349013299582E-3</v>
      </c>
      <c r="R864" s="21">
        <f>_xlfn.NORM.S.INV(0.975)*SQRT(Q864*(1-Q864)/B864+(_xlfn.NORM.S.INV(0.975)^2/(4*B864^2)))/(1+_xlfn.NORM.S.INV(0.975)^2/B864)</f>
        <v>1.2096626069030109E-4</v>
      </c>
      <c r="S864" s="19">
        <f t="shared" si="136"/>
        <v>2.8811686406396571</v>
      </c>
      <c r="T864" s="19">
        <f t="shared" si="137"/>
        <v>3.1231011620202591</v>
      </c>
    </row>
    <row r="865" spans="1:20" x14ac:dyDescent="0.25">
      <c r="A865" s="12" t="s">
        <v>61</v>
      </c>
      <c r="B865" s="13">
        <v>443941</v>
      </c>
      <c r="C865" s="12">
        <v>0.8</v>
      </c>
      <c r="D865" s="12">
        <v>0.7</v>
      </c>
      <c r="E865" s="12">
        <v>0.9</v>
      </c>
      <c r="F865" s="12">
        <v>2000</v>
      </c>
      <c r="G865" s="12" t="s">
        <v>8</v>
      </c>
      <c r="H865" s="16" t="str">
        <f>VLOOKUP(A865,'Data Key'!$A$1:$B$51,2,FALSE)</f>
        <v>Mississippi</v>
      </c>
      <c r="I865" s="17">
        <f t="shared" si="130"/>
        <v>355</v>
      </c>
      <c r="J865" s="21">
        <f t="shared" si="131"/>
        <v>4.2424351073318568E-5</v>
      </c>
      <c r="K865" s="19">
        <f t="shared" si="132"/>
        <v>0.75723145904559364</v>
      </c>
      <c r="L865" s="19">
        <f t="shared" si="133"/>
        <v>0.84208016119223073</v>
      </c>
      <c r="M865" s="21">
        <f t="shared" si="138"/>
        <v>319</v>
      </c>
      <c r="N865" s="21">
        <f t="shared" si="139"/>
        <v>393</v>
      </c>
      <c r="O865" s="19">
        <f t="shared" si="134"/>
        <v>0.71856395331812106</v>
      </c>
      <c r="P865" s="19">
        <f t="shared" si="135"/>
        <v>0.88525277007530279</v>
      </c>
      <c r="Q865" s="21">
        <f>((I865/B865)+_xlfn.NORM.S.INV(0.975)^2/(2*B865))/(1+_xlfn.NORM.S.INV(0.975)^2/B865)</f>
        <v>8.0397539531598368E-4</v>
      </c>
      <c r="R865" s="21">
        <f>_xlfn.NORM.S.INV(0.975)*SQRT(Q865*(1-Q865)/B865+(_xlfn.NORM.S.INV(0.975)^2/(4*B865^2)))/(1+_xlfn.NORM.S.INV(0.975)^2/B865)</f>
        <v>8.3485758824161714E-5</v>
      </c>
      <c r="S865" s="19">
        <f t="shared" si="136"/>
        <v>0.72048963649182196</v>
      </c>
      <c r="T865" s="19">
        <f t="shared" si="137"/>
        <v>0.88746115414014537</v>
      </c>
    </row>
    <row r="866" spans="1:20" x14ac:dyDescent="0.25">
      <c r="A866" s="12" t="s">
        <v>22</v>
      </c>
      <c r="B866" s="13">
        <v>821734</v>
      </c>
      <c r="C866" s="12">
        <v>1.8</v>
      </c>
      <c r="D866" s="12">
        <v>1.7</v>
      </c>
      <c r="E866" s="12">
        <v>1.9</v>
      </c>
      <c r="F866" s="12">
        <v>2000</v>
      </c>
      <c r="G866" s="12" t="s">
        <v>8</v>
      </c>
      <c r="H866" s="16" t="str">
        <f>VLOOKUP(A866,'Data Key'!$A$1:$B$51,2,FALSE)</f>
        <v>Missouri</v>
      </c>
      <c r="I866" s="17">
        <f t="shared" si="130"/>
        <v>1479</v>
      </c>
      <c r="J866" s="21">
        <f t="shared" si="131"/>
        <v>4.6758615687276758E-5</v>
      </c>
      <c r="K866" s="19">
        <f t="shared" si="132"/>
        <v>1.7530938913283756</v>
      </c>
      <c r="L866" s="19">
        <f t="shared" si="133"/>
        <v>1.8466111227029292</v>
      </c>
      <c r="M866" s="21">
        <f t="shared" si="138"/>
        <v>1404</v>
      </c>
      <c r="N866" s="21">
        <f t="shared" si="139"/>
        <v>1555</v>
      </c>
      <c r="O866" s="19">
        <f t="shared" si="134"/>
        <v>1.7085820959093818</v>
      </c>
      <c r="P866" s="19">
        <f t="shared" si="135"/>
        <v>1.8923398569366729</v>
      </c>
      <c r="Q866" s="21">
        <f>((I866/B866)+_xlfn.NORM.S.INV(0.975)^2/(2*B866))/(1+_xlfn.NORM.S.INV(0.975)^2/B866)</f>
        <v>1.8021814923130321E-3</v>
      </c>
      <c r="R866" s="21">
        <f>_xlfn.NORM.S.INV(0.975)*SQRT(Q866*(1-Q866)/B866+(_xlfn.NORM.S.INV(0.975)^2/(4*B866^2)))/(1+_xlfn.NORM.S.INV(0.975)^2/B866)</f>
        <v>9.1733725309008055E-5</v>
      </c>
      <c r="S866" s="19">
        <f t="shared" si="136"/>
        <v>1.7104477670040241</v>
      </c>
      <c r="T866" s="19">
        <f t="shared" si="137"/>
        <v>1.8939152176220402</v>
      </c>
    </row>
    <row r="867" spans="1:20" x14ac:dyDescent="0.25">
      <c r="A867" s="12" t="s">
        <v>52</v>
      </c>
      <c r="B867" s="13">
        <v>143919</v>
      </c>
      <c r="C867" s="12">
        <v>1.1000000000000001</v>
      </c>
      <c r="D867" s="12">
        <v>1</v>
      </c>
      <c r="E867" s="12">
        <v>1.3</v>
      </c>
      <c r="F867" s="12">
        <v>2000</v>
      </c>
      <c r="G867" s="12" t="s">
        <v>8</v>
      </c>
      <c r="H867" s="16" t="str">
        <f>VLOOKUP(A867,'Data Key'!$A$1:$B$51,2,FALSE)</f>
        <v>Montana</v>
      </c>
      <c r="I867" s="17">
        <f t="shared" si="130"/>
        <v>158</v>
      </c>
      <c r="J867" s="21">
        <f t="shared" si="131"/>
        <v>8.7291486039577646E-5</v>
      </c>
      <c r="K867" s="19">
        <f t="shared" si="132"/>
        <v>1.0105482710460052</v>
      </c>
      <c r="L867" s="19">
        <f t="shared" si="133"/>
        <v>1.1851312431251604</v>
      </c>
      <c r="M867" s="21">
        <f t="shared" si="138"/>
        <v>134</v>
      </c>
      <c r="N867" s="21">
        <f t="shared" si="139"/>
        <v>183</v>
      </c>
      <c r="O867" s="19">
        <f t="shared" si="134"/>
        <v>0.93107928765486137</v>
      </c>
      <c r="P867" s="19">
        <f t="shared" si="135"/>
        <v>1.2715485794092511</v>
      </c>
      <c r="Q867" s="21">
        <f>((I867/B867)+_xlfn.NORM.S.INV(0.975)^2/(2*B867))/(1+_xlfn.NORM.S.INV(0.975)^2/B867)</f>
        <v>1.1111560040739168E-3</v>
      </c>
      <c r="R867" s="21">
        <f>_xlfn.NORM.S.INV(0.975)*SQRT(Q867*(1-Q867)/B867+(_xlfn.NORM.S.INV(0.975)^2/(4*B867^2)))/(1+_xlfn.NORM.S.INV(0.975)^2/B867)</f>
        <v>1.7263352317814488E-4</v>
      </c>
      <c r="S867" s="19">
        <f t="shared" si="136"/>
        <v>0.93852248089577195</v>
      </c>
      <c r="T867" s="19">
        <f t="shared" si="137"/>
        <v>1.2837895272520616</v>
      </c>
    </row>
    <row r="868" spans="1:20" x14ac:dyDescent="0.25">
      <c r="A868" s="12" t="s">
        <v>53</v>
      </c>
      <c r="B868" s="13">
        <v>261089</v>
      </c>
      <c r="C868" s="12">
        <v>1.1000000000000001</v>
      </c>
      <c r="D868" s="12">
        <v>1</v>
      </c>
      <c r="E868" s="12">
        <v>1.3</v>
      </c>
      <c r="F868" s="12">
        <v>2000</v>
      </c>
      <c r="G868" s="12" t="s">
        <v>8</v>
      </c>
      <c r="H868" s="16" t="str">
        <f>VLOOKUP(A868,'Data Key'!$A$1:$B$51,2,FALSE)</f>
        <v>Nebraska</v>
      </c>
      <c r="I868" s="17">
        <f t="shared" si="130"/>
        <v>287</v>
      </c>
      <c r="J868" s="21">
        <f t="shared" si="131"/>
        <v>6.4850532253301563E-5</v>
      </c>
      <c r="K868" s="19">
        <f t="shared" si="132"/>
        <v>1.0343914886667678</v>
      </c>
      <c r="L868" s="19">
        <f t="shared" si="133"/>
        <v>1.1640925531733708</v>
      </c>
      <c r="M868" s="21">
        <f t="shared" si="138"/>
        <v>254</v>
      </c>
      <c r="N868" s="21">
        <f t="shared" si="139"/>
        <v>321</v>
      </c>
      <c r="O868" s="19">
        <f t="shared" si="134"/>
        <v>0.97284833907211721</v>
      </c>
      <c r="P868" s="19">
        <f t="shared" si="135"/>
        <v>1.2294658143391717</v>
      </c>
      <c r="Q868" s="21">
        <f>((I868/B868)+_xlfn.NORM.S.INV(0.975)^2/(2*B868))/(1+_xlfn.NORM.S.INV(0.975)^2/B868)</f>
        <v>1.1065823474747214E-3</v>
      </c>
      <c r="R868" s="21">
        <f>_xlfn.NORM.S.INV(0.975)*SQRT(Q868*(1-Q868)/B868+(_xlfn.NORM.S.INV(0.975)^2/(4*B868^2)))/(1+_xlfn.NORM.S.INV(0.975)^2/B868)</f>
        <v>1.2773804366311763E-4</v>
      </c>
      <c r="S868" s="19">
        <f t="shared" si="136"/>
        <v>0.9788443038116037</v>
      </c>
      <c r="T868" s="19">
        <f t="shared" si="137"/>
        <v>1.2343203911378391</v>
      </c>
    </row>
    <row r="869" spans="1:20" x14ac:dyDescent="0.25">
      <c r="A869" s="12" t="s">
        <v>31</v>
      </c>
      <c r="B869" s="13">
        <v>311652</v>
      </c>
      <c r="C869" s="12">
        <v>1.2</v>
      </c>
      <c r="D869" s="12">
        <v>1.1000000000000001</v>
      </c>
      <c r="E869" s="12">
        <v>1.4</v>
      </c>
      <c r="F869" s="12">
        <v>2000</v>
      </c>
      <c r="G869" s="12" t="s">
        <v>8</v>
      </c>
      <c r="H869" s="16" t="str">
        <f>VLOOKUP(A869,'Data Key'!$A$1:$B$51,2,FALSE)</f>
        <v>Nevada</v>
      </c>
      <c r="I869" s="17">
        <f t="shared" si="130"/>
        <v>374</v>
      </c>
      <c r="J869" s="21">
        <f t="shared" si="131"/>
        <v>6.2016197966088669E-5</v>
      </c>
      <c r="K869" s="19">
        <f t="shared" si="132"/>
        <v>1.1380402752797112</v>
      </c>
      <c r="L869" s="19">
        <f t="shared" si="133"/>
        <v>1.2620726712118886</v>
      </c>
      <c r="M869" s="21">
        <f t="shared" si="138"/>
        <v>337</v>
      </c>
      <c r="N869" s="21">
        <f t="shared" si="139"/>
        <v>412</v>
      </c>
      <c r="O869" s="19">
        <f t="shared" si="134"/>
        <v>1.0813343087803062</v>
      </c>
      <c r="P869" s="19">
        <f t="shared" si="135"/>
        <v>1.3219873448590094</v>
      </c>
      <c r="Q869" s="21">
        <f>((I869/B869)+_xlfn.NORM.S.INV(0.975)^2/(2*B869))/(1+_xlfn.NORM.S.INV(0.975)^2/B869)</f>
        <v>1.2062046636145524E-3</v>
      </c>
      <c r="R869" s="21">
        <f>_xlfn.NORM.S.INV(0.975)*SQRT(Q869*(1-Q869)/B869+(_xlfn.NORM.S.INV(0.975)^2/(4*B869^2)))/(1+_xlfn.NORM.S.INV(0.975)^2/B869)</f>
        <v>1.2201435037588796E-4</v>
      </c>
      <c r="S869" s="19">
        <f t="shared" si="136"/>
        <v>1.0841903132386645</v>
      </c>
      <c r="T869" s="19">
        <f t="shared" si="137"/>
        <v>1.3282190139904404</v>
      </c>
    </row>
    <row r="870" spans="1:20" x14ac:dyDescent="0.25">
      <c r="A870" s="12" t="s">
        <v>37</v>
      </c>
      <c r="B870" s="13">
        <v>196553</v>
      </c>
      <c r="C870" s="12">
        <v>1.6</v>
      </c>
      <c r="D870" s="12">
        <v>1.5</v>
      </c>
      <c r="E870" s="12">
        <v>1.8</v>
      </c>
      <c r="F870" s="12">
        <v>2000</v>
      </c>
      <c r="G870" s="12" t="s">
        <v>8</v>
      </c>
      <c r="H870" s="16" t="str">
        <f>VLOOKUP(A870,'Data Key'!$A$1:$B$51,2,FALSE)</f>
        <v>New Hampshire</v>
      </c>
      <c r="I870" s="17">
        <f t="shared" si="130"/>
        <v>314</v>
      </c>
      <c r="J870" s="21">
        <f t="shared" si="131"/>
        <v>9.0081989623276386E-5</v>
      </c>
      <c r="K870" s="19">
        <f t="shared" si="132"/>
        <v>1.5074515000716149</v>
      </c>
      <c r="L870" s="19">
        <f t="shared" si="133"/>
        <v>1.6876154793181677</v>
      </c>
      <c r="M870" s="21">
        <f t="shared" si="138"/>
        <v>280</v>
      </c>
      <c r="N870" s="21">
        <f t="shared" si="139"/>
        <v>350</v>
      </c>
      <c r="O870" s="19">
        <f t="shared" si="134"/>
        <v>1.4245521564158268</v>
      </c>
      <c r="P870" s="19">
        <f t="shared" si="135"/>
        <v>1.7806901955197834</v>
      </c>
      <c r="Q870" s="21">
        <f>((I870/B870)+_xlfn.NORM.S.INV(0.975)^2/(2*B870))/(1+_xlfn.NORM.S.INV(0.975)^2/B870)</f>
        <v>1.6072741455632998E-3</v>
      </c>
      <c r="R870" s="21">
        <f>_xlfn.NORM.S.INV(0.975)*SQRT(Q870*(1-Q870)/B870+(_xlfn.NORM.S.INV(0.975)^2/(4*B870^2)))/(1+_xlfn.NORM.S.INV(0.975)^2/B870)</f>
        <v>1.7735997679029433E-4</v>
      </c>
      <c r="S870" s="19">
        <f t="shared" si="136"/>
        <v>1.4299141687730055</v>
      </c>
      <c r="T870" s="19">
        <f t="shared" si="137"/>
        <v>1.784634122353594</v>
      </c>
    </row>
    <row r="871" spans="1:20" x14ac:dyDescent="0.25">
      <c r="A871" s="12" t="s">
        <v>16</v>
      </c>
      <c r="B871" s="13">
        <v>1114581</v>
      </c>
      <c r="C871" s="12">
        <v>2.5</v>
      </c>
      <c r="D871" s="12">
        <v>2.4</v>
      </c>
      <c r="E871" s="12">
        <v>2.6</v>
      </c>
      <c r="F871" s="12">
        <v>2000</v>
      </c>
      <c r="G871" s="12" t="s">
        <v>8</v>
      </c>
      <c r="H871" s="16" t="str">
        <f>VLOOKUP(A871,'Data Key'!$A$1:$B$51,2,FALSE)</f>
        <v>New Jersey</v>
      </c>
      <c r="I871" s="17">
        <f t="shared" si="130"/>
        <v>2786</v>
      </c>
      <c r="J871" s="21">
        <f t="shared" si="131"/>
        <v>4.7297203258697096E-5</v>
      </c>
      <c r="K871" s="19">
        <f t="shared" si="132"/>
        <v>2.4522968145829851</v>
      </c>
      <c r="L871" s="19">
        <f t="shared" si="133"/>
        <v>2.5468912211003794</v>
      </c>
      <c r="M871" s="21">
        <f t="shared" si="138"/>
        <v>2684</v>
      </c>
      <c r="N871" s="21">
        <f t="shared" si="139"/>
        <v>2890</v>
      </c>
      <c r="O871" s="19">
        <f t="shared" si="134"/>
        <v>2.4080798075689431</v>
      </c>
      <c r="P871" s="19">
        <f t="shared" si="135"/>
        <v>2.592902624394279</v>
      </c>
      <c r="Q871" s="21">
        <f>((I871/B871)+_xlfn.NORM.S.INV(0.975)^2/(2*B871))/(1+_xlfn.NORM.S.INV(0.975)^2/B871)</f>
        <v>2.5013086718112783E-3</v>
      </c>
      <c r="R871" s="21">
        <f>_xlfn.NORM.S.INV(0.975)*SQRT(Q871*(1-Q871)/B871+(_xlfn.NORM.S.INV(0.975)^2/(4*B871^2)))/(1+_xlfn.NORM.S.INV(0.975)^2/B871)</f>
        <v>9.2748215941278761E-5</v>
      </c>
      <c r="S871" s="19">
        <f t="shared" si="136"/>
        <v>2.4085604558699996</v>
      </c>
      <c r="T871" s="19">
        <f t="shared" si="137"/>
        <v>2.5940568877525574</v>
      </c>
    </row>
    <row r="872" spans="1:20" x14ac:dyDescent="0.25">
      <c r="A872" s="12" t="s">
        <v>62</v>
      </c>
      <c r="B872" s="13">
        <v>295151</v>
      </c>
      <c r="C872" s="12">
        <v>0.7</v>
      </c>
      <c r="D872" s="12">
        <v>0.6</v>
      </c>
      <c r="E872" s="12">
        <v>0.8</v>
      </c>
      <c r="F872" s="12">
        <v>2000</v>
      </c>
      <c r="G872" s="12" t="s">
        <v>8</v>
      </c>
      <c r="H872" s="16" t="str">
        <f>VLOOKUP(A872,'Data Key'!$A$1:$B$51,2,FALSE)</f>
        <v>New Mexico</v>
      </c>
      <c r="I872" s="17">
        <f t="shared" si="130"/>
        <v>207</v>
      </c>
      <c r="J872" s="21">
        <f t="shared" si="131"/>
        <v>4.8729119845810725E-5</v>
      </c>
      <c r="K872" s="19">
        <f t="shared" si="132"/>
        <v>0.65260680651052883</v>
      </c>
      <c r="L872" s="19">
        <f t="shared" si="133"/>
        <v>0.75006504620215031</v>
      </c>
      <c r="M872" s="21">
        <f t="shared" si="138"/>
        <v>179</v>
      </c>
      <c r="N872" s="21">
        <f t="shared" si="139"/>
        <v>235</v>
      </c>
      <c r="O872" s="19">
        <f t="shared" si="134"/>
        <v>0.60646923100379124</v>
      </c>
      <c r="P872" s="19">
        <f t="shared" si="135"/>
        <v>0.796202621708888</v>
      </c>
      <c r="Q872" s="21">
        <f>((I872/B872)+_xlfn.NORM.S.INV(0.975)^2/(2*B872))/(1+_xlfn.NORM.S.INV(0.975)^2/B872)</f>
        <v>7.0783432986477087E-4</v>
      </c>
      <c r="R872" s="21">
        <f>_xlfn.NORM.S.INV(0.975)*SQRT(Q872*(1-Q872)/B872+(_xlfn.NORM.S.INV(0.975)^2/(4*B872^2)))/(1+_xlfn.NORM.S.INV(0.975)^2/B872)</f>
        <v>9.6167642845968937E-5</v>
      </c>
      <c r="S872" s="19">
        <f t="shared" si="136"/>
        <v>0.611666687018802</v>
      </c>
      <c r="T872" s="19">
        <f t="shared" si="137"/>
        <v>0.80400197271073981</v>
      </c>
    </row>
    <row r="873" spans="1:20" x14ac:dyDescent="0.25">
      <c r="A873" s="12" t="s">
        <v>38</v>
      </c>
      <c r="B873" s="13">
        <v>2500499</v>
      </c>
      <c r="C873" s="12">
        <v>2.2000000000000002</v>
      </c>
      <c r="D873" s="12">
        <v>2.2000000000000002</v>
      </c>
      <c r="E873" s="12">
        <v>2.2999999999999998</v>
      </c>
      <c r="F873" s="12">
        <v>2000</v>
      </c>
      <c r="G873" s="12" t="s">
        <v>8</v>
      </c>
      <c r="H873" s="16" t="str">
        <f>VLOOKUP(A873,'Data Key'!$A$1:$B$51,2,FALSE)</f>
        <v>New York</v>
      </c>
      <c r="I873" s="17">
        <f t="shared" si="130"/>
        <v>5501</v>
      </c>
      <c r="J873" s="21">
        <f t="shared" si="131"/>
        <v>2.9628925064348048E-5</v>
      </c>
      <c r="K873" s="19">
        <f t="shared" si="132"/>
        <v>2.1703319627424458</v>
      </c>
      <c r="L873" s="19">
        <f t="shared" si="133"/>
        <v>2.2295898128711418</v>
      </c>
      <c r="M873" s="21">
        <f t="shared" si="138"/>
        <v>5356</v>
      </c>
      <c r="N873" s="21">
        <f t="shared" si="139"/>
        <v>5647</v>
      </c>
      <c r="O873" s="19">
        <f t="shared" si="134"/>
        <v>2.1419724622965255</v>
      </c>
      <c r="P873" s="19">
        <f t="shared" si="135"/>
        <v>2.2583492334929947</v>
      </c>
      <c r="Q873" s="21">
        <f>((I873/B873)+_xlfn.NORM.S.INV(0.975)^2/(2*B873))/(1+_xlfn.NORM.S.INV(0.975)^2/B873)</f>
        <v>2.2007256453265549E-3</v>
      </c>
      <c r="R873" s="21">
        <f>_xlfn.NORM.S.INV(0.975)*SQRT(Q873*(1-Q873)/B873+(_xlfn.NORM.S.INV(0.975)^2/(4*B873^2)))/(1+_xlfn.NORM.S.INV(0.975)^2/B873)</f>
        <v>5.8086686323877714E-5</v>
      </c>
      <c r="S873" s="19">
        <f t="shared" si="136"/>
        <v>2.1426389590026771</v>
      </c>
      <c r="T873" s="19">
        <f t="shared" si="137"/>
        <v>2.2588123316504327</v>
      </c>
    </row>
    <row r="874" spans="1:20" x14ac:dyDescent="0.25">
      <c r="A874" s="12" t="s">
        <v>23</v>
      </c>
      <c r="B874" s="13">
        <v>1183821</v>
      </c>
      <c r="C874" s="12">
        <v>1.9</v>
      </c>
      <c r="D874" s="12">
        <v>1.8</v>
      </c>
      <c r="E874" s="12">
        <v>2</v>
      </c>
      <c r="F874" s="12">
        <v>2000</v>
      </c>
      <c r="G874" s="12" t="s">
        <v>8</v>
      </c>
      <c r="H874" s="16" t="str">
        <f>VLOOKUP(A874,'Data Key'!$A$1:$B$51,2,FALSE)</f>
        <v>North Carolina</v>
      </c>
      <c r="I874" s="17">
        <f t="shared" si="130"/>
        <v>2249</v>
      </c>
      <c r="J874" s="21">
        <f t="shared" si="131"/>
        <v>4.0021721319617224E-5</v>
      </c>
      <c r="K874" s="19">
        <f t="shared" si="132"/>
        <v>1.8597587353541536</v>
      </c>
      <c r="L874" s="19">
        <f t="shared" si="133"/>
        <v>1.9398021779933881</v>
      </c>
      <c r="M874" s="21">
        <f t="shared" si="138"/>
        <v>2157</v>
      </c>
      <c r="N874" s="21">
        <f t="shared" si="139"/>
        <v>2343</v>
      </c>
      <c r="O874" s="19">
        <f t="shared" si="134"/>
        <v>1.8220660049112154</v>
      </c>
      <c r="P874" s="19">
        <f t="shared" si="135"/>
        <v>1.9791843530398598</v>
      </c>
      <c r="Q874" s="21">
        <f>((I874/B874)+_xlfn.NORM.S.INV(0.975)^2/(2*B874))/(1+_xlfn.NORM.S.INV(0.975)^2/B874)</f>
        <v>1.9013967696746002E-3</v>
      </c>
      <c r="R874" s="21">
        <f>_xlfn.NORM.S.INV(0.975)*SQRT(Q874*(1-Q874)/B874+(_xlfn.NORM.S.INV(0.975)^2/(4*B874^2)))/(1+_xlfn.NORM.S.INV(0.975)^2/B874)</f>
        <v>7.8490946365994104E-5</v>
      </c>
      <c r="S874" s="19">
        <f t="shared" si="136"/>
        <v>1.8229058233086062</v>
      </c>
      <c r="T874" s="19">
        <f t="shared" si="137"/>
        <v>1.9798877160405945</v>
      </c>
    </row>
    <row r="875" spans="1:20" x14ac:dyDescent="0.25">
      <c r="A875" s="12" t="s">
        <v>59</v>
      </c>
      <c r="B875" s="13">
        <v>101354</v>
      </c>
      <c r="C875" s="12">
        <v>1.1000000000000001</v>
      </c>
      <c r="D875" s="12">
        <v>0.9</v>
      </c>
      <c r="E875" s="12">
        <v>1.3</v>
      </c>
      <c r="F875" s="12">
        <v>2000</v>
      </c>
      <c r="G875" s="12" t="s">
        <v>8</v>
      </c>
      <c r="H875" s="16" t="str">
        <f>VLOOKUP(A875,'Data Key'!$A$1:$B$51,2,FALSE)</f>
        <v>North Dakota</v>
      </c>
      <c r="I875" s="17">
        <f t="shared" si="130"/>
        <v>111</v>
      </c>
      <c r="J875" s="21">
        <f t="shared" si="131"/>
        <v>1.0389213054444341E-4</v>
      </c>
      <c r="K875" s="19">
        <f t="shared" si="132"/>
        <v>0.99127924897683839</v>
      </c>
      <c r="L875" s="19">
        <f t="shared" si="133"/>
        <v>1.1990635100657254</v>
      </c>
      <c r="M875" s="21">
        <f t="shared" si="138"/>
        <v>91</v>
      </c>
      <c r="N875" s="21">
        <f t="shared" si="139"/>
        <v>133</v>
      </c>
      <c r="O875" s="19">
        <f t="shared" si="134"/>
        <v>0.89784320303096077</v>
      </c>
      <c r="P875" s="19">
        <f t="shared" si="135"/>
        <v>1.3122323736606349</v>
      </c>
      <c r="Q875" s="21">
        <f>((I875/B875)+_xlfn.NORM.S.INV(0.975)^2/(2*B875))/(1+_xlfn.NORM.S.INV(0.975)^2/B875)</f>
        <v>1.1140798559352125E-3</v>
      </c>
      <c r="R875" s="21">
        <f>_xlfn.NORM.S.INV(0.975)*SQRT(Q875*(1-Q875)/B875+(_xlfn.NORM.S.INV(0.975)^2/(4*B875^2)))/(1+_xlfn.NORM.S.INV(0.975)^2/B875)</f>
        <v>2.062378539972756E-4</v>
      </c>
      <c r="S875" s="19">
        <f t="shared" si="136"/>
        <v>0.90784200193793685</v>
      </c>
      <c r="T875" s="19">
        <f t="shared" si="137"/>
        <v>1.3203177099324881</v>
      </c>
    </row>
    <row r="876" spans="1:20" x14ac:dyDescent="0.25">
      <c r="A876" s="12" t="s">
        <v>54</v>
      </c>
      <c r="B876" s="13">
        <v>1675014</v>
      </c>
      <c r="C876" s="12">
        <v>1.3</v>
      </c>
      <c r="D876" s="12">
        <v>1.2</v>
      </c>
      <c r="E876" s="12">
        <v>1.3</v>
      </c>
      <c r="F876" s="12">
        <v>2000</v>
      </c>
      <c r="G876" s="12" t="s">
        <v>8</v>
      </c>
      <c r="H876" s="16" t="str">
        <f>VLOOKUP(A876,'Data Key'!$A$1:$B$51,2,FALSE)</f>
        <v>Ohio</v>
      </c>
      <c r="I876" s="17">
        <f t="shared" si="130"/>
        <v>2178</v>
      </c>
      <c r="J876" s="21">
        <f t="shared" si="131"/>
        <v>2.784376494516098E-5</v>
      </c>
      <c r="K876" s="19">
        <f t="shared" si="132"/>
        <v>1.2724438744417335</v>
      </c>
      <c r="L876" s="19">
        <f t="shared" si="133"/>
        <v>1.3281314043320556</v>
      </c>
      <c r="M876" s="21">
        <f t="shared" si="138"/>
        <v>2087</v>
      </c>
      <c r="N876" s="21">
        <f t="shared" si="139"/>
        <v>2269</v>
      </c>
      <c r="O876" s="19">
        <f t="shared" si="134"/>
        <v>1.2459597352619143</v>
      </c>
      <c r="P876" s="19">
        <f t="shared" si="135"/>
        <v>1.3546155435118752</v>
      </c>
      <c r="Q876" s="21">
        <f>((I876/B876)+_xlfn.NORM.S.INV(0.975)^2/(2*B876))/(1+_xlfn.NORM.S.INV(0.975)^2/B876)</f>
        <v>1.301431349239714E-3</v>
      </c>
      <c r="R876" s="21">
        <f>_xlfn.NORM.S.INV(0.975)*SQRT(Q876*(1-Q876)/B876+(_xlfn.NORM.S.INV(0.975)^2/(4*B876^2)))/(1+_xlfn.NORM.S.INV(0.975)^2/B876)</f>
        <v>5.4608656008014054E-5</v>
      </c>
      <c r="S876" s="19">
        <f t="shared" si="136"/>
        <v>1.2468226932316999</v>
      </c>
      <c r="T876" s="19">
        <f t="shared" si="137"/>
        <v>1.3560400052477279</v>
      </c>
    </row>
    <row r="877" spans="1:20" x14ac:dyDescent="0.25">
      <c r="A877" s="12" t="s">
        <v>39</v>
      </c>
      <c r="B877" s="13">
        <v>553268</v>
      </c>
      <c r="C877" s="12">
        <v>1.1000000000000001</v>
      </c>
      <c r="D877" s="12">
        <v>1.1000000000000001</v>
      </c>
      <c r="E877" s="12">
        <v>1.2</v>
      </c>
      <c r="F877" s="12">
        <v>2000</v>
      </c>
      <c r="G877" s="12" t="s">
        <v>8</v>
      </c>
      <c r="H877" s="16" t="str">
        <f>VLOOKUP(A877,'Data Key'!$A$1:$B$51,2,FALSE)</f>
        <v>Oklahoma</v>
      </c>
      <c r="I877" s="17">
        <f t="shared" si="130"/>
        <v>609</v>
      </c>
      <c r="J877" s="21">
        <f t="shared" si="131"/>
        <v>4.4579371522005415E-5</v>
      </c>
      <c r="K877" s="19">
        <f t="shared" si="132"/>
        <v>1.0561530041078884</v>
      </c>
      <c r="L877" s="19">
        <f t="shared" si="133"/>
        <v>1.145311747151899</v>
      </c>
      <c r="M877" s="21">
        <f t="shared" si="138"/>
        <v>561</v>
      </c>
      <c r="N877" s="21">
        <f t="shared" si="139"/>
        <v>657</v>
      </c>
      <c r="O877" s="19">
        <f t="shared" si="134"/>
        <v>1.0139751440531533</v>
      </c>
      <c r="P877" s="19">
        <f t="shared" si="135"/>
        <v>1.1874896072066341</v>
      </c>
      <c r="Q877" s="21">
        <f>((I877/B877)+_xlfn.NORM.S.INV(0.975)^2/(2*B877))/(1+_xlfn.NORM.S.INV(0.975)^2/B877)</f>
        <v>1.1041963165873804E-3</v>
      </c>
      <c r="R877" s="21">
        <f>_xlfn.NORM.S.INV(0.975)*SQRT(Q877*(1-Q877)/B877+(_xlfn.NORM.S.INV(0.975)^2/(4*B877^2)))/(1+_xlfn.NORM.S.INV(0.975)^2/B877)</f>
        <v>8.7579408265670453E-5</v>
      </c>
      <c r="S877" s="19">
        <f t="shared" si="136"/>
        <v>1.01661690832171</v>
      </c>
      <c r="T877" s="19">
        <f t="shared" si="137"/>
        <v>1.1917757248530507</v>
      </c>
    </row>
    <row r="878" spans="1:20" x14ac:dyDescent="0.25">
      <c r="A878" s="12" t="s">
        <v>32</v>
      </c>
      <c r="B878" s="13">
        <v>505082</v>
      </c>
      <c r="C878" s="12">
        <v>4.7</v>
      </c>
      <c r="D878" s="12">
        <v>4.5</v>
      </c>
      <c r="E878" s="12">
        <v>4.9000000000000004</v>
      </c>
      <c r="F878" s="12">
        <v>2000</v>
      </c>
      <c r="G878" s="12" t="s">
        <v>8</v>
      </c>
      <c r="H878" s="16" t="str">
        <f>VLOOKUP(A878,'Data Key'!$A$1:$B$51,2,FALSE)</f>
        <v>Oregon</v>
      </c>
      <c r="I878" s="17">
        <f t="shared" si="130"/>
        <v>2374</v>
      </c>
      <c r="J878" s="21">
        <f t="shared" si="131"/>
        <v>9.6239956568958752E-5</v>
      </c>
      <c r="K878" s="19">
        <f t="shared" si="132"/>
        <v>4.6039869372819409</v>
      </c>
      <c r="L878" s="19">
        <f t="shared" si="133"/>
        <v>4.7964668504198587</v>
      </c>
      <c r="M878" s="21">
        <f t="shared" si="138"/>
        <v>2279</v>
      </c>
      <c r="N878" s="21">
        <f t="shared" si="139"/>
        <v>2470</v>
      </c>
      <c r="O878" s="19">
        <f t="shared" si="134"/>
        <v>4.5121386230354679</v>
      </c>
      <c r="P878" s="19">
        <f t="shared" si="135"/>
        <v>4.8902950412012309</v>
      </c>
      <c r="Q878" s="21">
        <f>((I878/B878)+_xlfn.NORM.S.INV(0.975)^2/(2*B878))/(1+_xlfn.NORM.S.INV(0.975)^2/B878)</f>
        <v>4.703993924177449E-3</v>
      </c>
      <c r="R878" s="21">
        <f>_xlfn.NORM.S.INV(0.975)*SQRT(Q878*(1-Q878)/B878+(_xlfn.NORM.S.INV(0.975)^2/(4*B878^2)))/(1+_xlfn.NORM.S.INV(0.975)^2/B878)</f>
        <v>1.8873894322906531E-4</v>
      </c>
      <c r="S878" s="19">
        <f t="shared" si="136"/>
        <v>4.5152549809483835</v>
      </c>
      <c r="T878" s="19">
        <f t="shared" si="137"/>
        <v>4.8927328674065143</v>
      </c>
    </row>
    <row r="879" spans="1:20" x14ac:dyDescent="0.25">
      <c r="A879" s="12" t="s">
        <v>24</v>
      </c>
      <c r="B879" s="13">
        <v>1680063</v>
      </c>
      <c r="C879" s="12">
        <v>1.9</v>
      </c>
      <c r="D879" s="12">
        <v>1.9</v>
      </c>
      <c r="E879" s="12">
        <v>2</v>
      </c>
      <c r="F879" s="12">
        <v>2000</v>
      </c>
      <c r="G879" s="12" t="s">
        <v>8</v>
      </c>
      <c r="H879" s="16" t="str">
        <f>VLOOKUP(A879,'Data Key'!$A$1:$B$51,2,FALSE)</f>
        <v>Pennsylvania</v>
      </c>
      <c r="I879" s="17">
        <f t="shared" si="130"/>
        <v>3192</v>
      </c>
      <c r="J879" s="21">
        <f t="shared" si="131"/>
        <v>3.3596413446883115E-5</v>
      </c>
      <c r="K879" s="19">
        <f t="shared" si="132"/>
        <v>1.8663323392248918</v>
      </c>
      <c r="L879" s="19">
        <f t="shared" si="133"/>
        <v>1.9335251661186581</v>
      </c>
      <c r="M879" s="21">
        <f t="shared" si="138"/>
        <v>3082</v>
      </c>
      <c r="N879" s="21">
        <f t="shared" si="139"/>
        <v>3303</v>
      </c>
      <c r="O879" s="19">
        <f t="shared" si="134"/>
        <v>1.8344550174606546</v>
      </c>
      <c r="P879" s="19">
        <f t="shared" si="135"/>
        <v>1.9659977036575413</v>
      </c>
      <c r="Q879" s="21">
        <f>((I879/B879)+_xlfn.NORM.S.INV(0.975)^2/(2*B879))/(1+_xlfn.NORM.S.INV(0.975)^2/B879)</f>
        <v>1.9010676543303657E-3</v>
      </c>
      <c r="R879" s="21">
        <f>_xlfn.NORM.S.INV(0.975)*SQRT(Q879*(1-Q879)/B879+(_xlfn.NORM.S.INV(0.975)^2/(4*B879^2)))/(1+_xlfn.NORM.S.INV(0.975)^2/B879)</f>
        <v>6.5877226058561403E-5</v>
      </c>
      <c r="S879" s="19">
        <f t="shared" si="136"/>
        <v>1.8351904282718043</v>
      </c>
      <c r="T879" s="19">
        <f t="shared" si="137"/>
        <v>1.9669448803889271</v>
      </c>
    </row>
    <row r="880" spans="1:20" x14ac:dyDescent="0.25">
      <c r="A880" s="12" t="s">
        <v>40</v>
      </c>
      <c r="B880" s="13">
        <v>142321</v>
      </c>
      <c r="C880" s="12">
        <v>2.1</v>
      </c>
      <c r="D880" s="12">
        <v>1.9</v>
      </c>
      <c r="E880" s="12">
        <v>2.4</v>
      </c>
      <c r="F880" s="12">
        <v>2000</v>
      </c>
      <c r="G880" s="12" t="s">
        <v>8</v>
      </c>
      <c r="H880" s="16" t="str">
        <f>VLOOKUP(A880,'Data Key'!$A$1:$B$51,2,FALSE)</f>
        <v>Rhode Island</v>
      </c>
      <c r="I880" s="17">
        <f t="shared" si="130"/>
        <v>299</v>
      </c>
      <c r="J880" s="21">
        <f t="shared" si="131"/>
        <v>1.2136960160606261E-4</v>
      </c>
      <c r="K880" s="19">
        <f t="shared" si="132"/>
        <v>1.9795150183727177</v>
      </c>
      <c r="L880" s="19">
        <f t="shared" si="133"/>
        <v>2.2222542215848433</v>
      </c>
      <c r="M880" s="21">
        <f t="shared" si="138"/>
        <v>266</v>
      </c>
      <c r="N880" s="21">
        <f t="shared" si="139"/>
        <v>333</v>
      </c>
      <c r="O880" s="19">
        <f t="shared" si="134"/>
        <v>1.8690144110848013</v>
      </c>
      <c r="P880" s="19">
        <f t="shared" si="135"/>
        <v>2.3397811988392436</v>
      </c>
      <c r="Q880" s="21">
        <f>((I880/B880)+_xlfn.NORM.S.INV(0.975)^2/(2*B880))/(1+_xlfn.NORM.S.INV(0.975)^2/B880)</f>
        <v>2.1143233066408399E-3</v>
      </c>
      <c r="R880" s="21">
        <f>_xlfn.NORM.S.INV(0.975)*SQRT(Q880*(1-Q880)/B880+(_xlfn.NORM.S.INV(0.975)^2/(4*B880^2)))/(1+_xlfn.NORM.S.INV(0.975)^2/B880)</f>
        <v>2.3901290795548625E-4</v>
      </c>
      <c r="S880" s="19">
        <f t="shared" si="136"/>
        <v>1.8753103986853537</v>
      </c>
      <c r="T880" s="19">
        <f t="shared" si="137"/>
        <v>2.3533362145963261</v>
      </c>
    </row>
    <row r="881" spans="1:20" x14ac:dyDescent="0.25">
      <c r="A881" s="12" t="s">
        <v>17</v>
      </c>
      <c r="B881" s="13">
        <v>612794</v>
      </c>
      <c r="C881" s="12">
        <v>1.3</v>
      </c>
      <c r="D881" s="12">
        <v>1.2</v>
      </c>
      <c r="E881" s="12">
        <v>1.4</v>
      </c>
      <c r="F881" s="12">
        <v>2000</v>
      </c>
      <c r="G881" s="12" t="s">
        <v>8</v>
      </c>
      <c r="H881" s="16" t="str">
        <f>VLOOKUP(A881,'Data Key'!$A$1:$B$51,2,FALSE)</f>
        <v>South Carolina</v>
      </c>
      <c r="I881" s="17">
        <f t="shared" si="130"/>
        <v>797</v>
      </c>
      <c r="J881" s="21">
        <f t="shared" si="131"/>
        <v>4.603965396050427E-5</v>
      </c>
      <c r="K881" s="19">
        <f t="shared" si="132"/>
        <v>1.2545605477385984</v>
      </c>
      <c r="L881" s="19">
        <f t="shared" si="133"/>
        <v>1.3466398556596071</v>
      </c>
      <c r="M881" s="21">
        <f t="shared" si="138"/>
        <v>742</v>
      </c>
      <c r="N881" s="21">
        <f t="shared" si="139"/>
        <v>852</v>
      </c>
      <c r="O881" s="19">
        <f t="shared" si="134"/>
        <v>1.2108473646935185</v>
      </c>
      <c r="P881" s="19">
        <f t="shared" si="135"/>
        <v>1.390353038704687</v>
      </c>
      <c r="Q881" s="21">
        <f>((I881/B881)+_xlfn.NORM.S.INV(0.975)^2/(2*B881))/(1+_xlfn.NORM.S.INV(0.975)^2/B881)</f>
        <v>1.303726409199556E-3</v>
      </c>
      <c r="R881" s="21">
        <f>_xlfn.NORM.S.INV(0.975)*SQRT(Q881*(1-Q881)/B881+(_xlfn.NORM.S.INV(0.975)^2/(4*B881^2)))/(1+_xlfn.NORM.S.INV(0.975)^2/B881)</f>
        <v>9.0398094399593418E-5</v>
      </c>
      <c r="S881" s="19">
        <f t="shared" si="136"/>
        <v>1.2133283147999627</v>
      </c>
      <c r="T881" s="19">
        <f t="shared" si="137"/>
        <v>1.3941245035991494</v>
      </c>
    </row>
    <row r="882" spans="1:20" x14ac:dyDescent="0.25">
      <c r="A882" s="12" t="s">
        <v>55</v>
      </c>
      <c r="B882" s="13">
        <v>118489</v>
      </c>
      <c r="C882" s="12">
        <v>1.7</v>
      </c>
      <c r="D882" s="12">
        <v>1.5</v>
      </c>
      <c r="E882" s="12">
        <v>2</v>
      </c>
      <c r="F882" s="12">
        <v>2000</v>
      </c>
      <c r="G882" s="12" t="s">
        <v>8</v>
      </c>
      <c r="H882" s="16" t="str">
        <f>VLOOKUP(A882,'Data Key'!$A$1:$B$51,2,FALSE)</f>
        <v>South Dakota</v>
      </c>
      <c r="I882" s="17">
        <f t="shared" si="130"/>
        <v>201</v>
      </c>
      <c r="J882" s="21">
        <f t="shared" si="131"/>
        <v>1.195504793511878E-4</v>
      </c>
      <c r="K882" s="19">
        <f t="shared" si="132"/>
        <v>1.576809520311228</v>
      </c>
      <c r="L882" s="19">
        <f t="shared" si="133"/>
        <v>1.8159104790136038</v>
      </c>
      <c r="M882" s="21">
        <f t="shared" si="138"/>
        <v>174</v>
      </c>
      <c r="N882" s="21">
        <f t="shared" si="139"/>
        <v>230</v>
      </c>
      <c r="O882" s="19">
        <f t="shared" si="134"/>
        <v>1.4684907459764198</v>
      </c>
      <c r="P882" s="19">
        <f t="shared" si="135"/>
        <v>1.9411084573251525</v>
      </c>
      <c r="Q882" s="21">
        <f>((I882/B882)+_xlfn.NORM.S.INV(0.975)^2/(2*B882))/(1+_xlfn.NORM.S.INV(0.975)^2/B882)</f>
        <v>1.7125146710307156E-3</v>
      </c>
      <c r="R882" s="21">
        <f>_xlfn.NORM.S.INV(0.975)*SQRT(Q882*(1-Q882)/B882+(_xlfn.NORM.S.INV(0.975)^2/(4*B882^2)))/(1+_xlfn.NORM.S.INV(0.975)^2/B882)</f>
        <v>2.3597555498815431E-4</v>
      </c>
      <c r="S882" s="19">
        <f t="shared" si="136"/>
        <v>1.4765391160425612</v>
      </c>
      <c r="T882" s="19">
        <f t="shared" si="137"/>
        <v>1.9484902260188701</v>
      </c>
    </row>
    <row r="883" spans="1:20" x14ac:dyDescent="0.25">
      <c r="A883" s="12" t="s">
        <v>29</v>
      </c>
      <c r="B883" s="13">
        <v>811052</v>
      </c>
      <c r="C883" s="12">
        <v>1.1000000000000001</v>
      </c>
      <c r="D883" s="12">
        <v>1</v>
      </c>
      <c r="E883" s="12">
        <v>1.1000000000000001</v>
      </c>
      <c r="F883" s="12">
        <v>2000</v>
      </c>
      <c r="G883" s="12" t="s">
        <v>8</v>
      </c>
      <c r="H883" s="16" t="str">
        <f>VLOOKUP(A883,'Data Key'!$A$1:$B$51,2,FALSE)</f>
        <v>Tennessee</v>
      </c>
      <c r="I883" s="17">
        <f t="shared" si="130"/>
        <v>892</v>
      </c>
      <c r="J883" s="21">
        <f t="shared" si="131"/>
        <v>3.6803979176876652E-5</v>
      </c>
      <c r="K883" s="19">
        <f t="shared" si="132"/>
        <v>1.0630021984788101</v>
      </c>
      <c r="L883" s="19">
        <f t="shared" si="133"/>
        <v>1.1366101568325633</v>
      </c>
      <c r="M883" s="21">
        <f t="shared" si="138"/>
        <v>834</v>
      </c>
      <c r="N883" s="21">
        <f t="shared" si="139"/>
        <v>951</v>
      </c>
      <c r="O883" s="19">
        <f t="shared" si="134"/>
        <v>1.0282941167767294</v>
      </c>
      <c r="P883" s="19">
        <f t="shared" si="135"/>
        <v>1.1725512051015226</v>
      </c>
      <c r="Q883" s="21">
        <f>((I883/B883)+_xlfn.NORM.S.INV(0.975)^2/(2*B883))/(1+_xlfn.NORM.S.INV(0.975)^2/B883)</f>
        <v>1.1021691524993888E-3</v>
      </c>
      <c r="R883" s="21">
        <f>_xlfn.NORM.S.INV(0.975)*SQRT(Q883*(1-Q883)/B883+(_xlfn.NORM.S.INV(0.975)^2/(4*B883^2)))/(1+_xlfn.NORM.S.INV(0.975)^2/B883)</f>
        <v>7.2250318464026439E-5</v>
      </c>
      <c r="S883" s="19">
        <f t="shared" si="136"/>
        <v>1.0299188340353624</v>
      </c>
      <c r="T883" s="19">
        <f t="shared" si="137"/>
        <v>1.1744194709634153</v>
      </c>
    </row>
    <row r="884" spans="1:20" x14ac:dyDescent="0.25">
      <c r="A884" s="12" t="s">
        <v>63</v>
      </c>
      <c r="B884" s="13">
        <v>3619631</v>
      </c>
      <c r="C884" s="12">
        <v>1.6</v>
      </c>
      <c r="D884" s="12">
        <v>1.5</v>
      </c>
      <c r="E884" s="12">
        <v>1.6</v>
      </c>
      <c r="F884" s="12">
        <v>2000</v>
      </c>
      <c r="G884" s="12" t="s">
        <v>8</v>
      </c>
      <c r="H884" s="16" t="str">
        <f>VLOOKUP(A884,'Data Key'!$A$1:$B$51,2,FALSE)</f>
        <v>Texas</v>
      </c>
      <c r="I884" s="17">
        <f t="shared" si="130"/>
        <v>5791</v>
      </c>
      <c r="J884" s="21">
        <f t="shared" si="131"/>
        <v>2.1007036702337723E-5</v>
      </c>
      <c r="K884" s="19">
        <f t="shared" si="132"/>
        <v>1.5788798025915018</v>
      </c>
      <c r="L884" s="19">
        <f t="shared" si="133"/>
        <v>1.6208938759961773</v>
      </c>
      <c r="M884" s="21">
        <f t="shared" si="138"/>
        <v>5643</v>
      </c>
      <c r="N884" s="21">
        <f t="shared" si="139"/>
        <v>5941</v>
      </c>
      <c r="O884" s="19">
        <f t="shared" si="134"/>
        <v>1.5589986935132338</v>
      </c>
      <c r="P884" s="19">
        <f t="shared" si="135"/>
        <v>1.6413275275849941</v>
      </c>
      <c r="Q884" s="21">
        <f>((I884/B884)+_xlfn.NORM.S.INV(0.975)^2/(2*B884))/(1+_xlfn.NORM.S.INV(0.975)^2/B884)</f>
        <v>1.6004157831223736E-3</v>
      </c>
      <c r="R884" s="21">
        <f>_xlfn.NORM.S.INV(0.975)*SQRT(Q884*(1-Q884)/B884+(_xlfn.NORM.S.INV(0.975)^2/(4*B884^2)))/(1+_xlfn.NORM.S.INV(0.975)^2/B884)</f>
        <v>4.1183205136977123E-5</v>
      </c>
      <c r="S884" s="19">
        <f t="shared" si="136"/>
        <v>1.5592325779853966</v>
      </c>
      <c r="T884" s="19">
        <f t="shared" si="137"/>
        <v>1.6415989882593507</v>
      </c>
    </row>
    <row r="885" spans="1:20" x14ac:dyDescent="0.25">
      <c r="A885" s="12" t="s">
        <v>25</v>
      </c>
      <c r="B885" s="13">
        <v>428316</v>
      </c>
      <c r="C885" s="12">
        <v>1.3</v>
      </c>
      <c r="D885" s="12">
        <v>1.2</v>
      </c>
      <c r="E885" s="12">
        <v>1.4</v>
      </c>
      <c r="F885" s="12">
        <v>2000</v>
      </c>
      <c r="G885" s="12" t="s">
        <v>8</v>
      </c>
      <c r="H885" s="16" t="str">
        <f>VLOOKUP(A885,'Data Key'!$A$1:$B$51,2,FALSE)</f>
        <v>Utah</v>
      </c>
      <c r="I885" s="17">
        <f t="shared" si="130"/>
        <v>557</v>
      </c>
      <c r="J885" s="21">
        <f t="shared" si="131"/>
        <v>5.5065644726462392E-5</v>
      </c>
      <c r="K885" s="19">
        <f t="shared" si="132"/>
        <v>1.2453760852112472</v>
      </c>
      <c r="L885" s="19">
        <f t="shared" si="133"/>
        <v>1.3555073746641717</v>
      </c>
      <c r="M885" s="21">
        <f t="shared" si="138"/>
        <v>511</v>
      </c>
      <c r="N885" s="21">
        <f t="shared" si="139"/>
        <v>603</v>
      </c>
      <c r="O885" s="19">
        <f t="shared" si="134"/>
        <v>1.1930443877884553</v>
      </c>
      <c r="P885" s="19">
        <f t="shared" si="135"/>
        <v>1.4078390720869638</v>
      </c>
      <c r="Q885" s="21">
        <f>((I885/B885)+_xlfn.NORM.S.INV(0.975)^2/(2*B885))/(1+_xlfn.NORM.S.INV(0.975)^2/B885)</f>
        <v>1.3049144011323664E-3</v>
      </c>
      <c r="R885" s="21">
        <f>_xlfn.NORM.S.INV(0.975)*SQRT(Q885*(1-Q885)/B885+(_xlfn.NORM.S.INV(0.975)^2/(4*B885^2)))/(1+_xlfn.NORM.S.INV(0.975)^2/B885)</f>
        <v>1.0820387104373566E-4</v>
      </c>
      <c r="S885" s="19">
        <f t="shared" si="136"/>
        <v>1.1967105300886307</v>
      </c>
      <c r="T885" s="19">
        <f t="shared" si="137"/>
        <v>1.413118272176102</v>
      </c>
    </row>
    <row r="886" spans="1:20" x14ac:dyDescent="0.25">
      <c r="A886" s="12" t="s">
        <v>57</v>
      </c>
      <c r="B886" s="13">
        <v>93062</v>
      </c>
      <c r="C886" s="12">
        <v>2.1</v>
      </c>
      <c r="D886" s="12">
        <v>1.8</v>
      </c>
      <c r="E886" s="12">
        <v>2.4</v>
      </c>
      <c r="F886" s="12">
        <v>2000</v>
      </c>
      <c r="G886" s="12" t="s">
        <v>8</v>
      </c>
      <c r="H886" s="16" t="str">
        <f>VLOOKUP(A886,'Data Key'!$A$1:$B$51,2,FALSE)</f>
        <v>Vermont</v>
      </c>
      <c r="I886" s="17">
        <f t="shared" si="130"/>
        <v>195</v>
      </c>
      <c r="J886" s="21">
        <f t="shared" si="131"/>
        <v>1.4989579201142122E-4</v>
      </c>
      <c r="K886" s="19">
        <f t="shared" si="132"/>
        <v>1.9454814833533893</v>
      </c>
      <c r="L886" s="19">
        <f t="shared" si="133"/>
        <v>2.2452730673762322</v>
      </c>
      <c r="M886" s="21">
        <f t="shared" si="138"/>
        <v>169</v>
      </c>
      <c r="N886" s="21">
        <f t="shared" si="139"/>
        <v>223</v>
      </c>
      <c r="O886" s="19">
        <f t="shared" si="134"/>
        <v>1.8159936386495026</v>
      </c>
      <c r="P886" s="19">
        <f t="shared" si="135"/>
        <v>2.3962519610582191</v>
      </c>
      <c r="Q886" s="21">
        <f>((I886/B886)+_xlfn.NORM.S.INV(0.975)^2/(2*B886))/(1+_xlfn.NORM.S.INV(0.975)^2/B886)</f>
        <v>2.1159291779194794E-3</v>
      </c>
      <c r="R886" s="21">
        <f>_xlfn.NORM.S.INV(0.975)*SQRT(Q886*(1-Q886)/B886+(_xlfn.NORM.S.INV(0.975)^2/(4*B886^2)))/(1+_xlfn.NORM.S.INV(0.975)^2/B886)</f>
        <v>2.9593292998805678E-4</v>
      </c>
      <c r="S886" s="19">
        <f t="shared" si="136"/>
        <v>1.8199962479314227</v>
      </c>
      <c r="T886" s="19">
        <f t="shared" si="137"/>
        <v>2.411862107907536</v>
      </c>
    </row>
    <row r="887" spans="1:20" x14ac:dyDescent="0.25">
      <c r="A887" s="12" t="s">
        <v>56</v>
      </c>
      <c r="B887" s="13">
        <v>1050633</v>
      </c>
      <c r="C887" s="12">
        <v>1.8</v>
      </c>
      <c r="D887" s="12">
        <v>1.7</v>
      </c>
      <c r="E887" s="12">
        <v>1.9</v>
      </c>
      <c r="F887" s="12">
        <v>2000</v>
      </c>
      <c r="G887" s="12" t="s">
        <v>8</v>
      </c>
      <c r="H887" s="16" t="str">
        <f>VLOOKUP(A887,'Data Key'!$A$1:$B$51,2,FALSE)</f>
        <v>Virginia</v>
      </c>
      <c r="I887" s="17">
        <f t="shared" si="130"/>
        <v>1891</v>
      </c>
      <c r="J887" s="21">
        <f t="shared" si="131"/>
        <v>4.1352668347004361E-5</v>
      </c>
      <c r="K887" s="19">
        <f t="shared" si="132"/>
        <v>1.7585146497364748</v>
      </c>
      <c r="L887" s="19">
        <f t="shared" si="133"/>
        <v>1.8412199864304837</v>
      </c>
      <c r="M887" s="21">
        <f t="shared" si="138"/>
        <v>1806</v>
      </c>
      <c r="N887" s="21">
        <f t="shared" si="139"/>
        <v>1977</v>
      </c>
      <c r="O887" s="19">
        <f t="shared" si="134"/>
        <v>1.7189637104488438</v>
      </c>
      <c r="P887" s="19">
        <f t="shared" si="135"/>
        <v>1.8817227328667574</v>
      </c>
      <c r="Q887" s="21">
        <f>((I887/B887)+_xlfn.NORM.S.INV(0.975)^2/(2*B887))/(1+_xlfn.NORM.S.INV(0.975)^2/B887)</f>
        <v>1.8016888945013635E-3</v>
      </c>
      <c r="R887" s="21">
        <f>_xlfn.NORM.S.INV(0.975)*SQRT(Q887*(1-Q887)/B887+(_xlfn.NORM.S.INV(0.975)^2/(4*B887^2)))/(1+_xlfn.NORM.S.INV(0.975)^2/B887)</f>
        <v>8.1110978432830132E-5</v>
      </c>
      <c r="S887" s="19">
        <f t="shared" si="136"/>
        <v>1.7205779160685333</v>
      </c>
      <c r="T887" s="19">
        <f t="shared" si="137"/>
        <v>1.8827998729341935</v>
      </c>
    </row>
    <row r="888" spans="1:20" x14ac:dyDescent="0.25">
      <c r="A888" s="12" t="s">
        <v>41</v>
      </c>
      <c r="B888" s="13">
        <v>928956</v>
      </c>
      <c r="C888" s="12">
        <v>1.7</v>
      </c>
      <c r="D888" s="12">
        <v>1.6</v>
      </c>
      <c r="E888" s="12">
        <v>1.8</v>
      </c>
      <c r="F888" s="12">
        <v>2000</v>
      </c>
      <c r="G888" s="12" t="s">
        <v>8</v>
      </c>
      <c r="H888" s="16" t="str">
        <f>VLOOKUP(A888,'Data Key'!$A$1:$B$51,2,FALSE)</f>
        <v>Washington</v>
      </c>
      <c r="I888" s="17">
        <f t="shared" si="130"/>
        <v>1579</v>
      </c>
      <c r="J888" s="21">
        <f t="shared" si="131"/>
        <v>4.2739211855179916E-5</v>
      </c>
      <c r="K888" s="19">
        <f t="shared" si="132"/>
        <v>1.6570183654681809</v>
      </c>
      <c r="L888" s="19">
        <f t="shared" si="133"/>
        <v>1.7424967891785408</v>
      </c>
      <c r="M888" s="21">
        <f t="shared" si="138"/>
        <v>1502</v>
      </c>
      <c r="N888" s="21">
        <f t="shared" si="139"/>
        <v>1658</v>
      </c>
      <c r="O888" s="19">
        <f t="shared" si="134"/>
        <v>1.616868829094166</v>
      </c>
      <c r="P888" s="19">
        <f t="shared" si="135"/>
        <v>1.7847992800520154</v>
      </c>
      <c r="Q888" s="21">
        <f>((I888/B888)+_xlfn.NORM.S.INV(0.975)^2/(2*B888))/(1+_xlfn.NORM.S.INV(0.975)^2/B888)</f>
        <v>1.7018181614048026E-3</v>
      </c>
      <c r="R888" s="21">
        <f>_xlfn.NORM.S.INV(0.975)*SQRT(Q888*(1-Q888)/B888+(_xlfn.NORM.S.INV(0.975)^2/(4*B888^2)))/(1+_xlfn.NORM.S.INV(0.975)^2/B888)</f>
        <v>8.3843140295691734E-5</v>
      </c>
      <c r="S888" s="19">
        <f t="shared" si="136"/>
        <v>1.6179750211091108</v>
      </c>
      <c r="T888" s="19">
        <f t="shared" si="137"/>
        <v>1.7856613017004945</v>
      </c>
    </row>
    <row r="889" spans="1:20" x14ac:dyDescent="0.25">
      <c r="A889" s="12" t="s">
        <v>18</v>
      </c>
      <c r="B889" s="13">
        <v>258840</v>
      </c>
      <c r="C889" s="12">
        <v>1.1000000000000001</v>
      </c>
      <c r="D889" s="12">
        <v>1</v>
      </c>
      <c r="E889" s="12">
        <v>1.3</v>
      </c>
      <c r="F889" s="12">
        <v>2000</v>
      </c>
      <c r="G889" s="12" t="s">
        <v>8</v>
      </c>
      <c r="H889" s="16" t="str">
        <f>VLOOKUP(A889,'Data Key'!$A$1:$B$51,2,FALSE)</f>
        <v>West Virginia</v>
      </c>
      <c r="I889" s="17">
        <f t="shared" si="130"/>
        <v>285</v>
      </c>
      <c r="J889" s="21">
        <f t="shared" si="131"/>
        <v>6.518562195621592E-5</v>
      </c>
      <c r="K889" s="19">
        <f t="shared" si="132"/>
        <v>1.0358806738249617</v>
      </c>
      <c r="L889" s="19">
        <f t="shared" si="133"/>
        <v>1.1662519177373933</v>
      </c>
      <c r="M889" s="21">
        <f t="shared" si="138"/>
        <v>252</v>
      </c>
      <c r="N889" s="21">
        <f t="shared" si="139"/>
        <v>318</v>
      </c>
      <c r="O889" s="19">
        <f t="shared" si="134"/>
        <v>0.97357440890125169</v>
      </c>
      <c r="P889" s="19">
        <f t="shared" si="135"/>
        <v>1.2285581826611034</v>
      </c>
      <c r="Q889" s="21">
        <f>((I889/B889)+_xlfn.NORM.S.INV(0.975)^2/(2*B889))/(1+_xlfn.NORM.S.INV(0.975)^2/B889)</f>
        <v>1.1084703726899103E-3</v>
      </c>
      <c r="R889" s="21">
        <f>_xlfn.NORM.S.INV(0.975)*SQRT(Q889*(1-Q889)/B889+(_xlfn.NORM.S.INV(0.975)^2/(4*B889^2)))/(1+_xlfn.NORM.S.INV(0.975)^2/B889)</f>
        <v>1.2840253088243709E-4</v>
      </c>
      <c r="S889" s="19">
        <f t="shared" si="136"/>
        <v>0.98006784180747319</v>
      </c>
      <c r="T889" s="19">
        <f t="shared" si="137"/>
        <v>1.2368729035723474</v>
      </c>
    </row>
    <row r="890" spans="1:20" x14ac:dyDescent="0.25">
      <c r="A890" s="12" t="s">
        <v>26</v>
      </c>
      <c r="B890" s="13">
        <v>799218</v>
      </c>
      <c r="C890" s="12">
        <v>2.2000000000000002</v>
      </c>
      <c r="D890" s="12">
        <v>2.1</v>
      </c>
      <c r="E890" s="12">
        <v>2.2999999999999998</v>
      </c>
      <c r="F890" s="12">
        <v>2000</v>
      </c>
      <c r="G890" s="12" t="s">
        <v>8</v>
      </c>
      <c r="H890" s="16" t="str">
        <f>VLOOKUP(A890,'Data Key'!$A$1:$B$51,2,FALSE)</f>
        <v>Wisconsin</v>
      </c>
      <c r="I890" s="17">
        <f t="shared" si="130"/>
        <v>1758</v>
      </c>
      <c r="J890" s="21">
        <f t="shared" si="131"/>
        <v>5.2404189060299E-5</v>
      </c>
      <c r="K890" s="19">
        <f t="shared" si="132"/>
        <v>2.147245968969175</v>
      </c>
      <c r="L890" s="19">
        <f t="shared" si="133"/>
        <v>2.2520543470897727</v>
      </c>
      <c r="M890" s="21">
        <f t="shared" si="138"/>
        <v>1677</v>
      </c>
      <c r="N890" s="21">
        <f t="shared" si="139"/>
        <v>1841</v>
      </c>
      <c r="O890" s="19">
        <f t="shared" si="134"/>
        <v>2.0983010893148051</v>
      </c>
      <c r="P890" s="19">
        <f t="shared" si="135"/>
        <v>2.3035016728852455</v>
      </c>
      <c r="Q890" s="21">
        <f>((I890/B890)+_xlfn.NORM.S.INV(0.975)^2/(2*B890))/(1+_xlfn.NORM.S.INV(0.975)^2/B890)</f>
        <v>2.2020428348128746E-3</v>
      </c>
      <c r="R890" s="21">
        <f>_xlfn.NORM.S.INV(0.975)*SQRT(Q890*(1-Q890)/B890+(_xlfn.NORM.S.INV(0.975)^2/(4*B890^2)))/(1+_xlfn.NORM.S.INV(0.975)^2/B890)</f>
        <v>1.027936496558357E-4</v>
      </c>
      <c r="S890" s="19">
        <f t="shared" si="136"/>
        <v>2.099249185157039</v>
      </c>
      <c r="T890" s="19">
        <f t="shared" si="137"/>
        <v>2.3048364844687104</v>
      </c>
    </row>
    <row r="891" spans="1:20" x14ac:dyDescent="0.25">
      <c r="A891" s="12" t="s">
        <v>42</v>
      </c>
      <c r="B891" s="13">
        <v>83927</v>
      </c>
      <c r="C891" s="12">
        <v>1</v>
      </c>
      <c r="D891" s="12">
        <v>0.9</v>
      </c>
      <c r="E891" s="12">
        <v>1.3</v>
      </c>
      <c r="F891" s="12">
        <v>2000</v>
      </c>
      <c r="G891" s="12" t="s">
        <v>8</v>
      </c>
      <c r="H891" s="16" t="str">
        <f>VLOOKUP(A891,'Data Key'!$A$1:$B$51,2,FALSE)</f>
        <v>Wyoming</v>
      </c>
      <c r="I891" s="17">
        <f t="shared" si="130"/>
        <v>84</v>
      </c>
      <c r="J891" s="21">
        <f t="shared" si="131"/>
        <v>1.0914918536423101E-4</v>
      </c>
      <c r="K891" s="19">
        <f t="shared" si="132"/>
        <v>0.89172061815549453</v>
      </c>
      <c r="L891" s="19">
        <f t="shared" si="133"/>
        <v>1.1100189888839564</v>
      </c>
      <c r="M891" s="21">
        <f t="shared" si="138"/>
        <v>66</v>
      </c>
      <c r="N891" s="21">
        <f t="shared" si="139"/>
        <v>102</v>
      </c>
      <c r="O891" s="19">
        <f t="shared" si="134"/>
        <v>0.78639770276549859</v>
      </c>
      <c r="P891" s="19">
        <f t="shared" si="135"/>
        <v>1.2153419042739524</v>
      </c>
      <c r="Q891" s="21">
        <f>((I891/B891)+_xlfn.NORM.S.INV(0.975)^2/(2*B891))/(1+_xlfn.NORM.S.INV(0.975)^2/B891)</f>
        <v>1.0237086620000428E-3</v>
      </c>
      <c r="R891" s="21">
        <f>_xlfn.NORM.S.INV(0.975)*SQRT(Q891*(1-Q891)/B891+(_xlfn.NORM.S.INV(0.975)^2/(4*B891^2)))/(1+_xlfn.NORM.S.INV(0.975)^2/B891)</f>
        <v>2.1755014442559686E-4</v>
      </c>
      <c r="S891" s="19">
        <f t="shared" si="136"/>
        <v>0.8061585175744459</v>
      </c>
      <c r="T891" s="19">
        <f t="shared" si="137"/>
        <v>1.2412588064256396</v>
      </c>
    </row>
    <row r="892" spans="1:20" x14ac:dyDescent="0.25">
      <c r="A892" s="12" t="s">
        <v>19</v>
      </c>
      <c r="B892" s="13">
        <v>671201</v>
      </c>
      <c r="C892" s="12">
        <v>1.3</v>
      </c>
      <c r="D892" s="12">
        <v>1.2</v>
      </c>
      <c r="E892" s="12">
        <v>1.3</v>
      </c>
      <c r="F892" s="12">
        <v>2001</v>
      </c>
      <c r="G892" s="12" t="s">
        <v>8</v>
      </c>
      <c r="H892" s="16" t="str">
        <f>VLOOKUP(A892,'Data Key'!$A$1:$B$51,2,FALSE)</f>
        <v>Alabama</v>
      </c>
      <c r="I892" s="17">
        <f t="shared" si="130"/>
        <v>873</v>
      </c>
      <c r="J892" s="21">
        <f t="shared" si="131"/>
        <v>4.3991817987055938E-5</v>
      </c>
      <c r="K892" s="19">
        <f t="shared" si="132"/>
        <v>1.2566617865218765</v>
      </c>
      <c r="L892" s="19">
        <f t="shared" si="133"/>
        <v>1.3446454224959883</v>
      </c>
      <c r="M892" s="21">
        <f t="shared" si="138"/>
        <v>815</v>
      </c>
      <c r="N892" s="21">
        <f t="shared" si="139"/>
        <v>931</v>
      </c>
      <c r="O892" s="19">
        <f t="shared" si="134"/>
        <v>1.2142413375427032</v>
      </c>
      <c r="P892" s="19">
        <f t="shared" si="135"/>
        <v>1.3870658714751616</v>
      </c>
      <c r="Q892" s="21">
        <f>((I892/B892)+_xlfn.NORM.S.INV(0.975)^2/(2*B892))/(1+_xlfn.NORM.S.INV(0.975)^2/B892)</f>
        <v>1.3035077749271936E-3</v>
      </c>
      <c r="R892" s="21">
        <f>_xlfn.NORM.S.INV(0.975)*SQRT(Q892*(1-Q892)/B892+(_xlfn.NORM.S.INV(0.975)^2/(4*B892^2)))/(1+_xlfn.NORM.S.INV(0.975)^2/B892)</f>
        <v>8.6363735422402744E-5</v>
      </c>
      <c r="S892" s="19">
        <f t="shared" si="136"/>
        <v>1.2171440395047908</v>
      </c>
      <c r="T892" s="19">
        <f t="shared" si="137"/>
        <v>1.3898715103495964</v>
      </c>
    </row>
    <row r="893" spans="1:20" x14ac:dyDescent="0.25">
      <c r="A893" s="12" t="s">
        <v>43</v>
      </c>
      <c r="B893" s="13">
        <v>123001</v>
      </c>
      <c r="C893" s="12">
        <v>1.8</v>
      </c>
      <c r="D893" s="12">
        <v>1.6</v>
      </c>
      <c r="E893" s="12">
        <v>2</v>
      </c>
      <c r="F893" s="12">
        <v>2001</v>
      </c>
      <c r="G893" s="12" t="s">
        <v>8</v>
      </c>
      <c r="H893" s="16" t="str">
        <f>VLOOKUP(A893,'Data Key'!$A$1:$B$51,2,FALSE)</f>
        <v>Alaska</v>
      </c>
      <c r="I893" s="17">
        <f t="shared" si="130"/>
        <v>221</v>
      </c>
      <c r="J893" s="21">
        <f t="shared" si="131"/>
        <v>1.2075273828809612E-4</v>
      </c>
      <c r="K893" s="19">
        <f t="shared" si="132"/>
        <v>1.6759806216032869</v>
      </c>
      <c r="L893" s="19">
        <f t="shared" si="133"/>
        <v>1.917486098179479</v>
      </c>
      <c r="M893" s="21">
        <f t="shared" si="138"/>
        <v>193</v>
      </c>
      <c r="N893" s="21">
        <f t="shared" si="139"/>
        <v>251</v>
      </c>
      <c r="O893" s="19">
        <f t="shared" si="134"/>
        <v>1.5690929342037869</v>
      </c>
      <c r="P893" s="19">
        <f t="shared" si="135"/>
        <v>2.040633815985236</v>
      </c>
      <c r="Q893" s="21">
        <f>((I893/B893)+_xlfn.NORM.S.INV(0.975)^2/(2*B893))/(1+_xlfn.NORM.S.INV(0.975)^2/B893)</f>
        <v>1.8122923192822132E-3</v>
      </c>
      <c r="R893" s="21">
        <f>_xlfn.NORM.S.INV(0.975)*SQRT(Q893*(1-Q893)/B893+(_xlfn.NORM.S.INV(0.975)^2/(4*B893^2)))/(1+_xlfn.NORM.S.INV(0.975)^2/B893)</f>
        <v>2.3819664664063539E-4</v>
      </c>
      <c r="S893" s="19">
        <f t="shared" si="136"/>
        <v>1.5740956726415778</v>
      </c>
      <c r="T893" s="19">
        <f t="shared" si="137"/>
        <v>2.0504889659228489</v>
      </c>
    </row>
    <row r="894" spans="1:20" x14ac:dyDescent="0.25">
      <c r="A894" s="12" t="s">
        <v>13</v>
      </c>
      <c r="B894" s="13">
        <v>835126</v>
      </c>
      <c r="C894" s="12">
        <v>1.5</v>
      </c>
      <c r="D894" s="12">
        <v>1.4</v>
      </c>
      <c r="E894" s="12">
        <v>1.6</v>
      </c>
      <c r="F894" s="12">
        <v>2001</v>
      </c>
      <c r="G894" s="12" t="s">
        <v>8</v>
      </c>
      <c r="H894" s="16" t="str">
        <f>VLOOKUP(A894,'Data Key'!$A$1:$B$51,2,FALSE)</f>
        <v>Arizona</v>
      </c>
      <c r="I894" s="17">
        <f t="shared" si="130"/>
        <v>1253</v>
      </c>
      <c r="J894" s="21">
        <f t="shared" si="131"/>
        <v>4.2354297646999205E-5</v>
      </c>
      <c r="K894" s="19">
        <f t="shared" si="132"/>
        <v>1.458018101248497</v>
      </c>
      <c r="L894" s="19">
        <f t="shared" si="133"/>
        <v>1.5427266965424953</v>
      </c>
      <c r="M894" s="21">
        <f t="shared" si="138"/>
        <v>1184</v>
      </c>
      <c r="N894" s="21">
        <f t="shared" si="139"/>
        <v>1322</v>
      </c>
      <c r="O894" s="19">
        <f t="shared" si="134"/>
        <v>1.4177501359076354</v>
      </c>
      <c r="P894" s="19">
        <f t="shared" si="135"/>
        <v>1.5829946618833566</v>
      </c>
      <c r="Q894" s="21">
        <f>((I894/B894)+_xlfn.NORM.S.INV(0.975)^2/(2*B894))/(1+_xlfn.NORM.S.INV(0.975)^2/B894)</f>
        <v>1.5026654145398849E-3</v>
      </c>
      <c r="R894" s="21">
        <f>_xlfn.NORM.S.INV(0.975)*SQRT(Q894*(1-Q894)/B894+(_xlfn.NORM.S.INV(0.975)^2/(4*B894^2)))/(1+_xlfn.NORM.S.INV(0.975)^2/B894)</f>
        <v>8.3107660431389849E-5</v>
      </c>
      <c r="S894" s="19">
        <f t="shared" si="136"/>
        <v>1.4195577541084949</v>
      </c>
      <c r="T894" s="19">
        <f t="shared" si="137"/>
        <v>1.5857730749712748</v>
      </c>
    </row>
    <row r="895" spans="1:20" x14ac:dyDescent="0.25">
      <c r="A895" s="12" t="s">
        <v>20</v>
      </c>
      <c r="B895" s="13">
        <v>411655</v>
      </c>
      <c r="C895" s="12">
        <v>1.8</v>
      </c>
      <c r="D895" s="12">
        <v>1.7</v>
      </c>
      <c r="E895" s="12">
        <v>2</v>
      </c>
      <c r="F895" s="12">
        <v>2001</v>
      </c>
      <c r="G895" s="12" t="s">
        <v>8</v>
      </c>
      <c r="H895" s="16" t="str">
        <f>VLOOKUP(A895,'Data Key'!$A$1:$B$51,2,FALSE)</f>
        <v>Arkansas</v>
      </c>
      <c r="I895" s="17">
        <f t="shared" si="130"/>
        <v>741</v>
      </c>
      <c r="J895" s="21">
        <f t="shared" si="131"/>
        <v>6.6066983917242007E-5</v>
      </c>
      <c r="K895" s="19">
        <f t="shared" si="132"/>
        <v>1.7339840296742361</v>
      </c>
      <c r="L895" s="19">
        <f t="shared" si="133"/>
        <v>1.8661179975087201</v>
      </c>
      <c r="M895" s="21">
        <f t="shared" si="138"/>
        <v>688</v>
      </c>
      <c r="N895" s="21">
        <f t="shared" si="139"/>
        <v>795</v>
      </c>
      <c r="O895" s="19">
        <f t="shared" si="134"/>
        <v>1.6713024255748139</v>
      </c>
      <c r="P895" s="19">
        <f t="shared" si="135"/>
        <v>1.9312288202499666</v>
      </c>
      <c r="Q895" s="21">
        <f>((I895/B895)+_xlfn.NORM.S.INV(0.975)^2/(2*B895))/(1+_xlfn.NORM.S.INV(0.975)^2/B895)</f>
        <v>1.8047000442833032E-3</v>
      </c>
      <c r="R895" s="21">
        <f>_xlfn.NORM.S.INV(0.975)*SQRT(Q895*(1-Q895)/B895+(_xlfn.NORM.S.INV(0.975)^2/(4*B895^2)))/(1+_xlfn.NORM.S.INV(0.975)^2/B895)</f>
        <v>1.2973843282662451E-4</v>
      </c>
      <c r="S895" s="19">
        <f t="shared" si="136"/>
        <v>1.6749616114566788</v>
      </c>
      <c r="T895" s="19">
        <f t="shared" si="137"/>
        <v>1.9344384771099277</v>
      </c>
    </row>
    <row r="896" spans="1:20" x14ac:dyDescent="0.25">
      <c r="A896" s="12" t="s">
        <v>44</v>
      </c>
      <c r="B896" s="13">
        <v>5617138</v>
      </c>
      <c r="C896" s="12">
        <v>2.2000000000000002</v>
      </c>
      <c r="D896" s="12">
        <v>2.2000000000000002</v>
      </c>
      <c r="E896" s="12">
        <v>2.2999999999999998</v>
      </c>
      <c r="F896" s="12">
        <v>2001</v>
      </c>
      <c r="G896" s="12" t="s">
        <v>8</v>
      </c>
      <c r="H896" s="16" t="str">
        <f>VLOOKUP(A896,'Data Key'!$A$1:$B$51,2,FALSE)</f>
        <v>California</v>
      </c>
      <c r="I896" s="17">
        <f t="shared" si="130"/>
        <v>12358</v>
      </c>
      <c r="J896" s="21">
        <f t="shared" si="131"/>
        <v>1.9768819684886404E-5</v>
      </c>
      <c r="K896" s="19">
        <f t="shared" si="132"/>
        <v>2.1802839474004156</v>
      </c>
      <c r="L896" s="19">
        <f t="shared" si="133"/>
        <v>2.2198215867701885</v>
      </c>
      <c r="M896" s="21">
        <f t="shared" si="138"/>
        <v>12141</v>
      </c>
      <c r="N896" s="21">
        <f t="shared" si="139"/>
        <v>12576</v>
      </c>
      <c r="O896" s="19">
        <f t="shared" si="134"/>
        <v>2.1614209941076754</v>
      </c>
      <c r="P896" s="19">
        <f t="shared" si="135"/>
        <v>2.2388625666665125</v>
      </c>
      <c r="Q896" s="21">
        <f>((I896/B896)+_xlfn.NORM.S.INV(0.975)^2/(2*B896))/(1+_xlfn.NORM.S.INV(0.975)^2/B896)</f>
        <v>2.2003932032096177E-3</v>
      </c>
      <c r="R896" s="21">
        <f>_xlfn.NORM.S.INV(0.975)*SQRT(Q896*(1-Q896)/B896+(_xlfn.NORM.S.INV(0.975)^2/(4*B896^2)))/(1+_xlfn.NORM.S.INV(0.975)^2/B896)</f>
        <v>3.8750647857985561E-5</v>
      </c>
      <c r="S896" s="19">
        <f t="shared" si="136"/>
        <v>2.1616425553516319</v>
      </c>
      <c r="T896" s="19">
        <f t="shared" si="137"/>
        <v>2.2391438510676034</v>
      </c>
    </row>
    <row r="897" spans="1:20" x14ac:dyDescent="0.25">
      <c r="A897" s="12" t="s">
        <v>21</v>
      </c>
      <c r="B897" s="13">
        <v>669550</v>
      </c>
      <c r="C897" s="12">
        <v>0.8</v>
      </c>
      <c r="D897" s="12">
        <v>0.7</v>
      </c>
      <c r="E897" s="12">
        <v>0.8</v>
      </c>
      <c r="F897" s="12">
        <v>2001</v>
      </c>
      <c r="G897" s="12" t="s">
        <v>8</v>
      </c>
      <c r="H897" s="16" t="str">
        <f>VLOOKUP(A897,'Data Key'!$A$1:$B$51,2,FALSE)</f>
        <v>Colorado</v>
      </c>
      <c r="I897" s="17">
        <f t="shared" si="130"/>
        <v>536</v>
      </c>
      <c r="J897" s="21">
        <f t="shared" si="131"/>
        <v>3.4564117775607737E-5</v>
      </c>
      <c r="K897" s="19">
        <f t="shared" si="132"/>
        <v>0.76597355678193102</v>
      </c>
      <c r="L897" s="19">
        <f t="shared" si="133"/>
        <v>0.8351017923331463</v>
      </c>
      <c r="M897" s="21">
        <f t="shared" si="138"/>
        <v>491</v>
      </c>
      <c r="N897" s="21">
        <f t="shared" si="139"/>
        <v>581</v>
      </c>
      <c r="O897" s="19">
        <f t="shared" si="134"/>
        <v>0.73332835486520798</v>
      </c>
      <c r="P897" s="19">
        <f t="shared" si="135"/>
        <v>0.86774699424986934</v>
      </c>
      <c r="Q897" s="21">
        <f>((I897/B897)+_xlfn.NORM.S.INV(0.975)^2/(2*B897))/(1+_xlfn.NORM.S.INV(0.975)^2/B897)</f>
        <v>8.0340175218519849E-4</v>
      </c>
      <c r="R897" s="21">
        <f>_xlfn.NORM.S.INV(0.975)*SQRT(Q897*(1-Q897)/B897+(_xlfn.NORM.S.INV(0.975)^2/(4*B897^2)))/(1+_xlfn.NORM.S.INV(0.975)^2/B897)</f>
        <v>6.7925618172414093E-5</v>
      </c>
      <c r="S897" s="19">
        <f t="shared" si="136"/>
        <v>0.73547613401278433</v>
      </c>
      <c r="T897" s="19">
        <f t="shared" si="137"/>
        <v>0.87132737035761265</v>
      </c>
    </row>
    <row r="898" spans="1:20" x14ac:dyDescent="0.25">
      <c r="A898" s="12" t="s">
        <v>33</v>
      </c>
      <c r="B898" s="13">
        <v>517272</v>
      </c>
      <c r="C898" s="12">
        <v>2.7</v>
      </c>
      <c r="D898" s="12">
        <v>2.5</v>
      </c>
      <c r="E898" s="12">
        <v>2.8</v>
      </c>
      <c r="F898" s="12">
        <v>2001</v>
      </c>
      <c r="G898" s="12" t="s">
        <v>8</v>
      </c>
      <c r="H898" s="16" t="str">
        <f>VLOOKUP(A898,'Data Key'!$A$1:$B$51,2,FALSE)</f>
        <v>Connecticut</v>
      </c>
      <c r="I898" s="17">
        <f t="shared" si="130"/>
        <v>1397</v>
      </c>
      <c r="J898" s="21">
        <f t="shared" si="131"/>
        <v>7.2159246247578208E-5</v>
      </c>
      <c r="K898" s="19">
        <f t="shared" si="132"/>
        <v>2.6285475385774268</v>
      </c>
      <c r="L898" s="19">
        <f t="shared" si="133"/>
        <v>2.7728660310725832</v>
      </c>
      <c r="M898" s="21">
        <f t="shared" si="138"/>
        <v>1324</v>
      </c>
      <c r="N898" s="21">
        <f t="shared" si="139"/>
        <v>1470</v>
      </c>
      <c r="O898" s="19">
        <f t="shared" si="134"/>
        <v>2.5595818060904127</v>
      </c>
      <c r="P898" s="19">
        <f t="shared" si="135"/>
        <v>2.8418317635595973</v>
      </c>
      <c r="Q898" s="21">
        <f>((I898/B898)+_xlfn.NORM.S.INV(0.975)^2/(2*B898))/(1+_xlfn.NORM.S.INV(0.975)^2/B898)</f>
        <v>2.7043998912941931E-3</v>
      </c>
      <c r="R898" s="21">
        <f>_xlfn.NORM.S.INV(0.975)*SQRT(Q898*(1-Q898)/B898+(_xlfn.NORM.S.INV(0.975)^2/(4*B898^2)))/(1+_xlfn.NORM.S.INV(0.975)^2/B898)</f>
        <v>1.4157357966809915E-4</v>
      </c>
      <c r="S898" s="19">
        <f t="shared" si="136"/>
        <v>2.5628263116260941</v>
      </c>
      <c r="T898" s="19">
        <f t="shared" si="137"/>
        <v>2.8459734709622921</v>
      </c>
    </row>
    <row r="899" spans="1:20" x14ac:dyDescent="0.25">
      <c r="A899" s="12" t="s">
        <v>45</v>
      </c>
      <c r="B899" s="13">
        <v>107316</v>
      </c>
      <c r="C899" s="12">
        <v>2.4</v>
      </c>
      <c r="D899" s="12">
        <v>2.1</v>
      </c>
      <c r="E899" s="12">
        <v>2.7</v>
      </c>
      <c r="F899" s="12">
        <v>2001</v>
      </c>
      <c r="G899" s="12" t="s">
        <v>8</v>
      </c>
      <c r="H899" s="16" t="str">
        <f>VLOOKUP(A899,'Data Key'!$A$1:$B$51,2,FALSE)</f>
        <v>Delaware</v>
      </c>
      <c r="I899" s="17">
        <f t="shared" ref="I899:I962" si="140">ROUND(B899*C899/1000,0)</f>
        <v>258</v>
      </c>
      <c r="J899" s="21">
        <f t="shared" ref="J899:J962" si="141">SQRT(I899/B899*(1-I899/B899)/B899)</f>
        <v>1.4949363453357973E-4</v>
      </c>
      <c r="K899" s="19">
        <f t="shared" ref="K899:K962" si="142">1000*(I899/B899-J899)</f>
        <v>2.254621315706832</v>
      </c>
      <c r="L899" s="19">
        <f t="shared" ref="L899:L962" si="143">1000*(I899/B899+J899)</f>
        <v>2.5536085847739916</v>
      </c>
      <c r="M899" s="21">
        <f t="shared" si="138"/>
        <v>227</v>
      </c>
      <c r="N899" s="21">
        <f t="shared" si="139"/>
        <v>289</v>
      </c>
      <c r="O899" s="19">
        <f t="shared" ref="O899:O962" si="144">1000*M899/B899</f>
        <v>2.1152484252115249</v>
      </c>
      <c r="P899" s="19">
        <f t="shared" ref="P899:P962" si="145">1000*N899/B899</f>
        <v>2.6929814752692982</v>
      </c>
      <c r="Q899" s="21">
        <f>((I899/B899)+_xlfn.NORM.S.INV(0.975)^2/(2*B899))/(1+_xlfn.NORM.S.INV(0.975)^2/B899)</f>
        <v>2.4219261403780616E-3</v>
      </c>
      <c r="R899" s="21">
        <f>_xlfn.NORM.S.INV(0.975)*SQRT(Q899*(1-Q899)/B899+(_xlfn.NORM.S.INV(0.975)^2/(4*B899^2)))/(1+_xlfn.NORM.S.INV(0.975)^2/B899)</f>
        <v>2.9461646638144972E-4</v>
      </c>
      <c r="S899" s="19">
        <f t="shared" ref="S899:S962" si="146">1000*(Q899-R899)</f>
        <v>2.1273096739966117</v>
      </c>
      <c r="T899" s="19">
        <f t="shared" ref="T899:T962" si="147">1000*(Q899+R899)</f>
        <v>2.7165426067595111</v>
      </c>
    </row>
    <row r="900" spans="1:20" x14ac:dyDescent="0.25">
      <c r="A900" s="12" t="s">
        <v>60</v>
      </c>
      <c r="B900" s="13">
        <v>54822</v>
      </c>
      <c r="C900" s="12">
        <v>2.5</v>
      </c>
      <c r="D900" s="12">
        <v>2.1</v>
      </c>
      <c r="E900" s="12">
        <v>2.9</v>
      </c>
      <c r="F900" s="12">
        <v>2001</v>
      </c>
      <c r="G900" s="12" t="s">
        <v>8</v>
      </c>
      <c r="H900" s="16" t="e">
        <f>VLOOKUP(A900,'Data Key'!$A$1:$B$51,2,FALSE)</f>
        <v>#N/A</v>
      </c>
      <c r="I900" s="17">
        <f t="shared" si="140"/>
        <v>137</v>
      </c>
      <c r="J900" s="21">
        <f t="shared" si="141"/>
        <v>2.1323676186183366E-4</v>
      </c>
      <c r="K900" s="19">
        <f t="shared" si="142"/>
        <v>2.2857599912664726</v>
      </c>
      <c r="L900" s="19">
        <f t="shared" si="143"/>
        <v>2.7122335149901398</v>
      </c>
      <c r="M900" s="21">
        <f t="shared" ref="M900:M963" si="148">_xlfn.BINOM.INV(B900, C900/1000, 0.025)</f>
        <v>115</v>
      </c>
      <c r="N900" s="21">
        <f t="shared" ref="N900:N963" si="149">_xlfn.BINOM.INV(B900, C900/1000, 0.975)</f>
        <v>160</v>
      </c>
      <c r="O900" s="19">
        <f t="shared" si="144"/>
        <v>2.097698004450768</v>
      </c>
      <c r="P900" s="19">
        <f t="shared" si="145"/>
        <v>2.9185363540184599</v>
      </c>
      <c r="Q900" s="21">
        <f>((I900/B900)+_xlfn.NORM.S.INV(0.975)^2/(2*B900))/(1+_xlfn.NORM.S.INV(0.975)^2/B900)</f>
        <v>2.5338549434702146E-3</v>
      </c>
      <c r="R900" s="21">
        <f>_xlfn.NORM.S.INV(0.975)*SQRT(Q900*(1-Q900)/B900+(_xlfn.NORM.S.INV(0.975)^2/(4*B900^2)))/(1+_xlfn.NORM.S.INV(0.975)^2/B900)</f>
        <v>4.2226010768872728E-4</v>
      </c>
      <c r="S900" s="19">
        <f t="shared" si="146"/>
        <v>2.1115948357814873</v>
      </c>
      <c r="T900" s="19">
        <f t="shared" si="147"/>
        <v>2.9561150511589416</v>
      </c>
    </row>
    <row r="901" spans="1:20" x14ac:dyDescent="0.25">
      <c r="A901" s="12" t="s">
        <v>27</v>
      </c>
      <c r="B901" s="13">
        <v>2266215</v>
      </c>
      <c r="C901" s="12">
        <v>1.8</v>
      </c>
      <c r="D901" s="12">
        <v>1.7</v>
      </c>
      <c r="E901" s="12">
        <v>1.8</v>
      </c>
      <c r="F901" s="12">
        <v>2001</v>
      </c>
      <c r="G901" s="12" t="s">
        <v>8</v>
      </c>
      <c r="H901" s="16" t="str">
        <f>VLOOKUP(A901,'Data Key'!$A$1:$B$51,2,FALSE)</f>
        <v>Florida</v>
      </c>
      <c r="I901" s="17">
        <f t="shared" si="140"/>
        <v>4079</v>
      </c>
      <c r="J901" s="21">
        <f t="shared" si="141"/>
        <v>2.8156880883248603E-5</v>
      </c>
      <c r="K901" s="19">
        <f t="shared" si="142"/>
        <v>1.7717606026741368</v>
      </c>
      <c r="L901" s="19">
        <f t="shared" si="143"/>
        <v>1.8280743644406341</v>
      </c>
      <c r="M901" s="21">
        <f t="shared" si="148"/>
        <v>3955</v>
      </c>
      <c r="N901" s="21">
        <f t="shared" si="149"/>
        <v>4205</v>
      </c>
      <c r="O901" s="19">
        <f t="shared" si="144"/>
        <v>1.7452006980802792</v>
      </c>
      <c r="P901" s="19">
        <f t="shared" si="145"/>
        <v>1.8555167978325093</v>
      </c>
      <c r="Q901" s="21">
        <f>((I901/B901)+_xlfn.NORM.S.INV(0.975)^2/(2*B901))/(1+_xlfn.NORM.S.INV(0.975)^2/B901)</f>
        <v>1.8007619805964364E-3</v>
      </c>
      <c r="R901" s="21">
        <f>_xlfn.NORM.S.INV(0.975)*SQRT(Q901*(1-Q901)/B901+(_xlfn.NORM.S.INV(0.975)^2/(4*B901^2)))/(1+_xlfn.NORM.S.INV(0.975)^2/B901)</f>
        <v>5.5205806767913947E-5</v>
      </c>
      <c r="S901" s="19">
        <f t="shared" si="146"/>
        <v>1.7455561738285224</v>
      </c>
      <c r="T901" s="19">
        <f t="shared" si="147"/>
        <v>1.8559677873643503</v>
      </c>
    </row>
    <row r="902" spans="1:20" x14ac:dyDescent="0.25">
      <c r="A902" s="12" t="s">
        <v>14</v>
      </c>
      <c r="B902" s="13">
        <v>1326151</v>
      </c>
      <c r="C902" s="12">
        <v>1.8</v>
      </c>
      <c r="D902" s="12">
        <v>1.7</v>
      </c>
      <c r="E902" s="12">
        <v>1.9</v>
      </c>
      <c r="F902" s="12">
        <v>2001</v>
      </c>
      <c r="G902" s="12" t="s">
        <v>8</v>
      </c>
      <c r="H902" s="16" t="str">
        <f>VLOOKUP(A902,'Data Key'!$A$1:$B$51,2,FALSE)</f>
        <v>Georgia</v>
      </c>
      <c r="I902" s="17">
        <f t="shared" si="140"/>
        <v>2387</v>
      </c>
      <c r="J902" s="21">
        <f t="shared" si="141"/>
        <v>3.6807983615384694E-5</v>
      </c>
      <c r="K902" s="19">
        <f t="shared" si="142"/>
        <v>1.7631378747370956</v>
      </c>
      <c r="L902" s="19">
        <f t="shared" si="143"/>
        <v>1.8367538419678651</v>
      </c>
      <c r="M902" s="21">
        <f t="shared" si="148"/>
        <v>2292</v>
      </c>
      <c r="N902" s="21">
        <f t="shared" si="149"/>
        <v>2483</v>
      </c>
      <c r="O902" s="19">
        <f t="shared" si="144"/>
        <v>1.7283099737511038</v>
      </c>
      <c r="P902" s="19">
        <f t="shared" si="145"/>
        <v>1.8723358048970291</v>
      </c>
      <c r="Q902" s="21">
        <f>((I902/B902)+_xlfn.NORM.S.INV(0.975)^2/(2*B902))/(1+_xlfn.NORM.S.INV(0.975)^2/B902)</f>
        <v>1.8013889892242478E-3</v>
      </c>
      <c r="R902" s="21">
        <f>_xlfn.NORM.S.INV(0.975)*SQRT(Q902*(1-Q902)/B902+(_xlfn.NORM.S.INV(0.975)^2/(4*B902^2)))/(1+_xlfn.NORM.S.INV(0.975)^2/B902)</f>
        <v>7.2185507152551252E-5</v>
      </c>
      <c r="S902" s="19">
        <f t="shared" si="146"/>
        <v>1.7292034820716964</v>
      </c>
      <c r="T902" s="19">
        <f t="shared" si="147"/>
        <v>1.8735744963767991</v>
      </c>
    </row>
    <row r="903" spans="1:20" x14ac:dyDescent="0.25">
      <c r="A903" s="12" t="s">
        <v>58</v>
      </c>
      <c r="B903" s="13">
        <v>169693</v>
      </c>
      <c r="C903" s="12">
        <v>2.2000000000000002</v>
      </c>
      <c r="D903" s="12">
        <v>1.9</v>
      </c>
      <c r="E903" s="12">
        <v>2.4</v>
      </c>
      <c r="F903" s="12">
        <v>2001</v>
      </c>
      <c r="G903" s="12" t="s">
        <v>8</v>
      </c>
      <c r="H903" s="16" t="str">
        <f>VLOOKUP(A903,'Data Key'!$A$1:$B$51,2,FALSE)</f>
        <v>Hawaii</v>
      </c>
      <c r="I903" s="17">
        <f t="shared" si="140"/>
        <v>373</v>
      </c>
      <c r="J903" s="21">
        <f t="shared" si="141"/>
        <v>1.1368748376122709E-4</v>
      </c>
      <c r="K903" s="19">
        <f t="shared" si="142"/>
        <v>2.0843996500627964</v>
      </c>
      <c r="L903" s="19">
        <f t="shared" si="143"/>
        <v>2.3117746175852507</v>
      </c>
      <c r="M903" s="21">
        <f t="shared" si="148"/>
        <v>336</v>
      </c>
      <c r="N903" s="21">
        <f t="shared" si="149"/>
        <v>412</v>
      </c>
      <c r="O903" s="19">
        <f t="shared" si="144"/>
        <v>1.9800463189406752</v>
      </c>
      <c r="P903" s="19">
        <f t="shared" si="145"/>
        <v>2.427913938701066</v>
      </c>
      <c r="Q903" s="21">
        <f>((I903/B903)+_xlfn.NORM.S.INV(0.975)^2/(2*B903))/(1+_xlfn.NORM.S.INV(0.975)^2/B903)</f>
        <v>2.20935596789718E-3</v>
      </c>
      <c r="R903" s="21">
        <f>_xlfn.NORM.S.INV(0.975)*SQRT(Q903*(1-Q903)/B903+(_xlfn.NORM.S.INV(0.975)^2/(4*B903^2)))/(1+_xlfn.NORM.S.INV(0.975)^2/B903)</f>
        <v>2.2367405560261749E-4</v>
      </c>
      <c r="S903" s="19">
        <f t="shared" si="146"/>
        <v>1.9856819122945624</v>
      </c>
      <c r="T903" s="19">
        <f t="shared" si="147"/>
        <v>2.4330300234997977</v>
      </c>
    </row>
    <row r="904" spans="1:20" x14ac:dyDescent="0.25">
      <c r="A904" s="12" t="s">
        <v>34</v>
      </c>
      <c r="B904" s="13">
        <v>226311</v>
      </c>
      <c r="C904" s="12">
        <v>1.5</v>
      </c>
      <c r="D904" s="12">
        <v>1.3</v>
      </c>
      <c r="E904" s="12">
        <v>1.6</v>
      </c>
      <c r="F904" s="12">
        <v>2001</v>
      </c>
      <c r="G904" s="12" t="s">
        <v>8</v>
      </c>
      <c r="H904" s="16" t="str">
        <f>VLOOKUP(A904,'Data Key'!$A$1:$B$51,2,FALSE)</f>
        <v>Idaho</v>
      </c>
      <c r="I904" s="17">
        <f t="shared" si="140"/>
        <v>339</v>
      </c>
      <c r="J904" s="21">
        <f t="shared" si="141"/>
        <v>8.1295904677721056E-5</v>
      </c>
      <c r="K904" s="19">
        <f t="shared" si="142"/>
        <v>1.4166427726291708</v>
      </c>
      <c r="L904" s="19">
        <f t="shared" si="143"/>
        <v>1.579234581984613</v>
      </c>
      <c r="M904" s="21">
        <f t="shared" si="148"/>
        <v>304</v>
      </c>
      <c r="N904" s="21">
        <f t="shared" si="149"/>
        <v>376</v>
      </c>
      <c r="O904" s="19">
        <f t="shared" si="144"/>
        <v>1.3432842415967408</v>
      </c>
      <c r="P904" s="19">
        <f t="shared" si="145"/>
        <v>1.6614305093433372</v>
      </c>
      <c r="Q904" s="21">
        <f>((I904/B904)+_xlfn.NORM.S.INV(0.975)^2/(2*B904))/(1+_xlfn.NORM.S.INV(0.975)^2/B904)</f>
        <v>1.5064002308146441E-3</v>
      </c>
      <c r="R904" s="21">
        <f>_xlfn.NORM.S.INV(0.975)*SQRT(Q904*(1-Q904)/B904+(_xlfn.NORM.S.INV(0.975)^2/(4*B904^2)))/(1+_xlfn.NORM.S.INV(0.975)^2/B904)</f>
        <v>1.6000829062709249E-4</v>
      </c>
      <c r="S904" s="19">
        <f t="shared" si="146"/>
        <v>1.3463919401875517</v>
      </c>
      <c r="T904" s="19">
        <f t="shared" si="147"/>
        <v>1.6664085214417363</v>
      </c>
    </row>
    <row r="905" spans="1:20" x14ac:dyDescent="0.25">
      <c r="A905" s="12" t="s">
        <v>47</v>
      </c>
      <c r="B905" s="13">
        <v>1860877</v>
      </c>
      <c r="C905" s="12">
        <v>1.9</v>
      </c>
      <c r="D905" s="12">
        <v>1.9</v>
      </c>
      <c r="E905" s="12">
        <v>2</v>
      </c>
      <c r="F905" s="12">
        <v>2001</v>
      </c>
      <c r="G905" s="12" t="s">
        <v>8</v>
      </c>
      <c r="H905" s="16" t="str">
        <f>VLOOKUP(A905,'Data Key'!$A$1:$B$51,2,FALSE)</f>
        <v>Illinois</v>
      </c>
      <c r="I905" s="17">
        <f t="shared" si="140"/>
        <v>3536</v>
      </c>
      <c r="J905" s="21">
        <f t="shared" si="141"/>
        <v>3.1924598849090157E-5</v>
      </c>
      <c r="K905" s="19">
        <f t="shared" si="142"/>
        <v>1.8682547252008066</v>
      </c>
      <c r="L905" s="19">
        <f t="shared" si="143"/>
        <v>1.9321039228989869</v>
      </c>
      <c r="M905" s="21">
        <f t="shared" si="148"/>
        <v>3420</v>
      </c>
      <c r="N905" s="21">
        <f t="shared" si="149"/>
        <v>3653</v>
      </c>
      <c r="O905" s="19">
        <f t="shared" si="144"/>
        <v>1.8378431245052735</v>
      </c>
      <c r="P905" s="19">
        <f t="shared" si="145"/>
        <v>1.9630529046250773</v>
      </c>
      <c r="Q905" s="21">
        <f>((I905/B905)+_xlfn.NORM.S.INV(0.975)^2/(2*B905))/(1+_xlfn.NORM.S.INV(0.975)^2/B905)</f>
        <v>1.9012075628855559E-3</v>
      </c>
      <c r="R905" s="21">
        <f>_xlfn.NORM.S.INV(0.975)*SQRT(Q905*(1-Q905)/B905+(_xlfn.NORM.S.INV(0.975)^2/(4*B905^2)))/(1+_xlfn.NORM.S.INV(0.975)^2/B905)</f>
        <v>6.2596340007849114E-5</v>
      </c>
      <c r="S905" s="19">
        <f t="shared" si="146"/>
        <v>1.8386112228777067</v>
      </c>
      <c r="T905" s="19">
        <f t="shared" si="147"/>
        <v>1.9638039028934051</v>
      </c>
    </row>
    <row r="906" spans="1:20" x14ac:dyDescent="0.25">
      <c r="A906" s="12" t="s">
        <v>35</v>
      </c>
      <c r="B906" s="13">
        <v>912934</v>
      </c>
      <c r="C906" s="12">
        <v>3.4</v>
      </c>
      <c r="D906" s="12">
        <v>3.3</v>
      </c>
      <c r="E906" s="12">
        <v>3.5</v>
      </c>
      <c r="F906" s="12">
        <v>2001</v>
      </c>
      <c r="G906" s="12" t="s">
        <v>8</v>
      </c>
      <c r="H906" s="16" t="str">
        <f>VLOOKUP(A906,'Data Key'!$A$1:$B$51,2,FALSE)</f>
        <v>Indiana</v>
      </c>
      <c r="I906" s="17">
        <f t="shared" si="140"/>
        <v>3104</v>
      </c>
      <c r="J906" s="21">
        <f t="shared" si="141"/>
        <v>6.0923088283948361E-5</v>
      </c>
      <c r="K906" s="19">
        <f t="shared" si="142"/>
        <v>3.3391036387302719</v>
      </c>
      <c r="L906" s="19">
        <f t="shared" si="143"/>
        <v>3.4609498152981684</v>
      </c>
      <c r="M906" s="21">
        <f t="shared" si="148"/>
        <v>2995</v>
      </c>
      <c r="N906" s="21">
        <f t="shared" si="149"/>
        <v>3213</v>
      </c>
      <c r="O906" s="19">
        <f t="shared" si="144"/>
        <v>3.2806314585720324</v>
      </c>
      <c r="P906" s="19">
        <f t="shared" si="145"/>
        <v>3.5194219954564074</v>
      </c>
      <c r="Q906" s="21">
        <f>((I906/B906)+_xlfn.NORM.S.INV(0.975)^2/(2*B906))/(1+_xlfn.NORM.S.INV(0.975)^2/B906)</f>
        <v>3.4021163198222448E-3</v>
      </c>
      <c r="R906" s="21">
        <f>_xlfn.NORM.S.INV(0.975)*SQRT(Q906*(1-Q906)/B906+(_xlfn.NORM.S.INV(0.975)^2/(4*B906^2)))/(1+_xlfn.NORM.S.INV(0.975)^2/B906)</f>
        <v>1.1946164593974229E-4</v>
      </c>
      <c r="S906" s="19">
        <f t="shared" si="146"/>
        <v>3.2826546738825026</v>
      </c>
      <c r="T906" s="19">
        <f t="shared" si="147"/>
        <v>3.521577965761987</v>
      </c>
    </row>
    <row r="907" spans="1:20" x14ac:dyDescent="0.25">
      <c r="A907" s="12" t="s">
        <v>46</v>
      </c>
      <c r="B907" s="13">
        <v>441160</v>
      </c>
      <c r="C907" s="12">
        <v>1.2</v>
      </c>
      <c r="D907" s="12">
        <v>1.1000000000000001</v>
      </c>
      <c r="E907" s="12">
        <v>1.3</v>
      </c>
      <c r="F907" s="12">
        <v>2001</v>
      </c>
      <c r="G907" s="12" t="s">
        <v>8</v>
      </c>
      <c r="H907" s="16" t="str">
        <f>VLOOKUP(A907,'Data Key'!$A$1:$B$51,2,FALSE)</f>
        <v>Iowa</v>
      </c>
      <c r="I907" s="17">
        <f t="shared" si="140"/>
        <v>529</v>
      </c>
      <c r="J907" s="21">
        <f t="shared" si="141"/>
        <v>5.2104012336030737E-5</v>
      </c>
      <c r="K907" s="19">
        <f t="shared" si="142"/>
        <v>1.1470074211574863</v>
      </c>
      <c r="L907" s="19">
        <f t="shared" si="143"/>
        <v>1.2512154458295477</v>
      </c>
      <c r="M907" s="21">
        <f t="shared" si="148"/>
        <v>485</v>
      </c>
      <c r="N907" s="21">
        <f t="shared" si="149"/>
        <v>575</v>
      </c>
      <c r="O907" s="19">
        <f t="shared" si="144"/>
        <v>1.0993743766433948</v>
      </c>
      <c r="P907" s="19">
        <f t="shared" si="145"/>
        <v>1.3033819929277359</v>
      </c>
      <c r="Q907" s="21">
        <f>((I907/B907)+_xlfn.NORM.S.INV(0.975)^2/(2*B907))/(1+_xlfn.NORM.S.INV(0.975)^2/B907)</f>
        <v>1.203454770125136E-3</v>
      </c>
      <c r="R907" s="21">
        <f>_xlfn.NORM.S.INV(0.975)*SQRT(Q907*(1-Q907)/B907+(_xlfn.NORM.S.INV(0.975)^2/(4*B907^2)))/(1+_xlfn.NORM.S.INV(0.975)^2/B907)</f>
        <v>1.0239825571506771E-4</v>
      </c>
      <c r="S907" s="19">
        <f t="shared" si="146"/>
        <v>1.1010565144100684</v>
      </c>
      <c r="T907" s="19">
        <f t="shared" si="147"/>
        <v>1.3058530258402037</v>
      </c>
    </row>
    <row r="908" spans="1:20" x14ac:dyDescent="0.25">
      <c r="A908" s="12" t="s">
        <v>48</v>
      </c>
      <c r="B908" s="13">
        <v>423696</v>
      </c>
      <c r="C908" s="12">
        <v>1.7</v>
      </c>
      <c r="D908" s="12">
        <v>1.6</v>
      </c>
      <c r="E908" s="12">
        <v>1.8</v>
      </c>
      <c r="F908" s="12">
        <v>2001</v>
      </c>
      <c r="G908" s="12" t="s">
        <v>8</v>
      </c>
      <c r="H908" s="16" t="str">
        <f>VLOOKUP(A908,'Data Key'!$A$1:$B$51,2,FALSE)</f>
        <v>Kansas</v>
      </c>
      <c r="I908" s="17">
        <f t="shared" si="140"/>
        <v>720</v>
      </c>
      <c r="J908" s="21">
        <f t="shared" si="141"/>
        <v>6.3276516913618092E-5</v>
      </c>
      <c r="K908" s="19">
        <f t="shared" si="142"/>
        <v>1.6360550793251947</v>
      </c>
      <c r="L908" s="19">
        <f t="shared" si="143"/>
        <v>1.7626081131524309</v>
      </c>
      <c r="M908" s="21">
        <f t="shared" si="148"/>
        <v>668</v>
      </c>
      <c r="N908" s="21">
        <f t="shared" si="149"/>
        <v>773</v>
      </c>
      <c r="O908" s="19">
        <f t="shared" si="144"/>
        <v>1.5766020920660095</v>
      </c>
      <c r="P908" s="19">
        <f t="shared" si="145"/>
        <v>1.8244212831841697</v>
      </c>
      <c r="Q908" s="21">
        <f>((I908/B908)+_xlfn.NORM.S.INV(0.975)^2/(2*B908))/(1+_xlfn.NORM.S.INV(0.975)^2/B908)</f>
        <v>1.7038494206765248E-3</v>
      </c>
      <c r="R908" s="21">
        <f>_xlfn.NORM.S.INV(0.975)*SQRT(Q908*(1-Q908)/B908+(_xlfn.NORM.S.INV(0.975)^2/(4*B908^2)))/(1+_xlfn.NORM.S.INV(0.975)^2/B908)</f>
        <v>1.2426575055686032E-4</v>
      </c>
      <c r="S908" s="19">
        <f t="shared" si="146"/>
        <v>1.5795836701196644</v>
      </c>
      <c r="T908" s="19">
        <f t="shared" si="147"/>
        <v>1.828115171233385</v>
      </c>
    </row>
    <row r="909" spans="1:20" x14ac:dyDescent="0.25">
      <c r="A909" s="12" t="s">
        <v>49</v>
      </c>
      <c r="B909" s="13">
        <v>570513</v>
      </c>
      <c r="C909" s="12">
        <v>1.7</v>
      </c>
      <c r="D909" s="12">
        <v>1.6</v>
      </c>
      <c r="E909" s="12">
        <v>1.8</v>
      </c>
      <c r="F909" s="12">
        <v>2001</v>
      </c>
      <c r="G909" s="12" t="s">
        <v>8</v>
      </c>
      <c r="H909" s="16" t="str">
        <f>VLOOKUP(A909,'Data Key'!$A$1:$B$51,2,FALSE)</f>
        <v>Kentucky</v>
      </c>
      <c r="I909" s="17">
        <f t="shared" si="140"/>
        <v>970</v>
      </c>
      <c r="J909" s="21">
        <f t="shared" si="141"/>
        <v>5.4544480407177213E-5</v>
      </c>
      <c r="K909" s="19">
        <f t="shared" si="142"/>
        <v>1.6456797037919559</v>
      </c>
      <c r="L909" s="19">
        <f t="shared" si="143"/>
        <v>1.7547686646063103</v>
      </c>
      <c r="M909" s="21">
        <f t="shared" si="148"/>
        <v>909</v>
      </c>
      <c r="N909" s="21">
        <f t="shared" si="149"/>
        <v>1031</v>
      </c>
      <c r="O909" s="19">
        <f t="shared" si="144"/>
        <v>1.5933028695226927</v>
      </c>
      <c r="P909" s="19">
        <f t="shared" si="145"/>
        <v>1.8071454988755733</v>
      </c>
      <c r="Q909" s="21">
        <f>((I909/B909)+_xlfn.NORM.S.INV(0.975)^2/(2*B909))/(1+_xlfn.NORM.S.INV(0.975)^2/B909)</f>
        <v>1.703579384133745E-3</v>
      </c>
      <c r="R909" s="21">
        <f>_xlfn.NORM.S.INV(0.975)*SQRT(Q909*(1-Q909)/B909+(_xlfn.NORM.S.INV(0.975)^2/(4*B909^2)))/(1+_xlfn.NORM.S.INV(0.975)^2/B909)</f>
        <v>1.0706269366149432E-4</v>
      </c>
      <c r="S909" s="19">
        <f t="shared" si="146"/>
        <v>1.5965166904722505</v>
      </c>
      <c r="T909" s="19">
        <f t="shared" si="147"/>
        <v>1.8106420777952392</v>
      </c>
    </row>
    <row r="910" spans="1:20" x14ac:dyDescent="0.25">
      <c r="A910" s="12" t="s">
        <v>50</v>
      </c>
      <c r="B910" s="13">
        <v>657745</v>
      </c>
      <c r="C910" s="12">
        <v>1.8</v>
      </c>
      <c r="D910" s="12">
        <v>1.7</v>
      </c>
      <c r="E910" s="12">
        <v>1.9</v>
      </c>
      <c r="F910" s="12">
        <v>2001</v>
      </c>
      <c r="G910" s="12" t="s">
        <v>8</v>
      </c>
      <c r="H910" s="16" t="str">
        <f>VLOOKUP(A910,'Data Key'!$A$1:$B$51,2,FALSE)</f>
        <v>Louisiana</v>
      </c>
      <c r="I910" s="17">
        <f t="shared" si="140"/>
        <v>1184</v>
      </c>
      <c r="J910" s="21">
        <f t="shared" si="141"/>
        <v>5.2266938105543554E-5</v>
      </c>
      <c r="K910" s="19">
        <f t="shared" si="142"/>
        <v>1.7478227623102711</v>
      </c>
      <c r="L910" s="19">
        <f t="shared" si="143"/>
        <v>1.8523566385213583</v>
      </c>
      <c r="M910" s="21">
        <f t="shared" si="148"/>
        <v>1117</v>
      </c>
      <c r="N910" s="21">
        <f t="shared" si="149"/>
        <v>1252</v>
      </c>
      <c r="O910" s="19">
        <f t="shared" si="144"/>
        <v>1.6982265163551225</v>
      </c>
      <c r="P910" s="19">
        <f t="shared" si="145"/>
        <v>1.9034732305072635</v>
      </c>
      <c r="Q910" s="21">
        <f>((I910/B910)+_xlfn.NORM.S.INV(0.975)^2/(2*B910))/(1+_xlfn.NORM.S.INV(0.975)^2/B910)</f>
        <v>1.8029993436097804E-3</v>
      </c>
      <c r="R910" s="21">
        <f>_xlfn.NORM.S.INV(0.975)*SQRT(Q910*(1-Q910)/B910+(_xlfn.NORM.S.INV(0.975)^2/(4*B910^2)))/(1+_xlfn.NORM.S.INV(0.975)^2/B910)</f>
        <v>1.0256490584799258E-4</v>
      </c>
      <c r="S910" s="19">
        <f t="shared" si="146"/>
        <v>1.7004344377617877</v>
      </c>
      <c r="T910" s="19">
        <f t="shared" si="147"/>
        <v>1.9055642494577729</v>
      </c>
    </row>
    <row r="911" spans="1:20" x14ac:dyDescent="0.25">
      <c r="A911" s="12" t="s">
        <v>36</v>
      </c>
      <c r="B911" s="13">
        <v>188117</v>
      </c>
      <c r="C911" s="12">
        <v>2.8</v>
      </c>
      <c r="D911" s="12">
        <v>2.6</v>
      </c>
      <c r="E911" s="12">
        <v>3.1</v>
      </c>
      <c r="F911" s="12">
        <v>2001</v>
      </c>
      <c r="G911" s="12" t="s">
        <v>8</v>
      </c>
      <c r="H911" s="16" t="str">
        <f>VLOOKUP(A911,'Data Key'!$A$1:$B$51,2,FALSE)</f>
        <v>Maine</v>
      </c>
      <c r="I911" s="17">
        <f t="shared" si="140"/>
        <v>527</v>
      </c>
      <c r="J911" s="21">
        <f t="shared" si="141"/>
        <v>1.2186193869020071E-4</v>
      </c>
      <c r="K911" s="19">
        <f t="shared" si="142"/>
        <v>2.6795860963092943</v>
      </c>
      <c r="L911" s="19">
        <f t="shared" si="143"/>
        <v>2.9233099736896957</v>
      </c>
      <c r="M911" s="21">
        <f t="shared" si="148"/>
        <v>482</v>
      </c>
      <c r="N911" s="21">
        <f t="shared" si="149"/>
        <v>572</v>
      </c>
      <c r="O911" s="19">
        <f t="shared" si="144"/>
        <v>2.5622352046864449</v>
      </c>
      <c r="P911" s="19">
        <f t="shared" si="145"/>
        <v>3.0406608653125446</v>
      </c>
      <c r="Q911" s="21">
        <f>((I911/B911)+_xlfn.NORM.S.INV(0.975)^2/(2*B911))/(1+_xlfn.NORM.S.INV(0.975)^2/B911)</f>
        <v>2.811600911992129E-3</v>
      </c>
      <c r="R911" s="21">
        <f>_xlfn.NORM.S.INV(0.975)*SQRT(Q911*(1-Q911)/B911+(_xlfn.NORM.S.INV(0.975)^2/(4*B911^2)))/(1+_xlfn.NORM.S.INV(0.975)^2/B911)</f>
        <v>2.3948906186269355E-4</v>
      </c>
      <c r="S911" s="19">
        <f t="shared" si="146"/>
        <v>2.5721118501294353</v>
      </c>
      <c r="T911" s="19">
        <f t="shared" si="147"/>
        <v>3.0510899738548227</v>
      </c>
    </row>
    <row r="912" spans="1:20" x14ac:dyDescent="0.25">
      <c r="A912" s="12" t="s">
        <v>15</v>
      </c>
      <c r="B912" s="13">
        <v>778239</v>
      </c>
      <c r="C912" s="12">
        <v>2.9</v>
      </c>
      <c r="D912" s="12">
        <v>2.8</v>
      </c>
      <c r="E912" s="12">
        <v>3</v>
      </c>
      <c r="F912" s="12">
        <v>2001</v>
      </c>
      <c r="G912" s="12" t="s">
        <v>8</v>
      </c>
      <c r="H912" s="16" t="str">
        <f>VLOOKUP(A912,'Data Key'!$A$1:$B$51,2,FALSE)</f>
        <v>Maryland</v>
      </c>
      <c r="I912" s="17">
        <f t="shared" si="140"/>
        <v>2257</v>
      </c>
      <c r="J912" s="21">
        <f t="shared" si="141"/>
        <v>6.0956793930428091E-5</v>
      </c>
      <c r="K912" s="19">
        <f t="shared" si="142"/>
        <v>2.8391805674714039</v>
      </c>
      <c r="L912" s="19">
        <f t="shared" si="143"/>
        <v>2.9610941553322596</v>
      </c>
      <c r="M912" s="21">
        <f t="shared" si="148"/>
        <v>2164</v>
      </c>
      <c r="N912" s="21">
        <f t="shared" si="149"/>
        <v>2350</v>
      </c>
      <c r="O912" s="19">
        <f t="shared" si="144"/>
        <v>2.7806367966652918</v>
      </c>
      <c r="P912" s="19">
        <f t="shared" si="145"/>
        <v>3.0196379261383712</v>
      </c>
      <c r="Q912" s="21">
        <f>((I912/B912)+_xlfn.NORM.S.INV(0.975)^2/(2*B912))/(1+_xlfn.NORM.S.INV(0.975)^2/B912)</f>
        <v>2.9025910796377993E-3</v>
      </c>
      <c r="R912" s="21">
        <f>_xlfn.NORM.S.INV(0.975)*SQRT(Q912*(1-Q912)/B912+(_xlfn.NORM.S.INV(0.975)^2/(4*B912^2)))/(1+_xlfn.NORM.S.INV(0.975)^2/B912)</f>
        <v>1.1954839282735523E-4</v>
      </c>
      <c r="S912" s="19">
        <f t="shared" si="146"/>
        <v>2.7830426868104441</v>
      </c>
      <c r="T912" s="19">
        <f t="shared" si="147"/>
        <v>3.0221394724651547</v>
      </c>
    </row>
    <row r="913" spans="1:20" x14ac:dyDescent="0.25">
      <c r="A913" s="12" t="s">
        <v>30</v>
      </c>
      <c r="B913" s="13">
        <v>883908</v>
      </c>
      <c r="C913" s="12">
        <v>2.8</v>
      </c>
      <c r="D913" s="12">
        <v>2.7</v>
      </c>
      <c r="E913" s="12">
        <v>2.9</v>
      </c>
      <c r="F913" s="12">
        <v>2001</v>
      </c>
      <c r="G913" s="12" t="s">
        <v>8</v>
      </c>
      <c r="H913" s="16" t="str">
        <f>VLOOKUP(A913,'Data Key'!$A$1:$B$51,2,FALSE)</f>
        <v>Massachusetts</v>
      </c>
      <c r="I913" s="17">
        <f t="shared" si="140"/>
        <v>2475</v>
      </c>
      <c r="J913" s="21">
        <f t="shared" si="141"/>
        <v>5.620457365329472E-5</v>
      </c>
      <c r="K913" s="19">
        <f t="shared" si="142"/>
        <v>2.7438605914996397</v>
      </c>
      <c r="L913" s="19">
        <f t="shared" si="143"/>
        <v>2.8562697388062293</v>
      </c>
      <c r="M913" s="21">
        <f t="shared" si="148"/>
        <v>2378</v>
      </c>
      <c r="N913" s="21">
        <f t="shared" si="149"/>
        <v>2573</v>
      </c>
      <c r="O913" s="19">
        <f t="shared" si="144"/>
        <v>2.6903252374681528</v>
      </c>
      <c r="P913" s="19">
        <f t="shared" si="145"/>
        <v>2.9109364322983842</v>
      </c>
      <c r="Q913" s="21">
        <f>((I913/B913)+_xlfn.NORM.S.INV(0.975)^2/(2*B913))/(1+_xlfn.NORM.S.INV(0.975)^2/B913)</f>
        <v>2.8022259836709531E-3</v>
      </c>
      <c r="R913" s="21">
        <f>_xlfn.NORM.S.INV(0.975)*SQRT(Q913*(1-Q913)/B913+(_xlfn.NORM.S.INV(0.975)^2/(4*B913^2)))/(1+_xlfn.NORM.S.INV(0.975)^2/B913)</f>
        <v>1.1022226045873679E-4</v>
      </c>
      <c r="S913" s="19">
        <f t="shared" si="146"/>
        <v>2.6920037232122165</v>
      </c>
      <c r="T913" s="19">
        <f t="shared" si="147"/>
        <v>2.9124482441296897</v>
      </c>
    </row>
    <row r="914" spans="1:20" x14ac:dyDescent="0.25">
      <c r="A914" s="12" t="s">
        <v>51</v>
      </c>
      <c r="B914" s="13">
        <v>1553056</v>
      </c>
      <c r="C914" s="12">
        <v>2.8</v>
      </c>
      <c r="D914" s="12">
        <v>2.7</v>
      </c>
      <c r="E914" s="12">
        <v>2.9</v>
      </c>
      <c r="F914" s="12">
        <v>2001</v>
      </c>
      <c r="G914" s="12" t="s">
        <v>8</v>
      </c>
      <c r="H914" s="16" t="str">
        <f>VLOOKUP(A914,'Data Key'!$A$1:$B$51,2,FALSE)</f>
        <v>Michigan</v>
      </c>
      <c r="I914" s="17">
        <f t="shared" si="140"/>
        <v>4349</v>
      </c>
      <c r="J914" s="21">
        <f t="shared" si="141"/>
        <v>4.240320278591479E-5</v>
      </c>
      <c r="K914" s="19">
        <f t="shared" si="142"/>
        <v>2.7578821700531844</v>
      </c>
      <c r="L914" s="19">
        <f t="shared" si="143"/>
        <v>2.8426885756250138</v>
      </c>
      <c r="M914" s="21">
        <f t="shared" si="148"/>
        <v>4220</v>
      </c>
      <c r="N914" s="21">
        <f t="shared" si="149"/>
        <v>4478</v>
      </c>
      <c r="O914" s="19">
        <f t="shared" si="144"/>
        <v>2.7172233325778334</v>
      </c>
      <c r="P914" s="19">
        <f t="shared" si="145"/>
        <v>2.8833474131003647</v>
      </c>
      <c r="Q914" s="21">
        <f>((I914/B914)+_xlfn.NORM.S.INV(0.975)^2/(2*B914))/(1+_xlfn.NORM.S.INV(0.975)^2/B914)</f>
        <v>2.8015151852252124E-3</v>
      </c>
      <c r="R914" s="21">
        <f>_xlfn.NORM.S.INV(0.975)*SQRT(Q914*(1-Q914)/B914+(_xlfn.NORM.S.INV(0.975)^2/(4*B914^2)))/(1+_xlfn.NORM.S.INV(0.975)^2/B914)</f>
        <v>8.3135940450037069E-5</v>
      </c>
      <c r="S914" s="19">
        <f t="shared" si="146"/>
        <v>2.7183792447751753</v>
      </c>
      <c r="T914" s="19">
        <f t="shared" si="147"/>
        <v>2.8846511256752496</v>
      </c>
    </row>
    <row r="915" spans="1:20" x14ac:dyDescent="0.25">
      <c r="A915" s="12" t="s">
        <v>28</v>
      </c>
      <c r="B915" s="13">
        <v>783356</v>
      </c>
      <c r="C915" s="12">
        <v>4</v>
      </c>
      <c r="D915" s="12">
        <v>3.8</v>
      </c>
      <c r="E915" s="12">
        <v>4.0999999999999996</v>
      </c>
      <c r="F915" s="12">
        <v>2001</v>
      </c>
      <c r="G915" s="12" t="s">
        <v>8</v>
      </c>
      <c r="H915" s="16" t="str">
        <f>VLOOKUP(A915,'Data Key'!$A$1:$B$51,2,FALSE)</f>
        <v>Minnesota</v>
      </c>
      <c r="I915" s="17">
        <f t="shared" si="140"/>
        <v>3133</v>
      </c>
      <c r="J915" s="21">
        <f t="shared" si="141"/>
        <v>7.1310061413257312E-5</v>
      </c>
      <c r="K915" s="19">
        <f t="shared" si="142"/>
        <v>3.9281486776530166</v>
      </c>
      <c r="L915" s="19">
        <f t="shared" si="143"/>
        <v>4.0707688004795308</v>
      </c>
      <c r="M915" s="21">
        <f t="shared" si="148"/>
        <v>3024</v>
      </c>
      <c r="N915" s="21">
        <f t="shared" si="149"/>
        <v>3243</v>
      </c>
      <c r="O915" s="19">
        <f t="shared" si="144"/>
        <v>3.8603138292168566</v>
      </c>
      <c r="P915" s="19">
        <f t="shared" si="145"/>
        <v>4.1398802077216486</v>
      </c>
      <c r="Q915" s="21">
        <f>((I915/B915)+_xlfn.NORM.S.INV(0.975)^2/(2*B915))/(1+_xlfn.NORM.S.INV(0.975)^2/B915)</f>
        <v>4.0018910384432074E-3</v>
      </c>
      <c r="R915" s="21">
        <f>_xlfn.NORM.S.INV(0.975)*SQRT(Q915*(1-Q915)/B915+(_xlfn.NORM.S.INV(0.975)^2/(4*B915^2)))/(1+_xlfn.NORM.S.INV(0.975)^2/B915)</f>
        <v>1.3982828792489895E-4</v>
      </c>
      <c r="S915" s="19">
        <f t="shared" si="146"/>
        <v>3.8620627505183083</v>
      </c>
      <c r="T915" s="19">
        <f t="shared" si="147"/>
        <v>4.141719326368106</v>
      </c>
    </row>
    <row r="916" spans="1:20" x14ac:dyDescent="0.25">
      <c r="A916" s="12" t="s">
        <v>61</v>
      </c>
      <c r="B916" s="13">
        <v>440575</v>
      </c>
      <c r="C916" s="12">
        <v>1</v>
      </c>
      <c r="D916" s="12">
        <v>0.9</v>
      </c>
      <c r="E916" s="12">
        <v>1</v>
      </c>
      <c r="F916" s="12">
        <v>2001</v>
      </c>
      <c r="G916" s="12" t="s">
        <v>8</v>
      </c>
      <c r="H916" s="16" t="str">
        <f>VLOOKUP(A916,'Data Key'!$A$1:$B$51,2,FALSE)</f>
        <v>Mississippi</v>
      </c>
      <c r="I916" s="17">
        <f t="shared" si="140"/>
        <v>441</v>
      </c>
      <c r="J916" s="21">
        <f t="shared" si="141"/>
        <v>4.7641121806291968E-5</v>
      </c>
      <c r="K916" s="19">
        <f t="shared" si="142"/>
        <v>0.95332352666445641</v>
      </c>
      <c r="L916" s="19">
        <f t="shared" si="143"/>
        <v>1.0486057702770404</v>
      </c>
      <c r="M916" s="21">
        <f t="shared" si="148"/>
        <v>400</v>
      </c>
      <c r="N916" s="21">
        <f t="shared" si="149"/>
        <v>482</v>
      </c>
      <c r="O916" s="19">
        <f t="shared" si="144"/>
        <v>0.90790444305736817</v>
      </c>
      <c r="P916" s="19">
        <f t="shared" si="145"/>
        <v>1.0940248538841286</v>
      </c>
      <c r="Q916" s="21">
        <f>((I916/B916)+_xlfn.NORM.S.INV(0.975)^2/(2*B916))/(1+_xlfn.NORM.S.INV(0.975)^2/B916)</f>
        <v>1.0053154798441342E-3</v>
      </c>
      <c r="R916" s="21">
        <f>_xlfn.NORM.S.INV(0.975)*SQRT(Q916*(1-Q916)/B916+(_xlfn.NORM.S.INV(0.975)^2/(4*B916^2)))/(1+_xlfn.NORM.S.INV(0.975)^2/B916)</f>
        <v>9.3678073453112834E-5</v>
      </c>
      <c r="S916" s="19">
        <f t="shared" si="146"/>
        <v>0.91163740639102131</v>
      </c>
      <c r="T916" s="19">
        <f t="shared" si="147"/>
        <v>1.098993553297247</v>
      </c>
    </row>
    <row r="917" spans="1:20" x14ac:dyDescent="0.25">
      <c r="A917" s="12" t="s">
        <v>22</v>
      </c>
      <c r="B917" s="13">
        <v>821837</v>
      </c>
      <c r="C917" s="12">
        <v>2.2000000000000002</v>
      </c>
      <c r="D917" s="12">
        <v>2.1</v>
      </c>
      <c r="E917" s="12">
        <v>2.2999999999999998</v>
      </c>
      <c r="F917" s="12">
        <v>2001</v>
      </c>
      <c r="G917" s="12" t="s">
        <v>8</v>
      </c>
      <c r="H917" s="16" t="str">
        <f>VLOOKUP(A917,'Data Key'!$A$1:$B$51,2,FALSE)</f>
        <v>Missouri</v>
      </c>
      <c r="I917" s="17">
        <f t="shared" si="140"/>
        <v>1808</v>
      </c>
      <c r="J917" s="21">
        <f t="shared" si="141"/>
        <v>5.1681520700868276E-5</v>
      </c>
      <c r="K917" s="19">
        <f t="shared" si="142"/>
        <v>2.1482681043464344</v>
      </c>
      <c r="L917" s="19">
        <f t="shared" si="143"/>
        <v>2.251631145748171</v>
      </c>
      <c r="M917" s="21">
        <f t="shared" si="148"/>
        <v>1725</v>
      </c>
      <c r="N917" s="21">
        <f t="shared" si="149"/>
        <v>1892</v>
      </c>
      <c r="O917" s="19">
        <f t="shared" si="144"/>
        <v>2.0989563623930292</v>
      </c>
      <c r="P917" s="19">
        <f t="shared" si="145"/>
        <v>2.3021596739986152</v>
      </c>
      <c r="Q917" s="21">
        <f>((I917/B917)+_xlfn.NORM.S.INV(0.975)^2/(2*B917))/(1+_xlfn.NORM.S.INV(0.975)^2/B917)</f>
        <v>2.2022764483176824E-3</v>
      </c>
      <c r="R917" s="21">
        <f>_xlfn.NORM.S.INV(0.975)*SQRT(Q917*(1-Q917)/B917+(_xlfn.NORM.S.INV(0.975)^2/(4*B917^2)))/(1+_xlfn.NORM.S.INV(0.975)^2/B917)</f>
        <v>1.0137382482231049E-4</v>
      </c>
      <c r="S917" s="19">
        <f t="shared" si="146"/>
        <v>2.1009026234953723</v>
      </c>
      <c r="T917" s="19">
        <f t="shared" si="147"/>
        <v>2.3036502731399926</v>
      </c>
    </row>
    <row r="918" spans="1:20" x14ac:dyDescent="0.25">
      <c r="A918" s="12" t="s">
        <v>52</v>
      </c>
      <c r="B918" s="13">
        <v>141117</v>
      </c>
      <c r="C918" s="12">
        <v>1.3</v>
      </c>
      <c r="D918" s="12">
        <v>1.2</v>
      </c>
      <c r="E918" s="12">
        <v>1.6</v>
      </c>
      <c r="F918" s="12">
        <v>2001</v>
      </c>
      <c r="G918" s="12" t="s">
        <v>8</v>
      </c>
      <c r="H918" s="16" t="str">
        <f>VLOOKUP(A918,'Data Key'!$A$1:$B$51,2,FALSE)</f>
        <v>Montana</v>
      </c>
      <c r="I918" s="17">
        <f t="shared" si="140"/>
        <v>183</v>
      </c>
      <c r="J918" s="21">
        <f t="shared" si="141"/>
        <v>9.5799762222322838E-5</v>
      </c>
      <c r="K918" s="19">
        <f t="shared" si="142"/>
        <v>1.2009965132087024</v>
      </c>
      <c r="L918" s="19">
        <f t="shared" si="143"/>
        <v>1.3925960376533482</v>
      </c>
      <c r="M918" s="21">
        <f t="shared" si="148"/>
        <v>157</v>
      </c>
      <c r="N918" s="21">
        <f t="shared" si="149"/>
        <v>210</v>
      </c>
      <c r="O918" s="19">
        <f t="shared" si="144"/>
        <v>1.1125519958615899</v>
      </c>
      <c r="P918" s="19">
        <f t="shared" si="145"/>
        <v>1.4881268734454389</v>
      </c>
      <c r="Q918" s="21">
        <f>((I918/B918)+_xlfn.NORM.S.INV(0.975)^2/(2*B918))/(1+_xlfn.NORM.S.INV(0.975)^2/B918)</f>
        <v>1.3103715050076941E-3</v>
      </c>
      <c r="R918" s="21">
        <f>_xlfn.NORM.S.INV(0.975)*SQRT(Q918*(1-Q918)/B918+(_xlfn.NORM.S.INV(0.975)^2/(4*B918^2)))/(1+_xlfn.NORM.S.INV(0.975)^2/B918)</f>
        <v>1.8922800257431611E-4</v>
      </c>
      <c r="S918" s="19">
        <f t="shared" si="146"/>
        <v>1.121143502433378</v>
      </c>
      <c r="T918" s="19">
        <f t="shared" si="147"/>
        <v>1.4995995075820101</v>
      </c>
    </row>
    <row r="919" spans="1:20" x14ac:dyDescent="0.25">
      <c r="A919" s="12" t="s">
        <v>53</v>
      </c>
      <c r="B919" s="13">
        <v>259797</v>
      </c>
      <c r="C919" s="12">
        <v>1.4</v>
      </c>
      <c r="D919" s="12">
        <v>1.3</v>
      </c>
      <c r="E919" s="12">
        <v>1.6</v>
      </c>
      <c r="F919" s="12">
        <v>2001</v>
      </c>
      <c r="G919" s="12" t="s">
        <v>8</v>
      </c>
      <c r="H919" s="16" t="str">
        <f>VLOOKUP(A919,'Data Key'!$A$1:$B$51,2,FALSE)</f>
        <v>Nebraska</v>
      </c>
      <c r="I919" s="17">
        <f t="shared" si="140"/>
        <v>364</v>
      </c>
      <c r="J919" s="21">
        <f t="shared" si="141"/>
        <v>7.3385811842283899E-5</v>
      </c>
      <c r="K919" s="19">
        <f t="shared" si="142"/>
        <v>1.3277081191884823</v>
      </c>
      <c r="L919" s="19">
        <f t="shared" si="143"/>
        <v>1.4744797428730503</v>
      </c>
      <c r="M919" s="21">
        <f t="shared" si="148"/>
        <v>327</v>
      </c>
      <c r="N919" s="21">
        <f t="shared" si="149"/>
        <v>402</v>
      </c>
      <c r="O919" s="19">
        <f t="shared" si="144"/>
        <v>1.2586750424369797</v>
      </c>
      <c r="P919" s="19">
        <f t="shared" si="145"/>
        <v>1.5473619787757364</v>
      </c>
      <c r="Q919" s="21">
        <f>((I919/B919)+_xlfn.NORM.S.INV(0.975)^2/(2*B919))/(1+_xlfn.NORM.S.INV(0.975)^2/B919)</f>
        <v>1.4084662980906732E-3</v>
      </c>
      <c r="R919" s="21">
        <f>_xlfn.NORM.S.INV(0.975)*SQRT(Q919*(1-Q919)/B919+(_xlfn.NORM.S.INV(0.975)^2/(4*B919^2)))/(1+_xlfn.NORM.S.INV(0.975)^2/B919)</f>
        <v>1.4439818788259179E-4</v>
      </c>
      <c r="S919" s="19">
        <f t="shared" si="146"/>
        <v>1.2640681102080813</v>
      </c>
      <c r="T919" s="19">
        <f t="shared" si="147"/>
        <v>1.552864485973265</v>
      </c>
    </row>
    <row r="920" spans="1:20" x14ac:dyDescent="0.25">
      <c r="A920" s="12" t="s">
        <v>31</v>
      </c>
      <c r="B920" s="13">
        <v>327117</v>
      </c>
      <c r="C920" s="12">
        <v>1.5</v>
      </c>
      <c r="D920" s="12">
        <v>1.4</v>
      </c>
      <c r="E920" s="12">
        <v>1.7</v>
      </c>
      <c r="F920" s="12">
        <v>2001</v>
      </c>
      <c r="G920" s="12" t="s">
        <v>8</v>
      </c>
      <c r="H920" s="16" t="str">
        <f>VLOOKUP(A920,'Data Key'!$A$1:$B$51,2,FALSE)</f>
        <v>Nevada</v>
      </c>
      <c r="I920" s="17">
        <f t="shared" si="140"/>
        <v>491</v>
      </c>
      <c r="J920" s="21">
        <f t="shared" si="141"/>
        <v>6.7687963880400386E-5</v>
      </c>
      <c r="K920" s="19">
        <f t="shared" si="142"/>
        <v>1.4333040359239511</v>
      </c>
      <c r="L920" s="19">
        <f t="shared" si="143"/>
        <v>1.5686799636847517</v>
      </c>
      <c r="M920" s="21">
        <f t="shared" si="148"/>
        <v>448</v>
      </c>
      <c r="N920" s="21">
        <f t="shared" si="149"/>
        <v>535</v>
      </c>
      <c r="O920" s="19">
        <f t="shared" si="144"/>
        <v>1.3695405619396117</v>
      </c>
      <c r="P920" s="19">
        <f t="shared" si="145"/>
        <v>1.6355004478519919</v>
      </c>
      <c r="Q920" s="21">
        <f>((I920/B920)+_xlfn.NORM.S.INV(0.975)^2/(2*B920))/(1+_xlfn.NORM.S.INV(0.975)^2/B920)</f>
        <v>1.5068459937071846E-3</v>
      </c>
      <c r="R920" s="21">
        <f>_xlfn.NORM.S.INV(0.975)*SQRT(Q920*(1-Q920)/B920+(_xlfn.NORM.S.INV(0.975)^2/(4*B920^2)))/(1+_xlfn.NORM.S.INV(0.975)^2/B920)</f>
        <v>1.3305209433886554E-4</v>
      </c>
      <c r="S920" s="19">
        <f t="shared" si="146"/>
        <v>1.373793899368319</v>
      </c>
      <c r="T920" s="19">
        <f t="shared" si="147"/>
        <v>1.6398980880460501</v>
      </c>
    </row>
    <row r="921" spans="1:20" x14ac:dyDescent="0.25">
      <c r="A921" s="12" t="s">
        <v>37</v>
      </c>
      <c r="B921" s="13">
        <v>194715</v>
      </c>
      <c r="C921" s="12">
        <v>2</v>
      </c>
      <c r="D921" s="12">
        <v>1.8</v>
      </c>
      <c r="E921" s="12">
        <v>2.2000000000000002</v>
      </c>
      <c r="F921" s="12">
        <v>2001</v>
      </c>
      <c r="G921" s="12" t="s">
        <v>8</v>
      </c>
      <c r="H921" s="16" t="str">
        <f>VLOOKUP(A921,'Data Key'!$A$1:$B$51,2,FALSE)</f>
        <v>New Hampshire</v>
      </c>
      <c r="I921" s="17">
        <f t="shared" si="140"/>
        <v>389</v>
      </c>
      <c r="J921" s="21">
        <f t="shared" si="141"/>
        <v>1.0119082643128735E-4</v>
      </c>
      <c r="K921" s="19">
        <f t="shared" si="142"/>
        <v>1.8966008177666431</v>
      </c>
      <c r="L921" s="19">
        <f t="shared" si="143"/>
        <v>2.0989824706292177</v>
      </c>
      <c r="M921" s="21">
        <f t="shared" si="148"/>
        <v>351</v>
      </c>
      <c r="N921" s="21">
        <f t="shared" si="149"/>
        <v>429</v>
      </c>
      <c r="O921" s="19">
        <f t="shared" si="144"/>
        <v>1.8026346198289809</v>
      </c>
      <c r="P921" s="19">
        <f t="shared" si="145"/>
        <v>2.2032200909020876</v>
      </c>
      <c r="Q921" s="21">
        <f>((I921/B921)+_xlfn.NORM.S.INV(0.975)^2/(2*B921))/(1+_xlfn.NORM.S.INV(0.975)^2/B921)</f>
        <v>2.0076163481746031E-3</v>
      </c>
      <c r="R921" s="21">
        <f>_xlfn.NORM.S.INV(0.975)*SQRT(Q921*(1-Q921)/B921+(_xlfn.NORM.S.INV(0.975)^2/(4*B921^2)))/(1+_xlfn.NORM.S.INV(0.975)^2/B921)</f>
        <v>1.9905710361088302E-4</v>
      </c>
      <c r="S921" s="19">
        <f t="shared" si="146"/>
        <v>1.8085592445637202</v>
      </c>
      <c r="T921" s="19">
        <f t="shared" si="147"/>
        <v>2.2066734517854862</v>
      </c>
    </row>
    <row r="922" spans="1:20" x14ac:dyDescent="0.25">
      <c r="A922" s="12" t="s">
        <v>16</v>
      </c>
      <c r="B922" s="13">
        <v>1153762</v>
      </c>
      <c r="C922" s="12">
        <v>2.9</v>
      </c>
      <c r="D922" s="12">
        <v>2.8</v>
      </c>
      <c r="E922" s="12">
        <v>3</v>
      </c>
      <c r="F922" s="12">
        <v>2001</v>
      </c>
      <c r="G922" s="12" t="s">
        <v>8</v>
      </c>
      <c r="H922" s="16" t="str">
        <f>VLOOKUP(A922,'Data Key'!$A$1:$B$51,2,FALSE)</f>
        <v>New Jersey</v>
      </c>
      <c r="I922" s="17">
        <f t="shared" si="140"/>
        <v>3346</v>
      </c>
      <c r="J922" s="21">
        <f t="shared" si="141"/>
        <v>5.0062908637841695E-5</v>
      </c>
      <c r="K922" s="19">
        <f t="shared" si="142"/>
        <v>2.8500152703973494</v>
      </c>
      <c r="L922" s="19">
        <f t="shared" si="143"/>
        <v>2.9501410876730327</v>
      </c>
      <c r="M922" s="21">
        <f t="shared" si="148"/>
        <v>3233</v>
      </c>
      <c r="N922" s="21">
        <f t="shared" si="149"/>
        <v>3460</v>
      </c>
      <c r="O922" s="19">
        <f t="shared" si="144"/>
        <v>2.8021377025764411</v>
      </c>
      <c r="P922" s="19">
        <f t="shared" si="145"/>
        <v>2.9988853853741064</v>
      </c>
      <c r="Q922" s="21">
        <f>((I922/B922)+_xlfn.NORM.S.INV(0.975)^2/(2*B922))/(1+_xlfn.NORM.S.INV(0.975)^2/B922)</f>
        <v>2.9017332712651979E-3</v>
      </c>
      <c r="R922" s="21">
        <f>_xlfn.NORM.S.INV(0.975)*SQRT(Q922*(1-Q922)/B922+(_xlfn.NORM.S.INV(0.975)^2/(4*B922^2)))/(1+_xlfn.NORM.S.INV(0.975)^2/B922)</f>
        <v>9.816320214907759E-5</v>
      </c>
      <c r="S922" s="19">
        <f t="shared" si="146"/>
        <v>2.8035700691161205</v>
      </c>
      <c r="T922" s="19">
        <f t="shared" si="147"/>
        <v>2.9998964734142755</v>
      </c>
    </row>
    <row r="923" spans="1:20" x14ac:dyDescent="0.25">
      <c r="A923" s="12" t="s">
        <v>62</v>
      </c>
      <c r="B923" s="13">
        <v>294624</v>
      </c>
      <c r="C923" s="12">
        <v>0.8</v>
      </c>
      <c r="D923" s="12">
        <v>0.7</v>
      </c>
      <c r="E923" s="12">
        <v>0.9</v>
      </c>
      <c r="F923" s="12">
        <v>2001</v>
      </c>
      <c r="G923" s="12" t="s">
        <v>8</v>
      </c>
      <c r="H923" s="16" t="str">
        <f>VLOOKUP(A923,'Data Key'!$A$1:$B$51,2,FALSE)</f>
        <v>New Mexico</v>
      </c>
      <c r="I923" s="17">
        <f t="shared" si="140"/>
        <v>236</v>
      </c>
      <c r="J923" s="21">
        <f t="shared" si="141"/>
        <v>5.2121135767495843E-5</v>
      </c>
      <c r="K923" s="19">
        <f t="shared" si="142"/>
        <v>0.74889982654378906</v>
      </c>
      <c r="L923" s="19">
        <f t="shared" si="143"/>
        <v>0.85314209807878061</v>
      </c>
      <c r="M923" s="21">
        <f t="shared" si="148"/>
        <v>206</v>
      </c>
      <c r="N923" s="21">
        <f t="shared" si="149"/>
        <v>266</v>
      </c>
      <c r="O923" s="19">
        <f t="shared" si="144"/>
        <v>0.69919626371239274</v>
      </c>
      <c r="P923" s="19">
        <f t="shared" si="145"/>
        <v>0.90284566091017704</v>
      </c>
      <c r="Q923" s="21">
        <f>((I923/B923)+_xlfn.NORM.S.INV(0.975)^2/(2*B923))/(1+_xlfn.NORM.S.INV(0.975)^2/B923)</f>
        <v>8.0752968976830581E-4</v>
      </c>
      <c r="R923" s="21">
        <f>_xlfn.NORM.S.INV(0.975)*SQRT(Q923*(1-Q923)/B923+(_xlfn.NORM.S.INV(0.975)^2/(4*B923^2)))/(1+_xlfn.NORM.S.INV(0.975)^2/B923)</f>
        <v>1.0277504101708595E-4</v>
      </c>
      <c r="S923" s="19">
        <f t="shared" si="146"/>
        <v>0.70475464875121985</v>
      </c>
      <c r="T923" s="19">
        <f t="shared" si="147"/>
        <v>0.91030473078539176</v>
      </c>
    </row>
    <row r="924" spans="1:20" x14ac:dyDescent="0.25">
      <c r="A924" s="12" t="s">
        <v>38</v>
      </c>
      <c r="B924" s="13">
        <v>2508236</v>
      </c>
      <c r="C924" s="12">
        <v>2.6</v>
      </c>
      <c r="D924" s="12">
        <v>2.6</v>
      </c>
      <c r="E924" s="12">
        <v>2.7</v>
      </c>
      <c r="F924" s="12">
        <v>2001</v>
      </c>
      <c r="G924" s="12" t="s">
        <v>8</v>
      </c>
      <c r="H924" s="16" t="str">
        <f>VLOOKUP(A924,'Data Key'!$A$1:$B$51,2,FALSE)</f>
        <v>New York</v>
      </c>
      <c r="I924" s="17">
        <f t="shared" si="140"/>
        <v>6521</v>
      </c>
      <c r="J924" s="21">
        <f t="shared" si="141"/>
        <v>3.2153142189566194E-5</v>
      </c>
      <c r="K924" s="19">
        <f t="shared" si="142"/>
        <v>2.5676819610463335</v>
      </c>
      <c r="L924" s="19">
        <f t="shared" si="143"/>
        <v>2.6319882454254659</v>
      </c>
      <c r="M924" s="21">
        <f t="shared" si="148"/>
        <v>6364</v>
      </c>
      <c r="N924" s="21">
        <f t="shared" si="149"/>
        <v>6680</v>
      </c>
      <c r="O924" s="19">
        <f t="shared" si="144"/>
        <v>2.5372413122210191</v>
      </c>
      <c r="P924" s="19">
        <f t="shared" si="145"/>
        <v>2.6632262673847276</v>
      </c>
      <c r="Q924" s="21">
        <f>((I924/B924)+_xlfn.NORM.S.INV(0.975)^2/(2*B924))/(1+_xlfn.NORM.S.INV(0.975)^2/B924)</f>
        <v>2.6005968893375617E-3</v>
      </c>
      <c r="R924" s="21">
        <f>_xlfn.NORM.S.INV(0.975)*SQRT(Q924*(1-Q924)/B924+(_xlfn.NORM.S.INV(0.975)^2/(4*B924^2)))/(1+_xlfn.NORM.S.INV(0.975)^2/B924)</f>
        <v>6.3032763830176317E-5</v>
      </c>
      <c r="S924" s="19">
        <f t="shared" si="146"/>
        <v>2.5375641255073851</v>
      </c>
      <c r="T924" s="19">
        <f t="shared" si="147"/>
        <v>2.6636296531677379</v>
      </c>
    </row>
    <row r="925" spans="1:20" x14ac:dyDescent="0.25">
      <c r="A925" s="12" t="s">
        <v>23</v>
      </c>
      <c r="B925" s="13">
        <v>1203271</v>
      </c>
      <c r="C925" s="12">
        <v>2.4</v>
      </c>
      <c r="D925" s="12">
        <v>2.2999999999999998</v>
      </c>
      <c r="E925" s="12">
        <v>2.5</v>
      </c>
      <c r="F925" s="12">
        <v>2001</v>
      </c>
      <c r="G925" s="12" t="s">
        <v>8</v>
      </c>
      <c r="H925" s="16" t="str">
        <f>VLOOKUP(A925,'Data Key'!$A$1:$B$51,2,FALSE)</f>
        <v>North Carolina</v>
      </c>
      <c r="I925" s="17">
        <f t="shared" si="140"/>
        <v>2888</v>
      </c>
      <c r="J925" s="21">
        <f t="shared" si="141"/>
        <v>4.4608060152400073E-5</v>
      </c>
      <c r="K925" s="19">
        <f t="shared" si="142"/>
        <v>2.355516267617487</v>
      </c>
      <c r="L925" s="19">
        <f t="shared" si="143"/>
        <v>2.4447323879222873</v>
      </c>
      <c r="M925" s="21">
        <f t="shared" si="148"/>
        <v>2783</v>
      </c>
      <c r="N925" s="21">
        <f t="shared" si="149"/>
        <v>2994</v>
      </c>
      <c r="O925" s="19">
        <f t="shared" si="144"/>
        <v>2.3128621898142647</v>
      </c>
      <c r="P925" s="19">
        <f t="shared" si="145"/>
        <v>2.4882175337060395</v>
      </c>
      <c r="Q925" s="21">
        <f>((I925/B925)+_xlfn.NORM.S.INV(0.975)^2/(2*B925))/(1+_xlfn.NORM.S.INV(0.975)^2/B925)</f>
        <v>2.4017129169813592E-3</v>
      </c>
      <c r="R925" s="21">
        <f>_xlfn.NORM.S.INV(0.975)*SQRT(Q925*(1-Q925)/B925+(_xlfn.NORM.S.INV(0.975)^2/(4*B925^2)))/(1+_xlfn.NORM.S.INV(0.975)^2/B925)</f>
        <v>8.7473337499611097E-5</v>
      </c>
      <c r="S925" s="19">
        <f t="shared" si="146"/>
        <v>2.3142395794817481</v>
      </c>
      <c r="T925" s="19">
        <f t="shared" si="147"/>
        <v>2.4891862544809702</v>
      </c>
    </row>
    <row r="926" spans="1:20" x14ac:dyDescent="0.25">
      <c r="A926" s="12" t="s">
        <v>59</v>
      </c>
      <c r="B926" s="13">
        <v>98267</v>
      </c>
      <c r="C926" s="12">
        <v>1.4</v>
      </c>
      <c r="D926" s="12">
        <v>1.2</v>
      </c>
      <c r="E926" s="12">
        <v>1.6</v>
      </c>
      <c r="F926" s="12">
        <v>2001</v>
      </c>
      <c r="G926" s="12" t="s">
        <v>8</v>
      </c>
      <c r="H926" s="16" t="str">
        <f>VLOOKUP(A926,'Data Key'!$A$1:$B$51,2,FALSE)</f>
        <v>North Dakota</v>
      </c>
      <c r="I926" s="17">
        <f t="shared" si="140"/>
        <v>138</v>
      </c>
      <c r="J926" s="21">
        <f t="shared" si="141"/>
        <v>1.1946114782506019E-4</v>
      </c>
      <c r="K926" s="19">
        <f t="shared" si="142"/>
        <v>1.2848760152103436</v>
      </c>
      <c r="L926" s="19">
        <f t="shared" si="143"/>
        <v>1.5237983108604638</v>
      </c>
      <c r="M926" s="21">
        <f t="shared" si="148"/>
        <v>115</v>
      </c>
      <c r="N926" s="21">
        <f t="shared" si="149"/>
        <v>161</v>
      </c>
      <c r="O926" s="19">
        <f t="shared" si="144"/>
        <v>1.1702809691961695</v>
      </c>
      <c r="P926" s="19">
        <f t="shared" si="145"/>
        <v>1.6383933568746374</v>
      </c>
      <c r="Q926" s="21">
        <f>((I926/B926)+_xlfn.NORM.S.INV(0.975)^2/(2*B926))/(1+_xlfn.NORM.S.INV(0.975)^2/B926)</f>
        <v>1.4238275294404523E-3</v>
      </c>
      <c r="R926" s="21">
        <f>_xlfn.NORM.S.INV(0.975)*SQRT(Q926*(1-Q926)/B926+(_xlfn.NORM.S.INV(0.975)^2/(4*B926^2)))/(1+_xlfn.NORM.S.INV(0.975)^2/B926)</f>
        <v>2.3655604665721703E-4</v>
      </c>
      <c r="S926" s="19">
        <f t="shared" si="146"/>
        <v>1.1872714827832351</v>
      </c>
      <c r="T926" s="19">
        <f t="shared" si="147"/>
        <v>1.6603835760976695</v>
      </c>
    </row>
    <row r="927" spans="1:20" x14ac:dyDescent="0.25">
      <c r="A927" s="12" t="s">
        <v>54</v>
      </c>
      <c r="B927" s="13">
        <v>1673476</v>
      </c>
      <c r="C927" s="12">
        <v>1.7</v>
      </c>
      <c r="D927" s="12">
        <v>1.7</v>
      </c>
      <c r="E927" s="12">
        <v>1.8</v>
      </c>
      <c r="F927" s="12">
        <v>2001</v>
      </c>
      <c r="G927" s="12" t="s">
        <v>8</v>
      </c>
      <c r="H927" s="16" t="str">
        <f>VLOOKUP(A927,'Data Key'!$A$1:$B$51,2,FALSE)</f>
        <v>Ohio</v>
      </c>
      <c r="I927" s="17">
        <f t="shared" si="140"/>
        <v>2845</v>
      </c>
      <c r="J927" s="21">
        <f t="shared" si="141"/>
        <v>3.1845800548661945E-5</v>
      </c>
      <c r="K927" s="19">
        <f t="shared" si="142"/>
        <v>1.6682084577735368</v>
      </c>
      <c r="L927" s="19">
        <f t="shared" si="143"/>
        <v>1.7319000588708608</v>
      </c>
      <c r="M927" s="21">
        <f t="shared" si="148"/>
        <v>2741</v>
      </c>
      <c r="N927" s="21">
        <f t="shared" si="149"/>
        <v>2950</v>
      </c>
      <c r="O927" s="19">
        <f t="shared" si="144"/>
        <v>1.6379081624116509</v>
      </c>
      <c r="P927" s="19">
        <f t="shared" si="145"/>
        <v>1.7627979128472713</v>
      </c>
      <c r="Q927" s="21">
        <f>((I927/B927)+_xlfn.NORM.S.INV(0.975)^2/(2*B927))/(1+_xlfn.NORM.S.INV(0.975)^2/B927)</f>
        <v>1.7011981016327056E-3</v>
      </c>
      <c r="R927" s="21">
        <f>_xlfn.NORM.S.INV(0.975)*SQRT(Q927*(1-Q927)/B927+(_xlfn.NORM.S.INV(0.975)^2/(4*B927^2)))/(1+_xlfn.NORM.S.INV(0.975)^2/B927)</f>
        <v>6.2447985550677628E-5</v>
      </c>
      <c r="S927" s="19">
        <f t="shared" si="146"/>
        <v>1.6387501160820279</v>
      </c>
      <c r="T927" s="19">
        <f t="shared" si="147"/>
        <v>1.7636460871833834</v>
      </c>
    </row>
    <row r="928" spans="1:20" x14ac:dyDescent="0.25">
      <c r="A928" s="12" t="s">
        <v>39</v>
      </c>
      <c r="B928" s="13">
        <v>549715</v>
      </c>
      <c r="C928" s="12">
        <v>1.4</v>
      </c>
      <c r="D928" s="12">
        <v>1.3</v>
      </c>
      <c r="E928" s="12">
        <v>1.5</v>
      </c>
      <c r="F928" s="12">
        <v>2001</v>
      </c>
      <c r="G928" s="12" t="s">
        <v>8</v>
      </c>
      <c r="H928" s="16" t="str">
        <f>VLOOKUP(A928,'Data Key'!$A$1:$B$51,2,FALSE)</f>
        <v>Oklahoma</v>
      </c>
      <c r="I928" s="17">
        <f t="shared" si="140"/>
        <v>770</v>
      </c>
      <c r="J928" s="21">
        <f t="shared" si="141"/>
        <v>5.0443289265419429E-5</v>
      </c>
      <c r="K928" s="19">
        <f t="shared" si="142"/>
        <v>1.3502825413922852</v>
      </c>
      <c r="L928" s="19">
        <f t="shared" si="143"/>
        <v>1.451169119923124</v>
      </c>
      <c r="M928" s="21">
        <f t="shared" si="148"/>
        <v>716</v>
      </c>
      <c r="N928" s="21">
        <f t="shared" si="149"/>
        <v>824</v>
      </c>
      <c r="O928" s="19">
        <f t="shared" si="144"/>
        <v>1.3024931100661252</v>
      </c>
      <c r="P928" s="19">
        <f t="shared" si="145"/>
        <v>1.4989585512492838</v>
      </c>
      <c r="Q928" s="21">
        <f>((I928/B928)+_xlfn.NORM.S.INV(0.975)^2/(2*B928))/(1+_xlfn.NORM.S.INV(0.975)^2/B928)</f>
        <v>1.4042100637516014E-3</v>
      </c>
      <c r="R928" s="21">
        <f>_xlfn.NORM.S.INV(0.975)*SQRT(Q928*(1-Q928)/B928+(_xlfn.NORM.S.INV(0.975)^2/(4*B928^2)))/(1+_xlfn.NORM.S.INV(0.975)^2/B928)</f>
        <v>9.9050697853249426E-5</v>
      </c>
      <c r="S928" s="19">
        <f t="shared" si="146"/>
        <v>1.305159365898352</v>
      </c>
      <c r="T928" s="19">
        <f t="shared" si="147"/>
        <v>1.5032607616048508</v>
      </c>
    </row>
    <row r="929" spans="1:20" x14ac:dyDescent="0.25">
      <c r="A929" s="12" t="s">
        <v>32</v>
      </c>
      <c r="B929" s="13">
        <v>510574</v>
      </c>
      <c r="C929" s="12">
        <v>5.2</v>
      </c>
      <c r="D929" s="12">
        <v>5.0999999999999996</v>
      </c>
      <c r="E929" s="12">
        <v>5.4</v>
      </c>
      <c r="F929" s="12">
        <v>2001</v>
      </c>
      <c r="G929" s="12" t="s">
        <v>8</v>
      </c>
      <c r="H929" s="16" t="str">
        <f>VLOOKUP(A929,'Data Key'!$A$1:$B$51,2,FALSE)</f>
        <v>Oregon</v>
      </c>
      <c r="I929" s="17">
        <f t="shared" si="140"/>
        <v>2655</v>
      </c>
      <c r="J929" s="21">
        <f t="shared" si="141"/>
        <v>1.006564128391996E-4</v>
      </c>
      <c r="K929" s="19">
        <f t="shared" si="142"/>
        <v>5.0993733575760585</v>
      </c>
      <c r="L929" s="19">
        <f t="shared" si="143"/>
        <v>5.3006861832544576</v>
      </c>
      <c r="M929" s="21">
        <f t="shared" si="148"/>
        <v>2555</v>
      </c>
      <c r="N929" s="21">
        <f t="shared" si="149"/>
        <v>2756</v>
      </c>
      <c r="O929" s="19">
        <f t="shared" si="144"/>
        <v>5.0041717752960393</v>
      </c>
      <c r="P929" s="19">
        <f t="shared" si="145"/>
        <v>5.3978463454856689</v>
      </c>
      <c r="Q929" s="21">
        <f>((I929/B929)+_xlfn.NORM.S.INV(0.975)^2/(2*B929))/(1+_xlfn.NORM.S.INV(0.975)^2/B929)</f>
        <v>5.2037525205148047E-3</v>
      </c>
      <c r="R929" s="21">
        <f>_xlfn.NORM.S.INV(0.975)*SQRT(Q929*(1-Q929)/B929+(_xlfn.NORM.S.INV(0.975)^2/(4*B929^2)))/(1+_xlfn.NORM.S.INV(0.975)^2/B929)</f>
        <v>1.973875463350903E-4</v>
      </c>
      <c r="S929" s="19">
        <f t="shared" si="146"/>
        <v>5.0063649741797143</v>
      </c>
      <c r="T929" s="19">
        <f t="shared" si="147"/>
        <v>5.4011400668498952</v>
      </c>
    </row>
    <row r="930" spans="1:20" x14ac:dyDescent="0.25">
      <c r="A930" s="12" t="s">
        <v>24</v>
      </c>
      <c r="B930" s="13">
        <v>1694084</v>
      </c>
      <c r="C930" s="12">
        <v>2.2000000000000002</v>
      </c>
      <c r="D930" s="12">
        <v>2.2000000000000002</v>
      </c>
      <c r="E930" s="12">
        <v>2.2999999999999998</v>
      </c>
      <c r="F930" s="12">
        <v>2001</v>
      </c>
      <c r="G930" s="12" t="s">
        <v>8</v>
      </c>
      <c r="H930" s="16" t="str">
        <f>VLOOKUP(A930,'Data Key'!$A$1:$B$51,2,FALSE)</f>
        <v>Pennsylvania</v>
      </c>
      <c r="I930" s="17">
        <f t="shared" si="140"/>
        <v>3727</v>
      </c>
      <c r="J930" s="21">
        <f t="shared" si="141"/>
        <v>3.5997016200030074E-5</v>
      </c>
      <c r="K930" s="19">
        <f t="shared" si="142"/>
        <v>2.1640119562003939</v>
      </c>
      <c r="L930" s="19">
        <f t="shared" si="143"/>
        <v>2.236005988600454</v>
      </c>
      <c r="M930" s="21">
        <f t="shared" si="148"/>
        <v>3608</v>
      </c>
      <c r="N930" s="21">
        <f t="shared" si="149"/>
        <v>3847</v>
      </c>
      <c r="O930" s="19">
        <f t="shared" si="144"/>
        <v>2.1297645217120285</v>
      </c>
      <c r="P930" s="19">
        <f t="shared" si="145"/>
        <v>2.2708437125904029</v>
      </c>
      <c r="Q930" s="21">
        <f>((I930/B930)+_xlfn.NORM.S.INV(0.975)^2/(2*B930))/(1+_xlfn.NORM.S.INV(0.975)^2/B930)</f>
        <v>2.2011377675665751E-3</v>
      </c>
      <c r="R930" s="21">
        <f>_xlfn.NORM.S.INV(0.975)*SQRT(Q930*(1-Q930)/B930+(_xlfn.NORM.S.INV(0.975)^2/(4*B930^2)))/(1+_xlfn.NORM.S.INV(0.975)^2/B930)</f>
        <v>7.0579859953322774E-5</v>
      </c>
      <c r="S930" s="19">
        <f t="shared" si="146"/>
        <v>2.1305579076132521</v>
      </c>
      <c r="T930" s="19">
        <f t="shared" si="147"/>
        <v>2.271717627519898</v>
      </c>
    </row>
    <row r="931" spans="1:20" x14ac:dyDescent="0.25">
      <c r="A931" s="12" t="s">
        <v>40</v>
      </c>
      <c r="B931" s="13">
        <v>146113</v>
      </c>
      <c r="C931" s="12">
        <v>2.5</v>
      </c>
      <c r="D931" s="12">
        <v>2.2999999999999998</v>
      </c>
      <c r="E931" s="12">
        <v>2.8</v>
      </c>
      <c r="F931" s="12">
        <v>2001</v>
      </c>
      <c r="G931" s="12" t="s">
        <v>8</v>
      </c>
      <c r="H931" s="16" t="str">
        <f>VLOOKUP(A931,'Data Key'!$A$1:$B$51,2,FALSE)</f>
        <v>Rhode Island</v>
      </c>
      <c r="I931" s="17">
        <f t="shared" si="140"/>
        <v>365</v>
      </c>
      <c r="J931" s="21">
        <f t="shared" si="141"/>
        <v>1.3059136083621179E-4</v>
      </c>
      <c r="K931" s="19">
        <f t="shared" si="142"/>
        <v>2.3674752040827207</v>
      </c>
      <c r="L931" s="19">
        <f t="shared" si="143"/>
        <v>2.6286579257551446</v>
      </c>
      <c r="M931" s="21">
        <f t="shared" si="148"/>
        <v>328</v>
      </c>
      <c r="N931" s="21">
        <f t="shared" si="149"/>
        <v>403</v>
      </c>
      <c r="O931" s="19">
        <f t="shared" si="144"/>
        <v>2.2448378994339997</v>
      </c>
      <c r="P931" s="19">
        <f t="shared" si="145"/>
        <v>2.758139248389945</v>
      </c>
      <c r="Q931" s="21">
        <f>((I931/B931)+_xlfn.NORM.S.INV(0.975)^2/(2*B931))/(1+_xlfn.NORM.S.INV(0.975)^2/B931)</f>
        <v>2.5111460509756114E-3</v>
      </c>
      <c r="R931" s="21">
        <f>_xlfn.NORM.S.INV(0.975)*SQRT(Q931*(1-Q931)/B931+(_xlfn.NORM.S.INV(0.975)^2/(4*B931^2)))/(1+_xlfn.NORM.S.INV(0.975)^2/B931)</f>
        <v>2.5695158968371294E-4</v>
      </c>
      <c r="S931" s="19">
        <f t="shared" si="146"/>
        <v>2.2541944612918985</v>
      </c>
      <c r="T931" s="19">
        <f t="shared" si="147"/>
        <v>2.7680976406593243</v>
      </c>
    </row>
    <row r="932" spans="1:20" x14ac:dyDescent="0.25">
      <c r="A932" s="12" t="s">
        <v>17</v>
      </c>
      <c r="B932" s="13">
        <v>611633</v>
      </c>
      <c r="C932" s="12">
        <v>1.5</v>
      </c>
      <c r="D932" s="12">
        <v>1.4</v>
      </c>
      <c r="E932" s="12">
        <v>1.6</v>
      </c>
      <c r="F932" s="12">
        <v>2001</v>
      </c>
      <c r="G932" s="12" t="s">
        <v>8</v>
      </c>
      <c r="H932" s="16" t="str">
        <f>VLOOKUP(A932,'Data Key'!$A$1:$B$51,2,FALSE)</f>
        <v>South Carolina</v>
      </c>
      <c r="I932" s="17">
        <f t="shared" si="140"/>
        <v>917</v>
      </c>
      <c r="J932" s="21">
        <f t="shared" si="141"/>
        <v>4.9472966576520981E-5</v>
      </c>
      <c r="K932" s="19">
        <f t="shared" si="142"/>
        <v>1.4497921155887645</v>
      </c>
      <c r="L932" s="19">
        <f t="shared" si="143"/>
        <v>1.5487380487418063</v>
      </c>
      <c r="M932" s="21">
        <f t="shared" si="148"/>
        <v>859</v>
      </c>
      <c r="N932" s="21">
        <f t="shared" si="149"/>
        <v>977</v>
      </c>
      <c r="O932" s="19">
        <f t="shared" si="144"/>
        <v>1.4044369744601746</v>
      </c>
      <c r="P932" s="19">
        <f t="shared" si="145"/>
        <v>1.5973631246188482</v>
      </c>
      <c r="Q932" s="21">
        <f>((I932/B932)+_xlfn.NORM.S.INV(0.975)^2/(2*B932))/(1+_xlfn.NORM.S.INV(0.975)^2/B932)</f>
        <v>1.5023959760478468E-3</v>
      </c>
      <c r="R932" s="21">
        <f>_xlfn.NORM.S.INV(0.975)*SQRT(Q932*(1-Q932)/B932+(_xlfn.NORM.S.INV(0.975)^2/(4*B932^2)))/(1+_xlfn.NORM.S.INV(0.975)^2/B932)</f>
        <v>9.7116448684318821E-5</v>
      </c>
      <c r="S932" s="19">
        <f t="shared" si="146"/>
        <v>1.4052795273635279</v>
      </c>
      <c r="T932" s="19">
        <f t="shared" si="147"/>
        <v>1.5995124247321657</v>
      </c>
    </row>
    <row r="933" spans="1:20" x14ac:dyDescent="0.25">
      <c r="A933" s="12" t="s">
        <v>55</v>
      </c>
      <c r="B933" s="13">
        <v>117018</v>
      </c>
      <c r="C933" s="12">
        <v>2</v>
      </c>
      <c r="D933" s="12">
        <v>1.7</v>
      </c>
      <c r="E933" s="12">
        <v>2.2000000000000002</v>
      </c>
      <c r="F933" s="12">
        <v>2001</v>
      </c>
      <c r="G933" s="12" t="s">
        <v>8</v>
      </c>
      <c r="H933" s="16" t="str">
        <f>VLOOKUP(A933,'Data Key'!$A$1:$B$51,2,FALSE)</f>
        <v>South Dakota</v>
      </c>
      <c r="I933" s="17">
        <f t="shared" si="140"/>
        <v>234</v>
      </c>
      <c r="J933" s="21">
        <f t="shared" si="141"/>
        <v>1.3059320943306331E-4</v>
      </c>
      <c r="K933" s="19">
        <f t="shared" si="142"/>
        <v>1.8690991455892407</v>
      </c>
      <c r="L933" s="19">
        <f t="shared" si="143"/>
        <v>2.1302855644553675</v>
      </c>
      <c r="M933" s="21">
        <f t="shared" si="148"/>
        <v>205</v>
      </c>
      <c r="N933" s="21">
        <f t="shared" si="149"/>
        <v>264</v>
      </c>
      <c r="O933" s="19">
        <f t="shared" si="144"/>
        <v>1.7518672341007366</v>
      </c>
      <c r="P933" s="19">
        <f t="shared" si="145"/>
        <v>2.2560631697687534</v>
      </c>
      <c r="Q933" s="21">
        <f>((I933/B933)+_xlfn.NORM.S.INV(0.975)^2/(2*B933))/(1+_xlfn.NORM.S.INV(0.975)^2/B933)</f>
        <v>2.0160401380571865E-3</v>
      </c>
      <c r="R933" s="21">
        <f>_xlfn.NORM.S.INV(0.975)*SQRT(Q933*(1-Q933)/B933+(_xlfn.NORM.S.INV(0.975)^2/(4*B933^2)))/(1+_xlfn.NORM.S.INV(0.975)^2/B933)</f>
        <v>2.5751517284392964E-4</v>
      </c>
      <c r="S933" s="19">
        <f t="shared" si="146"/>
        <v>1.7585249652132571</v>
      </c>
      <c r="T933" s="19">
        <f t="shared" si="147"/>
        <v>2.273555310901116</v>
      </c>
    </row>
    <row r="934" spans="1:20" x14ac:dyDescent="0.25">
      <c r="A934" s="12" t="s">
        <v>29</v>
      </c>
      <c r="B934" s="13">
        <v>825081</v>
      </c>
      <c r="C934" s="12">
        <v>1.2</v>
      </c>
      <c r="D934" s="12">
        <v>1.1000000000000001</v>
      </c>
      <c r="E934" s="12">
        <v>1.3</v>
      </c>
      <c r="F934" s="12">
        <v>2001</v>
      </c>
      <c r="G934" s="12" t="s">
        <v>8</v>
      </c>
      <c r="H934" s="16" t="str">
        <f>VLOOKUP(A934,'Data Key'!$A$1:$B$51,2,FALSE)</f>
        <v>Tennessee</v>
      </c>
      <c r="I934" s="17">
        <f t="shared" si="140"/>
        <v>990</v>
      </c>
      <c r="J934" s="21">
        <f t="shared" si="141"/>
        <v>3.8111873953383093E-5</v>
      </c>
      <c r="K934" s="19">
        <f t="shared" si="142"/>
        <v>1.1617703194312663</v>
      </c>
      <c r="L934" s="19">
        <f t="shared" si="143"/>
        <v>1.2379940673380325</v>
      </c>
      <c r="M934" s="21">
        <f t="shared" si="148"/>
        <v>929</v>
      </c>
      <c r="N934" s="21">
        <f t="shared" si="149"/>
        <v>1052</v>
      </c>
      <c r="O934" s="19">
        <f t="shared" si="144"/>
        <v>1.1259500582367064</v>
      </c>
      <c r="P934" s="19">
        <f t="shared" si="145"/>
        <v>1.2750263307481327</v>
      </c>
      <c r="Q934" s="21">
        <f>((I934/B934)+_xlfn.NORM.S.INV(0.975)^2/(2*B934))/(1+_xlfn.NORM.S.INV(0.975)^2/B934)</f>
        <v>1.2022045243935717E-3</v>
      </c>
      <c r="R934" s="21">
        <f>_xlfn.NORM.S.INV(0.975)*SQRT(Q934*(1-Q934)/B934+(_xlfn.NORM.S.INV(0.975)^2/(4*B934^2)))/(1+_xlfn.NORM.S.INV(0.975)^2/B934)</f>
        <v>7.4805948453992779E-5</v>
      </c>
      <c r="S934" s="19">
        <f t="shared" si="146"/>
        <v>1.127398575939579</v>
      </c>
      <c r="T934" s="19">
        <f t="shared" si="147"/>
        <v>1.2770104728475644</v>
      </c>
    </row>
    <row r="935" spans="1:20" x14ac:dyDescent="0.25">
      <c r="A935" s="12" t="s">
        <v>63</v>
      </c>
      <c r="B935" s="13">
        <v>3690487</v>
      </c>
      <c r="C935" s="12">
        <v>1.8</v>
      </c>
      <c r="D935" s="12">
        <v>1.8</v>
      </c>
      <c r="E935" s="12">
        <v>1.9</v>
      </c>
      <c r="F935" s="12">
        <v>2001</v>
      </c>
      <c r="G935" s="12" t="s">
        <v>8</v>
      </c>
      <c r="H935" s="16" t="str">
        <f>VLOOKUP(A935,'Data Key'!$A$1:$B$51,2,FALSE)</f>
        <v>Texas</v>
      </c>
      <c r="I935" s="17">
        <f t="shared" si="140"/>
        <v>6643</v>
      </c>
      <c r="J935" s="21">
        <f t="shared" si="141"/>
        <v>2.2065167159008396E-5</v>
      </c>
      <c r="K935" s="19">
        <f t="shared" si="142"/>
        <v>1.7779682701624073</v>
      </c>
      <c r="L935" s="19">
        <f t="shared" si="143"/>
        <v>1.8220986044804242</v>
      </c>
      <c r="M935" s="21">
        <f t="shared" si="148"/>
        <v>6484</v>
      </c>
      <c r="N935" s="21">
        <f t="shared" si="149"/>
        <v>6803</v>
      </c>
      <c r="O935" s="19">
        <f t="shared" si="144"/>
        <v>1.7569496925473522</v>
      </c>
      <c r="P935" s="19">
        <f t="shared" si="145"/>
        <v>1.843388149043744</v>
      </c>
      <c r="Q935" s="21">
        <f>((I935/B935)+_xlfn.NORM.S.INV(0.975)^2/(2*B935))/(1+_xlfn.NORM.S.INV(0.975)^2/B935)</f>
        <v>1.8005520172985076E-3</v>
      </c>
      <c r="R935" s="21">
        <f>_xlfn.NORM.S.INV(0.975)*SQRT(Q935*(1-Q935)/B935+(_xlfn.NORM.S.INV(0.975)^2/(4*B935^2)))/(1+_xlfn.NORM.S.INV(0.975)^2/B935)</f>
        <v>4.325623697271064E-5</v>
      </c>
      <c r="S935" s="19">
        <f t="shared" si="146"/>
        <v>1.7572957803257969</v>
      </c>
      <c r="T935" s="19">
        <f t="shared" si="147"/>
        <v>1.8438082542712184</v>
      </c>
    </row>
    <row r="936" spans="1:20" x14ac:dyDescent="0.25">
      <c r="A936" s="12" t="s">
        <v>25</v>
      </c>
      <c r="B936" s="13">
        <v>430133</v>
      </c>
      <c r="C936" s="12">
        <v>1.6</v>
      </c>
      <c r="D936" s="12">
        <v>1.5</v>
      </c>
      <c r="E936" s="12">
        <v>1.7</v>
      </c>
      <c r="F936" s="12">
        <v>2001</v>
      </c>
      <c r="G936" s="12" t="s">
        <v>8</v>
      </c>
      <c r="H936" s="16" t="str">
        <f>VLOOKUP(A936,'Data Key'!$A$1:$B$51,2,FALSE)</f>
        <v>Utah</v>
      </c>
      <c r="I936" s="17">
        <f t="shared" si="140"/>
        <v>688</v>
      </c>
      <c r="J936" s="21">
        <f t="shared" si="141"/>
        <v>6.0931777815735556E-5</v>
      </c>
      <c r="K936" s="19">
        <f t="shared" si="142"/>
        <v>1.53857349148469</v>
      </c>
      <c r="L936" s="19">
        <f t="shared" si="143"/>
        <v>1.6604370471161614</v>
      </c>
      <c r="M936" s="21">
        <f t="shared" si="148"/>
        <v>637</v>
      </c>
      <c r="N936" s="21">
        <f t="shared" si="149"/>
        <v>740</v>
      </c>
      <c r="O936" s="19">
        <f t="shared" si="144"/>
        <v>1.4809372914889116</v>
      </c>
      <c r="P936" s="19">
        <f t="shared" si="145"/>
        <v>1.7203981094219696</v>
      </c>
      <c r="Q936" s="21">
        <f>((I936/B936)+_xlfn.NORM.S.INV(0.975)^2/(2*B936))/(1+_xlfn.NORM.S.INV(0.975)^2/B936)</f>
        <v>1.6039563759999314E-3</v>
      </c>
      <c r="R936" s="21">
        <f>_xlfn.NORM.S.INV(0.975)*SQRT(Q936*(1-Q936)/B936+(_xlfn.NORM.S.INV(0.975)^2/(4*B936^2)))/(1+_xlfn.NORM.S.INV(0.975)^2/B936)</f>
        <v>1.1967214558979455E-4</v>
      </c>
      <c r="S936" s="19">
        <f t="shared" si="146"/>
        <v>1.4842842304101369</v>
      </c>
      <c r="T936" s="19">
        <f t="shared" si="147"/>
        <v>1.7236285215897258</v>
      </c>
    </row>
    <row r="937" spans="1:20" x14ac:dyDescent="0.25">
      <c r="A937" s="12" t="s">
        <v>57</v>
      </c>
      <c r="B937" s="13">
        <v>92230</v>
      </c>
      <c r="C937" s="12">
        <v>2.5</v>
      </c>
      <c r="D937" s="12">
        <v>2.2000000000000002</v>
      </c>
      <c r="E937" s="12">
        <v>2.8</v>
      </c>
      <c r="F937" s="12">
        <v>2001</v>
      </c>
      <c r="G937" s="12" t="s">
        <v>8</v>
      </c>
      <c r="H937" s="16" t="str">
        <f>VLOOKUP(A937,'Data Key'!$A$1:$B$51,2,FALSE)</f>
        <v>Vermont</v>
      </c>
      <c r="I937" s="17">
        <f t="shared" si="140"/>
        <v>231</v>
      </c>
      <c r="J937" s="21">
        <f t="shared" si="141"/>
        <v>1.6458461289747996E-4</v>
      </c>
      <c r="K937" s="19">
        <f t="shared" si="142"/>
        <v>2.34002343220715</v>
      </c>
      <c r="L937" s="19">
        <f t="shared" si="143"/>
        <v>2.6691926580021099</v>
      </c>
      <c r="M937" s="21">
        <f t="shared" si="148"/>
        <v>201</v>
      </c>
      <c r="N937" s="21">
        <f t="shared" si="149"/>
        <v>261</v>
      </c>
      <c r="O937" s="19">
        <f t="shared" si="144"/>
        <v>2.1793342730131195</v>
      </c>
      <c r="P937" s="19">
        <f t="shared" si="145"/>
        <v>2.82988181719614</v>
      </c>
      <c r="Q937" s="21">
        <f>((I937/B937)+_xlfn.NORM.S.INV(0.975)^2/(2*B937))/(1+_xlfn.NORM.S.INV(0.975)^2/B937)</f>
        <v>2.5253282930250533E-3</v>
      </c>
      <c r="R937" s="21">
        <f>_xlfn.NORM.S.INV(0.975)*SQRT(Q937*(1-Q937)/B937+(_xlfn.NORM.S.INV(0.975)^2/(4*B937^2)))/(1+_xlfn.NORM.S.INV(0.975)^2/B937)</f>
        <v>3.2456339777895652E-4</v>
      </c>
      <c r="S937" s="19">
        <f t="shared" si="146"/>
        <v>2.2007648952460968</v>
      </c>
      <c r="T937" s="19">
        <f t="shared" si="147"/>
        <v>2.8498916908040095</v>
      </c>
    </row>
    <row r="938" spans="1:20" x14ac:dyDescent="0.25">
      <c r="A938" s="12" t="s">
        <v>56</v>
      </c>
      <c r="B938" s="13">
        <v>1064202</v>
      </c>
      <c r="C938" s="12">
        <v>2.1</v>
      </c>
      <c r="D938" s="12">
        <v>2</v>
      </c>
      <c r="E938" s="12">
        <v>2.2000000000000002</v>
      </c>
      <c r="F938" s="12">
        <v>2001</v>
      </c>
      <c r="G938" s="12" t="s">
        <v>8</v>
      </c>
      <c r="H938" s="16" t="str">
        <f>VLOOKUP(A938,'Data Key'!$A$1:$B$51,2,FALSE)</f>
        <v>Virginia</v>
      </c>
      <c r="I938" s="17">
        <f t="shared" si="140"/>
        <v>2235</v>
      </c>
      <c r="J938" s="21">
        <f t="shared" si="141"/>
        <v>4.4377023385804068E-5</v>
      </c>
      <c r="K938" s="19">
        <f t="shared" si="142"/>
        <v>2.0557881708160486</v>
      </c>
      <c r="L938" s="19">
        <f t="shared" si="143"/>
        <v>2.1445422175876567</v>
      </c>
      <c r="M938" s="21">
        <f t="shared" si="148"/>
        <v>2143</v>
      </c>
      <c r="N938" s="21">
        <f t="shared" si="149"/>
        <v>2328</v>
      </c>
      <c r="O938" s="19">
        <f t="shared" si="144"/>
        <v>2.0137154412414184</v>
      </c>
      <c r="P938" s="19">
        <f t="shared" si="145"/>
        <v>2.1875546183901178</v>
      </c>
      <c r="Q938" s="21">
        <f>((I938/B938)+_xlfn.NORM.S.INV(0.975)^2/(2*B938))/(1+_xlfn.NORM.S.INV(0.975)^2/B938)</f>
        <v>2.1019624608938068E-3</v>
      </c>
      <c r="R938" s="21">
        <f>_xlfn.NORM.S.INV(0.975)*SQRT(Q938*(1-Q938)/B938+(_xlfn.NORM.S.INV(0.975)^2/(4*B938^2)))/(1+_xlfn.NORM.S.INV(0.975)^2/B938)</f>
        <v>8.7032899703543251E-5</v>
      </c>
      <c r="S938" s="19">
        <f t="shared" si="146"/>
        <v>2.0149295611902636</v>
      </c>
      <c r="T938" s="19">
        <f t="shared" si="147"/>
        <v>2.18899536059735</v>
      </c>
    </row>
    <row r="939" spans="1:20" x14ac:dyDescent="0.25">
      <c r="A939" s="12" t="s">
        <v>41</v>
      </c>
      <c r="B939" s="13">
        <v>932818</v>
      </c>
      <c r="C939" s="12">
        <v>2</v>
      </c>
      <c r="D939" s="12">
        <v>1.9</v>
      </c>
      <c r="E939" s="12">
        <v>2.1</v>
      </c>
      <c r="F939" s="12">
        <v>2001</v>
      </c>
      <c r="G939" s="12" t="s">
        <v>8</v>
      </c>
      <c r="H939" s="16" t="str">
        <f>VLOOKUP(A939,'Data Key'!$A$1:$B$51,2,FALSE)</f>
        <v>Washington</v>
      </c>
      <c r="I939" s="17">
        <f t="shared" si="140"/>
        <v>1866</v>
      </c>
      <c r="J939" s="21">
        <f t="shared" si="141"/>
        <v>4.626196627207804E-5</v>
      </c>
      <c r="K939" s="19">
        <f t="shared" si="142"/>
        <v>1.954128249182598</v>
      </c>
      <c r="L939" s="19">
        <f t="shared" si="143"/>
        <v>2.0466521817267544</v>
      </c>
      <c r="M939" s="21">
        <f t="shared" si="148"/>
        <v>1782</v>
      </c>
      <c r="N939" s="21">
        <f t="shared" si="149"/>
        <v>1951</v>
      </c>
      <c r="O939" s="19">
        <f t="shared" si="144"/>
        <v>1.9103404951448193</v>
      </c>
      <c r="P939" s="19">
        <f t="shared" si="145"/>
        <v>2.0915119562444122</v>
      </c>
      <c r="Q939" s="21">
        <f>((I939/B939)+_xlfn.NORM.S.INV(0.975)^2/(2*B939))/(1+_xlfn.NORM.S.INV(0.975)^2/B939)</f>
        <v>2.0024410304213557E-3</v>
      </c>
      <c r="R939" s="21">
        <f>_xlfn.NORM.S.INV(0.975)*SQRT(Q939*(1-Q939)/B939+(_xlfn.NORM.S.INV(0.975)^2/(4*B939^2)))/(1+_xlfn.NORM.S.INV(0.975)^2/B939)</f>
        <v>9.0741152245978469E-5</v>
      </c>
      <c r="S939" s="19">
        <f t="shared" si="146"/>
        <v>1.9116998781753773</v>
      </c>
      <c r="T939" s="19">
        <f t="shared" si="147"/>
        <v>2.0931821826673342</v>
      </c>
    </row>
    <row r="940" spans="1:20" x14ac:dyDescent="0.25">
      <c r="A940" s="12" t="s">
        <v>18</v>
      </c>
      <c r="B940" s="13">
        <v>255361</v>
      </c>
      <c r="C940" s="12">
        <v>1.4</v>
      </c>
      <c r="D940" s="12">
        <v>1.2</v>
      </c>
      <c r="E940" s="12">
        <v>1.5</v>
      </c>
      <c r="F940" s="12">
        <v>2001</v>
      </c>
      <c r="G940" s="12" t="s">
        <v>8</v>
      </c>
      <c r="H940" s="16" t="str">
        <f>VLOOKUP(A940,'Data Key'!$A$1:$B$51,2,FALSE)</f>
        <v>West Virginia</v>
      </c>
      <c r="I940" s="17">
        <f t="shared" si="140"/>
        <v>358</v>
      </c>
      <c r="J940" s="21">
        <f t="shared" si="141"/>
        <v>7.4042709464442713E-5</v>
      </c>
      <c r="K940" s="19">
        <f t="shared" si="142"/>
        <v>1.3278941563842968</v>
      </c>
      <c r="L940" s="19">
        <f t="shared" si="143"/>
        <v>1.4759795753131824</v>
      </c>
      <c r="M940" s="21">
        <f t="shared" si="148"/>
        <v>321</v>
      </c>
      <c r="N940" s="21">
        <f t="shared" si="149"/>
        <v>395</v>
      </c>
      <c r="O940" s="19">
        <f t="shared" si="144"/>
        <v>1.2570439495459369</v>
      </c>
      <c r="P940" s="19">
        <f t="shared" si="145"/>
        <v>1.5468297821515424</v>
      </c>
      <c r="Q940" s="21">
        <f>((I940/B940)+_xlfn.NORM.S.INV(0.975)^2/(2*B940))/(1+_xlfn.NORM.S.INV(0.975)^2/B940)</f>
        <v>1.4094372872719312E-3</v>
      </c>
      <c r="R940" s="21">
        <f>_xlfn.NORM.S.INV(0.975)*SQRT(Q940*(1-Q940)/B940+(_xlfn.NORM.S.INV(0.975)^2/(4*B940^2)))/(1+_xlfn.NORM.S.INV(0.975)^2/B940)</f>
        <v>1.4570026421167656E-4</v>
      </c>
      <c r="S940" s="19">
        <f t="shared" si="146"/>
        <v>1.2637370230602547</v>
      </c>
      <c r="T940" s="19">
        <f t="shared" si="147"/>
        <v>1.5551375514836077</v>
      </c>
    </row>
    <row r="941" spans="1:20" x14ac:dyDescent="0.25">
      <c r="A941" s="12" t="s">
        <v>26</v>
      </c>
      <c r="B941" s="13">
        <v>797219</v>
      </c>
      <c r="C941" s="12">
        <v>2.7</v>
      </c>
      <c r="D941" s="12">
        <v>2.6</v>
      </c>
      <c r="E941" s="12">
        <v>2.8</v>
      </c>
      <c r="F941" s="12">
        <v>2001</v>
      </c>
      <c r="G941" s="12" t="s">
        <v>8</v>
      </c>
      <c r="H941" s="16" t="str">
        <f>VLOOKUP(A941,'Data Key'!$A$1:$B$51,2,FALSE)</f>
        <v>Wisconsin</v>
      </c>
      <c r="I941" s="17">
        <f t="shared" si="140"/>
        <v>2152</v>
      </c>
      <c r="J941" s="21">
        <f t="shared" si="141"/>
        <v>5.8110757483022918E-5</v>
      </c>
      <c r="K941" s="19">
        <f t="shared" si="142"/>
        <v>2.6412729752177779</v>
      </c>
      <c r="L941" s="19">
        <f t="shared" si="143"/>
        <v>2.7574944901838241</v>
      </c>
      <c r="M941" s="21">
        <f t="shared" si="148"/>
        <v>2062</v>
      </c>
      <c r="N941" s="21">
        <f t="shared" si="149"/>
        <v>2244</v>
      </c>
      <c r="O941" s="19">
        <f t="shared" si="144"/>
        <v>2.5864912903480723</v>
      </c>
      <c r="P941" s="19">
        <f t="shared" si="145"/>
        <v>2.8147848959947015</v>
      </c>
      <c r="Q941" s="21">
        <f>((I941/B941)+_xlfn.NORM.S.INV(0.975)^2/(2*B941))/(1+_xlfn.NORM.S.INV(0.975)^2/B941)</f>
        <v>2.7017800010207117E-3</v>
      </c>
      <c r="R941" s="21">
        <f>_xlfn.NORM.S.INV(0.975)*SQRT(Q941*(1-Q941)/B941+(_xlfn.NORM.S.INV(0.975)^2/(4*B941^2)))/(1+_xlfn.NORM.S.INV(0.975)^2/B941)</f>
        <v>1.1397031573533224E-4</v>
      </c>
      <c r="S941" s="19">
        <f t="shared" si="146"/>
        <v>2.5878096852853796</v>
      </c>
      <c r="T941" s="19">
        <f t="shared" si="147"/>
        <v>2.815750316756044</v>
      </c>
    </row>
    <row r="942" spans="1:20" x14ac:dyDescent="0.25">
      <c r="A942" s="12" t="s">
        <v>42</v>
      </c>
      <c r="B942" s="13">
        <v>82126</v>
      </c>
      <c r="C942" s="12">
        <v>1.2</v>
      </c>
      <c r="D942" s="12">
        <v>1</v>
      </c>
      <c r="E942" s="12">
        <v>1.5</v>
      </c>
      <c r="F942" s="12">
        <v>2001</v>
      </c>
      <c r="G942" s="12" t="s">
        <v>8</v>
      </c>
      <c r="H942" s="16" t="str">
        <f>VLOOKUP(A942,'Data Key'!$A$1:$B$51,2,FALSE)</f>
        <v>Wyoming</v>
      </c>
      <c r="I942" s="17">
        <f t="shared" si="140"/>
        <v>99</v>
      </c>
      <c r="J942" s="21">
        <f t="shared" si="141"/>
        <v>1.2108072292722327E-4</v>
      </c>
      <c r="K942" s="19">
        <f t="shared" si="142"/>
        <v>1.0843840507132805</v>
      </c>
      <c r="L942" s="19">
        <f t="shared" si="143"/>
        <v>1.326545496567727</v>
      </c>
      <c r="M942" s="21">
        <f t="shared" si="148"/>
        <v>80</v>
      </c>
      <c r="N942" s="21">
        <f t="shared" si="149"/>
        <v>118</v>
      </c>
      <c r="O942" s="19">
        <f t="shared" si="144"/>
        <v>0.97411294839636653</v>
      </c>
      <c r="P942" s="19">
        <f t="shared" si="145"/>
        <v>1.4368165988846406</v>
      </c>
      <c r="Q942" s="21">
        <f>((I942/B942)+_xlfn.NORM.S.INV(0.975)^2/(2*B942))/(1+_xlfn.NORM.S.INV(0.975)^2/B942)</f>
        <v>1.228794888894897E-3</v>
      </c>
      <c r="R942" s="21">
        <f>_xlfn.NORM.S.INV(0.975)*SQRT(Q942*(1-Q942)/B942+(_xlfn.NORM.S.INV(0.975)^2/(4*B942^2)))/(1+_xlfn.NORM.S.INV(0.975)^2/B942)</f>
        <v>2.4072398847972809E-4</v>
      </c>
      <c r="S942" s="19">
        <f t="shared" si="146"/>
        <v>0.98807090041516887</v>
      </c>
      <c r="T942" s="19">
        <f t="shared" si="147"/>
        <v>1.4695188773746251</v>
      </c>
    </row>
    <row r="943" spans="1:20" x14ac:dyDescent="0.25">
      <c r="A943" s="12" t="s">
        <v>19</v>
      </c>
      <c r="B943" s="13">
        <v>674152</v>
      </c>
      <c r="C943" s="12">
        <v>1.5</v>
      </c>
      <c r="D943" s="12">
        <v>1.4</v>
      </c>
      <c r="E943" s="12">
        <v>1.6</v>
      </c>
      <c r="F943" s="12">
        <v>2002</v>
      </c>
      <c r="G943" s="12" t="s">
        <v>8</v>
      </c>
      <c r="H943" s="16" t="str">
        <f>VLOOKUP(A943,'Data Key'!$A$1:$B$51,2,FALSE)</f>
        <v>Alabama</v>
      </c>
      <c r="I943" s="17">
        <f t="shared" si="140"/>
        <v>1011</v>
      </c>
      <c r="J943" s="21">
        <f t="shared" si="141"/>
        <v>4.7129394339770272E-5</v>
      </c>
      <c r="K943" s="19">
        <f t="shared" si="142"/>
        <v>1.4525324029997022</v>
      </c>
      <c r="L943" s="19">
        <f t="shared" si="143"/>
        <v>1.5467911916792427</v>
      </c>
      <c r="M943" s="21">
        <f t="shared" si="148"/>
        <v>949</v>
      </c>
      <c r="N943" s="21">
        <f t="shared" si="149"/>
        <v>1074</v>
      </c>
      <c r="O943" s="19">
        <f t="shared" si="144"/>
        <v>1.4076944071960034</v>
      </c>
      <c r="P943" s="19">
        <f t="shared" si="145"/>
        <v>1.5931125324852555</v>
      </c>
      <c r="Q943" s="21">
        <f>((I943/B943)+_xlfn.NORM.S.INV(0.975)^2/(2*B943))/(1+_xlfn.NORM.S.INV(0.975)^2/B943)</f>
        <v>1.5025023401391369E-3</v>
      </c>
      <c r="R943" s="21">
        <f>_xlfn.NORM.S.INV(0.975)*SQRT(Q943*(1-Q943)/B943+(_xlfn.NORM.S.INV(0.975)^2/(4*B943^2)))/(1+_xlfn.NORM.S.INV(0.975)^2/B943)</f>
        <v>9.2502584119807525E-5</v>
      </c>
      <c r="S943" s="19">
        <f t="shared" si="146"/>
        <v>1.4099997560193294</v>
      </c>
      <c r="T943" s="19">
        <f t="shared" si="147"/>
        <v>1.5950049242589444</v>
      </c>
    </row>
    <row r="944" spans="1:20" x14ac:dyDescent="0.25">
      <c r="A944" s="12" t="s">
        <v>43</v>
      </c>
      <c r="B944" s="13">
        <v>122904</v>
      </c>
      <c r="C944" s="12">
        <v>2</v>
      </c>
      <c r="D944" s="12">
        <v>1.8</v>
      </c>
      <c r="E944" s="12">
        <v>2.2999999999999998</v>
      </c>
      <c r="F944" s="12">
        <v>2002</v>
      </c>
      <c r="G944" s="12" t="s">
        <v>8</v>
      </c>
      <c r="H944" s="16" t="str">
        <f>VLOOKUP(A944,'Data Key'!$A$1:$B$51,2,FALSE)</f>
        <v>Alaska</v>
      </c>
      <c r="I944" s="17">
        <f t="shared" si="140"/>
        <v>246</v>
      </c>
      <c r="J944" s="21">
        <f t="shared" si="141"/>
        <v>1.2748716592513075E-4</v>
      </c>
      <c r="K944" s="19">
        <f t="shared" si="142"/>
        <v>1.8740750289586812</v>
      </c>
      <c r="L944" s="19">
        <f t="shared" si="143"/>
        <v>2.1290493608089425</v>
      </c>
      <c r="M944" s="21">
        <f t="shared" si="148"/>
        <v>216</v>
      </c>
      <c r="N944" s="21">
        <f t="shared" si="149"/>
        <v>277</v>
      </c>
      <c r="O944" s="19">
        <f t="shared" si="144"/>
        <v>1.7574692442882249</v>
      </c>
      <c r="P944" s="19">
        <f t="shared" si="145"/>
        <v>2.2537915771659183</v>
      </c>
      <c r="Q944" s="21">
        <f>((I944/B944)+_xlfn.NORM.S.INV(0.975)^2/(2*B944))/(1+_xlfn.NORM.S.INV(0.975)^2/B944)</f>
        <v>2.0171270316663315E-3</v>
      </c>
      <c r="R944" s="21">
        <f>_xlfn.NORM.S.INV(0.975)*SQRT(Q944*(1-Q944)/B944+(_xlfn.NORM.S.INV(0.975)^2/(4*B944^2)))/(1+_xlfn.NORM.S.INV(0.975)^2/B944)</f>
        <v>2.5131645788852177E-4</v>
      </c>
      <c r="S944" s="19">
        <f t="shared" si="146"/>
        <v>1.7658105737778098</v>
      </c>
      <c r="T944" s="19">
        <f t="shared" si="147"/>
        <v>2.2684434895548535</v>
      </c>
    </row>
    <row r="945" spans="1:20" x14ac:dyDescent="0.25">
      <c r="A945" s="12" t="s">
        <v>13</v>
      </c>
      <c r="B945" s="13">
        <v>853801</v>
      </c>
      <c r="C945" s="12">
        <v>1.9</v>
      </c>
      <c r="D945" s="12">
        <v>1.8</v>
      </c>
      <c r="E945" s="12">
        <v>2</v>
      </c>
      <c r="F945" s="12">
        <v>2002</v>
      </c>
      <c r="G945" s="12" t="s">
        <v>8</v>
      </c>
      <c r="H945" s="16" t="str">
        <f>VLOOKUP(A945,'Data Key'!$A$1:$B$51,2,FALSE)</f>
        <v>Arizona</v>
      </c>
      <c r="I945" s="17">
        <f t="shared" si="140"/>
        <v>1622</v>
      </c>
      <c r="J945" s="21">
        <f t="shared" si="141"/>
        <v>4.712548687656636E-5</v>
      </c>
      <c r="K945" s="19">
        <f t="shared" si="142"/>
        <v>1.8526146164964681</v>
      </c>
      <c r="L945" s="19">
        <f t="shared" si="143"/>
        <v>1.9468655902496006</v>
      </c>
      <c r="M945" s="21">
        <f t="shared" si="148"/>
        <v>1544</v>
      </c>
      <c r="N945" s="21">
        <f t="shared" si="149"/>
        <v>1702</v>
      </c>
      <c r="O945" s="19">
        <f t="shared" si="144"/>
        <v>1.8083839208433816</v>
      </c>
      <c r="P945" s="19">
        <f t="shared" si="145"/>
        <v>1.9934387521213959</v>
      </c>
      <c r="Q945" s="21">
        <f>((I945/B945)+_xlfn.NORM.S.INV(0.975)^2/(2*B945))/(1+_xlfn.NORM.S.INV(0.975)^2/B945)</f>
        <v>1.9019811677756448E-3</v>
      </c>
      <c r="R945" s="21">
        <f>_xlfn.NORM.S.INV(0.975)*SQRT(Q945*(1-Q945)/B945+(_xlfn.NORM.S.INV(0.975)^2/(4*B945^2)))/(1+_xlfn.NORM.S.INV(0.975)^2/B945)</f>
        <v>9.2445576609553128E-5</v>
      </c>
      <c r="S945" s="19">
        <f t="shared" si="146"/>
        <v>1.8095355911660918</v>
      </c>
      <c r="T945" s="19">
        <f t="shared" si="147"/>
        <v>1.9944267443851982</v>
      </c>
    </row>
    <row r="946" spans="1:20" x14ac:dyDescent="0.25">
      <c r="A946" s="12" t="s">
        <v>20</v>
      </c>
      <c r="B946" s="13">
        <v>412287</v>
      </c>
      <c r="C946" s="12">
        <v>2.2000000000000002</v>
      </c>
      <c r="D946" s="12">
        <v>2</v>
      </c>
      <c r="E946" s="12">
        <v>2.2999999999999998</v>
      </c>
      <c r="F946" s="12">
        <v>2002</v>
      </c>
      <c r="G946" s="12" t="s">
        <v>8</v>
      </c>
      <c r="H946" s="16" t="str">
        <f>VLOOKUP(A946,'Data Key'!$A$1:$B$51,2,FALSE)</f>
        <v>Arkansas</v>
      </c>
      <c r="I946" s="17">
        <f t="shared" si="140"/>
        <v>907</v>
      </c>
      <c r="J946" s="21">
        <f t="shared" si="141"/>
        <v>7.2966878692702468E-5</v>
      </c>
      <c r="K946" s="19">
        <f t="shared" si="142"/>
        <v>2.1269569607686436</v>
      </c>
      <c r="L946" s="19">
        <f t="shared" si="143"/>
        <v>2.272890718154049</v>
      </c>
      <c r="M946" s="21">
        <f t="shared" si="148"/>
        <v>849</v>
      </c>
      <c r="N946" s="21">
        <f t="shared" si="149"/>
        <v>966</v>
      </c>
      <c r="O946" s="19">
        <f t="shared" si="144"/>
        <v>2.0592451374891763</v>
      </c>
      <c r="P946" s="19">
        <f t="shared" si="145"/>
        <v>2.343028036295105</v>
      </c>
      <c r="Q946" s="21">
        <f>((I946/B946)+_xlfn.NORM.S.INV(0.975)^2/(2*B946))/(1+_xlfn.NORM.S.INV(0.975)^2/B946)</f>
        <v>2.2045620179053367E-3</v>
      </c>
      <c r="R946" s="21">
        <f>_xlfn.NORM.S.INV(0.975)*SQRT(Q946*(1-Q946)/B946+(_xlfn.NORM.S.INV(0.975)^2/(4*B946^2)))/(1+_xlfn.NORM.S.INV(0.975)^2/B946)</f>
        <v>1.432372473146482E-4</v>
      </c>
      <c r="S946" s="19">
        <f t="shared" si="146"/>
        <v>2.0613247705906881</v>
      </c>
      <c r="T946" s="19">
        <f t="shared" si="147"/>
        <v>2.3477992652199853</v>
      </c>
    </row>
    <row r="947" spans="1:20" x14ac:dyDescent="0.25">
      <c r="A947" s="12" t="s">
        <v>44</v>
      </c>
      <c r="B947" s="13">
        <v>5724081</v>
      </c>
      <c r="C947" s="12">
        <v>2.7</v>
      </c>
      <c r="D947" s="12">
        <v>2.6</v>
      </c>
      <c r="E947" s="12">
        <v>2.7</v>
      </c>
      <c r="F947" s="12">
        <v>2002</v>
      </c>
      <c r="G947" s="12" t="s">
        <v>8</v>
      </c>
      <c r="H947" s="16" t="str">
        <f>VLOOKUP(A947,'Data Key'!$A$1:$B$51,2,FALSE)</f>
        <v>California</v>
      </c>
      <c r="I947" s="17">
        <f t="shared" si="140"/>
        <v>15455</v>
      </c>
      <c r="J947" s="21">
        <f t="shared" si="141"/>
        <v>2.1689105647720639E-5</v>
      </c>
      <c r="K947" s="19">
        <f t="shared" si="142"/>
        <v>2.6783076274523174</v>
      </c>
      <c r="L947" s="19">
        <f t="shared" si="143"/>
        <v>2.7216858387477587</v>
      </c>
      <c r="M947" s="21">
        <f t="shared" si="148"/>
        <v>15212</v>
      </c>
      <c r="N947" s="21">
        <f t="shared" si="149"/>
        <v>15699</v>
      </c>
      <c r="O947" s="19">
        <f t="shared" si="144"/>
        <v>2.6575445036504548</v>
      </c>
      <c r="P947" s="19">
        <f t="shared" si="145"/>
        <v>2.7426236630823357</v>
      </c>
      <c r="Q947" s="21">
        <f>((I947/B947)+_xlfn.NORM.S.INV(0.975)^2/(2*B947))/(1+_xlfn.NORM.S.INV(0.975)^2/B947)</f>
        <v>2.7003304733462076E-3</v>
      </c>
      <c r="R947" s="21">
        <f>_xlfn.NORM.S.INV(0.975)*SQRT(Q947*(1-Q947)/B947+(_xlfn.NORM.S.INV(0.975)^2/(4*B947^2)))/(1+_xlfn.NORM.S.INV(0.975)^2/B947)</f>
        <v>4.251378171567598E-5</v>
      </c>
      <c r="S947" s="19">
        <f t="shared" si="146"/>
        <v>2.6578166916305319</v>
      </c>
      <c r="T947" s="19">
        <f t="shared" si="147"/>
        <v>2.7428442550618835</v>
      </c>
    </row>
    <row r="948" spans="1:20" x14ac:dyDescent="0.25">
      <c r="A948" s="12" t="s">
        <v>21</v>
      </c>
      <c r="B948" s="13">
        <v>677622</v>
      </c>
      <c r="C948" s="12">
        <v>1</v>
      </c>
      <c r="D948" s="12">
        <v>0.9</v>
      </c>
      <c r="E948" s="12">
        <v>1</v>
      </c>
      <c r="F948" s="12">
        <v>2002</v>
      </c>
      <c r="G948" s="12" t="s">
        <v>8</v>
      </c>
      <c r="H948" s="16" t="str">
        <f>VLOOKUP(A948,'Data Key'!$A$1:$B$51,2,FALSE)</f>
        <v>Colorado</v>
      </c>
      <c r="I948" s="17">
        <f t="shared" si="140"/>
        <v>678</v>
      </c>
      <c r="J948" s="21">
        <f t="shared" si="141"/>
        <v>3.8406963459567279E-5</v>
      </c>
      <c r="K948" s="19">
        <f t="shared" si="142"/>
        <v>0.96215086966863694</v>
      </c>
      <c r="L948" s="19">
        <f t="shared" si="143"/>
        <v>1.0389647965877715</v>
      </c>
      <c r="M948" s="21">
        <f t="shared" si="148"/>
        <v>627</v>
      </c>
      <c r="N948" s="21">
        <f t="shared" si="149"/>
        <v>729</v>
      </c>
      <c r="O948" s="19">
        <f t="shared" si="144"/>
        <v>0.92529463329112693</v>
      </c>
      <c r="P948" s="19">
        <f t="shared" si="145"/>
        <v>1.0758210329652815</v>
      </c>
      <c r="Q948" s="21">
        <f>((I948/B948)+_xlfn.NORM.S.INV(0.975)^2/(2*B948))/(1+_xlfn.NORM.S.INV(0.975)^2/B948)</f>
        <v>1.0033866594381731E-3</v>
      </c>
      <c r="R948" s="21">
        <f>_xlfn.NORM.S.INV(0.975)*SQRT(Q948*(1-Q948)/B948+(_xlfn.NORM.S.INV(0.975)^2/(4*B948^2)))/(1+_xlfn.NORM.S.INV(0.975)^2/B948)</f>
        <v>7.5435340578469261E-5</v>
      </c>
      <c r="S948" s="19">
        <f t="shared" si="146"/>
        <v>0.92795131885970383</v>
      </c>
      <c r="T948" s="19">
        <f t="shared" si="147"/>
        <v>1.0788220000166424</v>
      </c>
    </row>
    <row r="949" spans="1:20" x14ac:dyDescent="0.25">
      <c r="A949" s="12" t="s">
        <v>33</v>
      </c>
      <c r="B949" s="13">
        <v>517649</v>
      </c>
      <c r="C949" s="12">
        <v>3.2</v>
      </c>
      <c r="D949" s="12">
        <v>3.1</v>
      </c>
      <c r="E949" s="12">
        <v>3.4</v>
      </c>
      <c r="F949" s="12">
        <v>2002</v>
      </c>
      <c r="G949" s="12" t="s">
        <v>8</v>
      </c>
      <c r="H949" s="16" t="str">
        <f>VLOOKUP(A949,'Data Key'!$A$1:$B$51,2,FALSE)</f>
        <v>Connecticut</v>
      </c>
      <c r="I949" s="17">
        <f t="shared" si="140"/>
        <v>1656</v>
      </c>
      <c r="J949" s="21">
        <f t="shared" si="141"/>
        <v>7.8487230015941673E-5</v>
      </c>
      <c r="K949" s="19">
        <f t="shared" si="142"/>
        <v>3.1205916825290458</v>
      </c>
      <c r="L949" s="19">
        <f t="shared" si="143"/>
        <v>3.2775661425609286</v>
      </c>
      <c r="M949" s="21">
        <f t="shared" si="148"/>
        <v>1577</v>
      </c>
      <c r="N949" s="21">
        <f t="shared" si="149"/>
        <v>1737</v>
      </c>
      <c r="O949" s="19">
        <f t="shared" si="144"/>
        <v>3.0464658484803411</v>
      </c>
      <c r="P949" s="19">
        <f t="shared" si="145"/>
        <v>3.3555555984846874</v>
      </c>
      <c r="Q949" s="21">
        <f>((I949/B949)+_xlfn.NORM.S.INV(0.975)^2/(2*B949))/(1+_xlfn.NORM.S.INV(0.975)^2/B949)</f>
        <v>3.2027656309933246E-3</v>
      </c>
      <c r="R949" s="21">
        <f>_xlfn.NORM.S.INV(0.975)*SQRT(Q949*(1-Q949)/B949+(_xlfn.NORM.S.INV(0.975)^2/(4*B949^2)))/(1+_xlfn.NORM.S.INV(0.975)^2/B949)</f>
        <v>1.5396404877969928E-4</v>
      </c>
      <c r="S949" s="19">
        <f t="shared" si="146"/>
        <v>3.0488015822136254</v>
      </c>
      <c r="T949" s="19">
        <f t="shared" si="147"/>
        <v>3.3567296797730242</v>
      </c>
    </row>
    <row r="950" spans="1:20" x14ac:dyDescent="0.25">
      <c r="A950" s="12" t="s">
        <v>45</v>
      </c>
      <c r="B950" s="13">
        <v>107916</v>
      </c>
      <c r="C950" s="12">
        <v>2.8</v>
      </c>
      <c r="D950" s="12">
        <v>2.5</v>
      </c>
      <c r="E950" s="12">
        <v>3.1</v>
      </c>
      <c r="F950" s="12">
        <v>2002</v>
      </c>
      <c r="G950" s="12" t="s">
        <v>8</v>
      </c>
      <c r="H950" s="16" t="str">
        <f>VLOOKUP(A950,'Data Key'!$A$1:$B$51,2,FALSE)</f>
        <v>Delaware</v>
      </c>
      <c r="I950" s="17">
        <f t="shared" si="140"/>
        <v>302</v>
      </c>
      <c r="J950" s="21">
        <f t="shared" si="141"/>
        <v>1.6080853649368194E-4</v>
      </c>
      <c r="K950" s="19">
        <f t="shared" si="142"/>
        <v>2.637664349825307</v>
      </c>
      <c r="L950" s="19">
        <f t="shared" si="143"/>
        <v>2.9592814228126709</v>
      </c>
      <c r="M950" s="21">
        <f t="shared" si="148"/>
        <v>269</v>
      </c>
      <c r="N950" s="21">
        <f t="shared" si="149"/>
        <v>337</v>
      </c>
      <c r="O950" s="19">
        <f t="shared" si="144"/>
        <v>2.4926794914563177</v>
      </c>
      <c r="P950" s="19">
        <f t="shared" si="145"/>
        <v>3.1227992142036398</v>
      </c>
      <c r="Q950" s="21">
        <f>((I950/B950)+_xlfn.NORM.S.INV(0.975)^2/(2*B950))/(1+_xlfn.NORM.S.INV(0.975)^2/B950)</f>
        <v>2.8161710145424468E-3</v>
      </c>
      <c r="R950" s="21">
        <f>_xlfn.NORM.S.INV(0.975)*SQRT(Q950*(1-Q950)/B950+(_xlfn.NORM.S.INV(0.975)^2/(4*B950^2)))/(1+_xlfn.NORM.S.INV(0.975)^2/B950)</f>
        <v>3.1666049008773062E-4</v>
      </c>
      <c r="S950" s="19">
        <f t="shared" si="146"/>
        <v>2.499510524454716</v>
      </c>
      <c r="T950" s="19">
        <f t="shared" si="147"/>
        <v>3.1328315046301776</v>
      </c>
    </row>
    <row r="951" spans="1:20" x14ac:dyDescent="0.25">
      <c r="A951" s="12" t="s">
        <v>60</v>
      </c>
      <c r="B951" s="13">
        <v>60385</v>
      </c>
      <c r="C951" s="12">
        <v>2.6</v>
      </c>
      <c r="D951" s="12">
        <v>2.2999999999999998</v>
      </c>
      <c r="E951" s="12">
        <v>3.1</v>
      </c>
      <c r="F951" s="12">
        <v>2002</v>
      </c>
      <c r="G951" s="12" t="s">
        <v>8</v>
      </c>
      <c r="H951" s="16" t="e">
        <f>VLOOKUP(A951,'Data Key'!$A$1:$B$51,2,FALSE)</f>
        <v>#N/A</v>
      </c>
      <c r="I951" s="17">
        <f t="shared" si="140"/>
        <v>157</v>
      </c>
      <c r="J951" s="21">
        <f t="shared" si="141"/>
        <v>2.0723134280217323E-4</v>
      </c>
      <c r="K951" s="19">
        <f t="shared" si="142"/>
        <v>2.3927520967937528</v>
      </c>
      <c r="L951" s="19">
        <f t="shared" si="143"/>
        <v>2.8072147823980997</v>
      </c>
      <c r="M951" s="21">
        <f t="shared" si="148"/>
        <v>133</v>
      </c>
      <c r="N951" s="21">
        <f t="shared" si="149"/>
        <v>182</v>
      </c>
      <c r="O951" s="19">
        <f t="shared" si="144"/>
        <v>2.2025337418233004</v>
      </c>
      <c r="P951" s="19">
        <f t="shared" si="145"/>
        <v>3.0139935414424111</v>
      </c>
      <c r="Q951" s="21">
        <f>((I951/B951)+_xlfn.NORM.S.INV(0.975)^2/(2*B951))/(1+_xlfn.NORM.S.INV(0.975)^2/B951)</f>
        <v>2.6316240810600002E-3</v>
      </c>
      <c r="R951" s="21">
        <f>_xlfn.NORM.S.INV(0.975)*SQRT(Q951*(1-Q951)/B951+(_xlfn.NORM.S.INV(0.975)^2/(4*B951^2)))/(1+_xlfn.NORM.S.INV(0.975)^2/B951)</f>
        <v>4.0983350186417778E-4</v>
      </c>
      <c r="S951" s="19">
        <f t="shared" si="146"/>
        <v>2.2217905791958223</v>
      </c>
      <c r="T951" s="19">
        <f t="shared" si="147"/>
        <v>3.0414575829241781</v>
      </c>
    </row>
    <row r="952" spans="1:20" x14ac:dyDescent="0.25">
      <c r="A952" s="12" t="s">
        <v>27</v>
      </c>
      <c r="B952" s="13">
        <v>2305437</v>
      </c>
      <c r="C952" s="12">
        <v>2.1</v>
      </c>
      <c r="D952" s="12">
        <v>2</v>
      </c>
      <c r="E952" s="12">
        <v>2.1</v>
      </c>
      <c r="F952" s="12">
        <v>2002</v>
      </c>
      <c r="G952" s="12" t="s">
        <v>8</v>
      </c>
      <c r="H952" s="16" t="str">
        <f>VLOOKUP(A952,'Data Key'!$A$1:$B$51,2,FALSE)</f>
        <v>Florida</v>
      </c>
      <c r="I952" s="17">
        <f t="shared" si="140"/>
        <v>4841</v>
      </c>
      <c r="J952" s="21">
        <f t="shared" si="141"/>
        <v>3.0147953252303845E-5</v>
      </c>
      <c r="K952" s="19">
        <f t="shared" si="142"/>
        <v>2.0696708663467569</v>
      </c>
      <c r="L952" s="19">
        <f t="shared" si="143"/>
        <v>2.1299667728513647</v>
      </c>
      <c r="M952" s="21">
        <f t="shared" si="148"/>
        <v>4706</v>
      </c>
      <c r="N952" s="21">
        <f t="shared" si="149"/>
        <v>4978</v>
      </c>
      <c r="O952" s="19">
        <f t="shared" si="144"/>
        <v>2.0412615916201569</v>
      </c>
      <c r="P952" s="19">
        <f t="shared" si="145"/>
        <v>2.1592435620665409</v>
      </c>
      <c r="Q952" s="21">
        <f>((I952/B952)+_xlfn.NORM.S.INV(0.975)^2/(2*B952))/(1+_xlfn.NORM.S.INV(0.975)^2/B952)</f>
        <v>2.1006484496673863E-3</v>
      </c>
      <c r="R952" s="21">
        <f>_xlfn.NORM.S.INV(0.975)*SQRT(Q952*(1-Q952)/B952+(_xlfn.NORM.S.INV(0.975)^2/(4*B952^2)))/(1+_xlfn.NORM.S.INV(0.975)^2/B952)</f>
        <v>5.9106323226302284E-5</v>
      </c>
      <c r="S952" s="19">
        <f t="shared" si="146"/>
        <v>2.041542126441084</v>
      </c>
      <c r="T952" s="19">
        <f t="shared" si="147"/>
        <v>2.1597547728936886</v>
      </c>
    </row>
    <row r="953" spans="1:20" x14ac:dyDescent="0.25">
      <c r="A953" s="12" t="s">
        <v>14</v>
      </c>
      <c r="B953" s="13">
        <v>1346495</v>
      </c>
      <c r="C953" s="12">
        <v>2.2000000000000002</v>
      </c>
      <c r="D953" s="12">
        <v>2.1</v>
      </c>
      <c r="E953" s="12">
        <v>2.2999999999999998</v>
      </c>
      <c r="F953" s="12">
        <v>2002</v>
      </c>
      <c r="G953" s="12" t="s">
        <v>8</v>
      </c>
      <c r="H953" s="16" t="str">
        <f>VLOOKUP(A953,'Data Key'!$A$1:$B$51,2,FALSE)</f>
        <v>Georgia</v>
      </c>
      <c r="I953" s="17">
        <f t="shared" si="140"/>
        <v>2962</v>
      </c>
      <c r="J953" s="21">
        <f t="shared" si="141"/>
        <v>4.0374725116386508E-5</v>
      </c>
      <c r="K953" s="19">
        <f t="shared" si="142"/>
        <v>2.1594106435630369</v>
      </c>
      <c r="L953" s="19">
        <f t="shared" si="143"/>
        <v>2.2401600937958093</v>
      </c>
      <c r="M953" s="21">
        <f t="shared" si="148"/>
        <v>2856</v>
      </c>
      <c r="N953" s="21">
        <f t="shared" si="149"/>
        <v>3069</v>
      </c>
      <c r="O953" s="19">
        <f t="shared" si="144"/>
        <v>2.1210624621703014</v>
      </c>
      <c r="P953" s="19">
        <f t="shared" si="145"/>
        <v>2.2792509441178765</v>
      </c>
      <c r="Q953" s="21">
        <f>((I953/B953)+_xlfn.NORM.S.INV(0.975)^2/(2*B953))/(1+_xlfn.NORM.S.INV(0.975)^2/B953)</f>
        <v>2.2012055548441337E-3</v>
      </c>
      <c r="R953" s="21">
        <f>_xlfn.NORM.S.INV(0.975)*SQRT(Q953*(1-Q953)/B953+(_xlfn.NORM.S.INV(0.975)^2/(4*B953^2)))/(1+_xlfn.NORM.S.INV(0.975)^2/B953)</f>
        <v>7.9171116695027222E-5</v>
      </c>
      <c r="S953" s="19">
        <f t="shared" si="146"/>
        <v>2.1220344381491065</v>
      </c>
      <c r="T953" s="19">
        <f t="shared" si="147"/>
        <v>2.2803766715391607</v>
      </c>
    </row>
    <row r="954" spans="1:20" x14ac:dyDescent="0.25">
      <c r="A954" s="12" t="s">
        <v>58</v>
      </c>
      <c r="B954" s="13">
        <v>169324</v>
      </c>
      <c r="C954" s="12">
        <v>3</v>
      </c>
      <c r="D954" s="12">
        <v>2.8</v>
      </c>
      <c r="E954" s="12">
        <v>3.3</v>
      </c>
      <c r="F954" s="12">
        <v>2002</v>
      </c>
      <c r="G954" s="12" t="s">
        <v>8</v>
      </c>
      <c r="H954" s="16" t="str">
        <f>VLOOKUP(A954,'Data Key'!$A$1:$B$51,2,FALSE)</f>
        <v>Hawaii</v>
      </c>
      <c r="I954" s="17">
        <f t="shared" si="140"/>
        <v>508</v>
      </c>
      <c r="J954" s="21">
        <f t="shared" si="141"/>
        <v>1.3291098601196169E-4</v>
      </c>
      <c r="K954" s="19">
        <f t="shared" si="142"/>
        <v>2.8672543774332673</v>
      </c>
      <c r="L954" s="19">
        <f t="shared" si="143"/>
        <v>3.1330763494571907</v>
      </c>
      <c r="M954" s="21">
        <f t="shared" si="148"/>
        <v>464</v>
      </c>
      <c r="N954" s="21">
        <f t="shared" si="149"/>
        <v>553</v>
      </c>
      <c r="O954" s="19">
        <f t="shared" si="144"/>
        <v>2.740308520942099</v>
      </c>
      <c r="P954" s="19">
        <f t="shared" si="145"/>
        <v>3.265928043277976</v>
      </c>
      <c r="Q954" s="21">
        <f>((I954/B954)+_xlfn.NORM.S.INV(0.975)^2/(2*B954))/(1+_xlfn.NORM.S.INV(0.975)^2/B954)</f>
        <v>3.0114405582519401E-3</v>
      </c>
      <c r="R954" s="21">
        <f>_xlfn.NORM.S.INV(0.975)*SQRT(Q954*(1-Q954)/B954+(_xlfn.NORM.S.INV(0.975)^2/(4*B954^2)))/(1+_xlfn.NORM.S.INV(0.975)^2/B954)</f>
        <v>2.6122878939254305E-4</v>
      </c>
      <c r="S954" s="19">
        <f t="shared" si="146"/>
        <v>2.7502117688593968</v>
      </c>
      <c r="T954" s="19">
        <f t="shared" si="147"/>
        <v>3.2726693476444835</v>
      </c>
    </row>
    <row r="955" spans="1:20" x14ac:dyDescent="0.25">
      <c r="A955" s="12" t="s">
        <v>34</v>
      </c>
      <c r="B955" s="13">
        <v>228122</v>
      </c>
      <c r="C955" s="12">
        <v>2</v>
      </c>
      <c r="D955" s="12">
        <v>1.8</v>
      </c>
      <c r="E955" s="12">
        <v>2.2000000000000002</v>
      </c>
      <c r="F955" s="12">
        <v>2002</v>
      </c>
      <c r="G955" s="12" t="s">
        <v>8</v>
      </c>
      <c r="H955" s="16" t="str">
        <f>VLOOKUP(A955,'Data Key'!$A$1:$B$51,2,FALSE)</f>
        <v>Idaho</v>
      </c>
      <c r="I955" s="17">
        <f t="shared" si="140"/>
        <v>456</v>
      </c>
      <c r="J955" s="21">
        <f t="shared" si="141"/>
        <v>9.3514887172040705E-5</v>
      </c>
      <c r="K955" s="19">
        <f t="shared" si="142"/>
        <v>1.9054155097208501</v>
      </c>
      <c r="L955" s="19">
        <f t="shared" si="143"/>
        <v>2.0924452840649312</v>
      </c>
      <c r="M955" s="21">
        <f t="shared" si="148"/>
        <v>415</v>
      </c>
      <c r="N955" s="21">
        <f t="shared" si="149"/>
        <v>499</v>
      </c>
      <c r="O955" s="19">
        <f t="shared" si="144"/>
        <v>1.8192020059441878</v>
      </c>
      <c r="P955" s="19">
        <f t="shared" si="145"/>
        <v>2.1874260264244572</v>
      </c>
      <c r="Q955" s="21">
        <f>((I955/B955)+_xlfn.NORM.S.INV(0.975)^2/(2*B955))/(1+_xlfn.NORM.S.INV(0.975)^2/B955)</f>
        <v>2.007316341200245E-3</v>
      </c>
      <c r="R955" s="21">
        <f>_xlfn.NORM.S.INV(0.975)*SQRT(Q955*(1-Q955)/B955+(_xlfn.NORM.S.INV(0.975)^2/(4*B955^2)))/(1+_xlfn.NORM.S.INV(0.975)^2/B955)</f>
        <v>1.8385888994100033E-4</v>
      </c>
      <c r="S955" s="19">
        <f t="shared" si="146"/>
        <v>1.8234574512592447</v>
      </c>
      <c r="T955" s="19">
        <f t="shared" si="147"/>
        <v>2.1911752311412456</v>
      </c>
    </row>
    <row r="956" spans="1:20" x14ac:dyDescent="0.25">
      <c r="A956" s="12" t="s">
        <v>47</v>
      </c>
      <c r="B956" s="13">
        <v>1872358</v>
      </c>
      <c r="C956" s="12">
        <v>2.6</v>
      </c>
      <c r="D956" s="12">
        <v>2.5</v>
      </c>
      <c r="E956" s="12">
        <v>2.6</v>
      </c>
      <c r="F956" s="12">
        <v>2002</v>
      </c>
      <c r="G956" s="12" t="s">
        <v>8</v>
      </c>
      <c r="H956" s="16" t="str">
        <f>VLOOKUP(A956,'Data Key'!$A$1:$B$51,2,FALSE)</f>
        <v>Illinois</v>
      </c>
      <c r="I956" s="17">
        <f t="shared" si="140"/>
        <v>4868</v>
      </c>
      <c r="J956" s="21">
        <f t="shared" si="141"/>
        <v>3.7215262896594646E-5</v>
      </c>
      <c r="K956" s="19">
        <f t="shared" si="142"/>
        <v>2.5627148786682126</v>
      </c>
      <c r="L956" s="19">
        <f t="shared" si="143"/>
        <v>2.6371454044614024</v>
      </c>
      <c r="M956" s="21">
        <f t="shared" si="148"/>
        <v>4732</v>
      </c>
      <c r="N956" s="21">
        <f t="shared" si="149"/>
        <v>5005</v>
      </c>
      <c r="O956" s="19">
        <f t="shared" si="144"/>
        <v>2.5272944597133669</v>
      </c>
      <c r="P956" s="19">
        <f t="shared" si="145"/>
        <v>2.673099909312215</v>
      </c>
      <c r="Q956" s="21">
        <f>((I956/B956)+_xlfn.NORM.S.INV(0.975)^2/(2*B956))/(1+_xlfn.NORM.S.INV(0.975)^2/B956)</f>
        <v>2.6009506397631061E-3</v>
      </c>
      <c r="R956" s="21">
        <f>_xlfn.NORM.S.INV(0.975)*SQRT(Q956*(1-Q956)/B956+(_xlfn.NORM.S.INV(0.975)^2/(4*B956^2)))/(1+_xlfn.NORM.S.INV(0.975)^2/B956)</f>
        <v>7.2961913367066748E-5</v>
      </c>
      <c r="S956" s="19">
        <f t="shared" si="146"/>
        <v>2.5279887263960394</v>
      </c>
      <c r="T956" s="19">
        <f t="shared" si="147"/>
        <v>2.6739125531301728</v>
      </c>
    </row>
    <row r="957" spans="1:20" x14ac:dyDescent="0.25">
      <c r="A957" s="12" t="s">
        <v>35</v>
      </c>
      <c r="B957" s="13">
        <v>924149</v>
      </c>
      <c r="C957" s="12">
        <v>4.0999999999999996</v>
      </c>
      <c r="D957" s="12">
        <v>4</v>
      </c>
      <c r="E957" s="12">
        <v>4.2</v>
      </c>
      <c r="F957" s="12">
        <v>2002</v>
      </c>
      <c r="G957" s="12" t="s">
        <v>8</v>
      </c>
      <c r="H957" s="16" t="str">
        <f>VLOOKUP(A957,'Data Key'!$A$1:$B$51,2,FALSE)</f>
        <v>Indiana</v>
      </c>
      <c r="I957" s="17">
        <f t="shared" si="140"/>
        <v>3789</v>
      </c>
      <c r="J957" s="21">
        <f t="shared" si="141"/>
        <v>6.647038182369322E-5</v>
      </c>
      <c r="K957" s="19">
        <f t="shared" si="142"/>
        <v>4.0335178235414597</v>
      </c>
      <c r="L957" s="19">
        <f t="shared" si="143"/>
        <v>4.1664585871888455</v>
      </c>
      <c r="M957" s="21">
        <f t="shared" si="148"/>
        <v>3669</v>
      </c>
      <c r="N957" s="21">
        <f t="shared" si="149"/>
        <v>3910</v>
      </c>
      <c r="O957" s="19">
        <f t="shared" si="144"/>
        <v>3.9701390143797157</v>
      </c>
      <c r="P957" s="19">
        <f t="shared" si="145"/>
        <v>4.2309194729421336</v>
      </c>
      <c r="Q957" s="21">
        <f>((I957/B957)+_xlfn.NORM.S.INV(0.975)^2/(2*B957))/(1+_xlfn.NORM.S.INV(0.975)^2/B957)</f>
        <v>4.1020495304934547E-3</v>
      </c>
      <c r="R957" s="21">
        <f>_xlfn.NORM.S.INV(0.975)*SQRT(Q957*(1-Q957)/B957+(_xlfn.NORM.S.INV(0.975)^2/(4*B957^2)))/(1+_xlfn.NORM.S.INV(0.975)^2/B957)</f>
        <v>1.3032819678662042E-4</v>
      </c>
      <c r="S957" s="19">
        <f t="shared" si="146"/>
        <v>3.9717213337068338</v>
      </c>
      <c r="T957" s="19">
        <f t="shared" si="147"/>
        <v>4.2323777272800758</v>
      </c>
    </row>
    <row r="958" spans="1:20" x14ac:dyDescent="0.25">
      <c r="A958" s="12" t="s">
        <v>46</v>
      </c>
      <c r="B958" s="13">
        <v>433833</v>
      </c>
      <c r="C958" s="12">
        <v>2.5</v>
      </c>
      <c r="D958" s="12">
        <v>2.2999999999999998</v>
      </c>
      <c r="E958" s="12">
        <v>2.6</v>
      </c>
      <c r="F958" s="12">
        <v>2002</v>
      </c>
      <c r="G958" s="12" t="s">
        <v>8</v>
      </c>
      <c r="H958" s="16" t="str">
        <f>VLOOKUP(A958,'Data Key'!$A$1:$B$51,2,FALSE)</f>
        <v>Iowa</v>
      </c>
      <c r="I958" s="17">
        <f t="shared" si="140"/>
        <v>1085</v>
      </c>
      <c r="J958" s="21">
        <f t="shared" si="141"/>
        <v>7.5831304616581985E-5</v>
      </c>
      <c r="K958" s="19">
        <f t="shared" si="142"/>
        <v>2.4251310472561429</v>
      </c>
      <c r="L958" s="19">
        <f t="shared" si="143"/>
        <v>2.5767936564893072</v>
      </c>
      <c r="M958" s="21">
        <f t="shared" si="148"/>
        <v>1021</v>
      </c>
      <c r="N958" s="21">
        <f t="shared" si="149"/>
        <v>1150</v>
      </c>
      <c r="O958" s="19">
        <f t="shared" si="144"/>
        <v>2.3534401486286196</v>
      </c>
      <c r="P958" s="19">
        <f t="shared" si="145"/>
        <v>2.6507895895425198</v>
      </c>
      <c r="Q958" s="21">
        <f>((I958/B958)+_xlfn.NORM.S.INV(0.975)^2/(2*B958))/(1+_xlfn.NORM.S.INV(0.975)^2/B958)</f>
        <v>2.505367515021235E-3</v>
      </c>
      <c r="R958" s="21">
        <f>_xlfn.NORM.S.INV(0.975)*SQRT(Q958*(1-Q958)/B958+(_xlfn.NORM.S.INV(0.975)^2/(4*B958^2)))/(1+_xlfn.NORM.S.INV(0.975)^2/B958)</f>
        <v>1.4882168597113655E-4</v>
      </c>
      <c r="S958" s="19">
        <f t="shared" si="146"/>
        <v>2.3565458290500985</v>
      </c>
      <c r="T958" s="19">
        <f t="shared" si="147"/>
        <v>2.6541892009923718</v>
      </c>
    </row>
    <row r="959" spans="1:20" x14ac:dyDescent="0.25">
      <c r="A959" s="12" t="s">
        <v>48</v>
      </c>
      <c r="B959" s="13">
        <v>422734</v>
      </c>
      <c r="C959" s="12">
        <v>2</v>
      </c>
      <c r="D959" s="12">
        <v>1.9</v>
      </c>
      <c r="E959" s="12">
        <v>2.1</v>
      </c>
      <c r="F959" s="12">
        <v>2002</v>
      </c>
      <c r="G959" s="12" t="s">
        <v>8</v>
      </c>
      <c r="H959" s="16" t="str">
        <f>VLOOKUP(A959,'Data Key'!$A$1:$B$51,2,FALSE)</f>
        <v>Kansas</v>
      </c>
      <c r="I959" s="17">
        <f t="shared" si="140"/>
        <v>845</v>
      </c>
      <c r="J959" s="21">
        <f t="shared" si="141"/>
        <v>6.8695246612960839E-5</v>
      </c>
      <c r="K959" s="19">
        <f t="shared" si="142"/>
        <v>1.9301976742308795</v>
      </c>
      <c r="L959" s="19">
        <f t="shared" si="143"/>
        <v>2.0675881674568011</v>
      </c>
      <c r="M959" s="21">
        <f t="shared" si="148"/>
        <v>789</v>
      </c>
      <c r="N959" s="21">
        <f t="shared" si="149"/>
        <v>903</v>
      </c>
      <c r="O959" s="19">
        <f t="shared" si="144"/>
        <v>1.866421910705077</v>
      </c>
      <c r="P959" s="19">
        <f t="shared" si="145"/>
        <v>2.1360950384875594</v>
      </c>
      <c r="Q959" s="21">
        <f>((I959/B959)+_xlfn.NORM.S.INV(0.975)^2/(2*B959))/(1+_xlfn.NORM.S.INV(0.975)^2/B959)</f>
        <v>2.0034183040905894E-3</v>
      </c>
      <c r="R959" s="21">
        <f>_xlfn.NORM.S.INV(0.975)*SQRT(Q959*(1-Q959)/B959+(_xlfn.NORM.S.INV(0.975)^2/(4*B959^2)))/(1+_xlfn.NORM.S.INV(0.975)^2/B959)</f>
        <v>1.3486755704758386E-4</v>
      </c>
      <c r="S959" s="19">
        <f t="shared" si="146"/>
        <v>1.8685507470430054</v>
      </c>
      <c r="T959" s="19">
        <f t="shared" si="147"/>
        <v>2.138285861138173</v>
      </c>
    </row>
    <row r="960" spans="1:20" x14ac:dyDescent="0.25">
      <c r="A960" s="12" t="s">
        <v>49</v>
      </c>
      <c r="B960" s="13">
        <v>576765</v>
      </c>
      <c r="C960" s="12">
        <v>2</v>
      </c>
      <c r="D960" s="12">
        <v>1.8</v>
      </c>
      <c r="E960" s="12">
        <v>2.1</v>
      </c>
      <c r="F960" s="12">
        <v>2002</v>
      </c>
      <c r="G960" s="12" t="s">
        <v>8</v>
      </c>
      <c r="H960" s="16" t="str">
        <f>VLOOKUP(A960,'Data Key'!$A$1:$B$51,2,FALSE)</f>
        <v>Kentucky</v>
      </c>
      <c r="I960" s="17">
        <f t="shared" si="140"/>
        <v>1154</v>
      </c>
      <c r="J960" s="21">
        <f t="shared" si="141"/>
        <v>5.8839517082561939E-5</v>
      </c>
      <c r="K960" s="19">
        <f t="shared" si="142"/>
        <v>1.9419753728639502</v>
      </c>
      <c r="L960" s="19">
        <f t="shared" si="143"/>
        <v>2.0596544070290737</v>
      </c>
      <c r="M960" s="21">
        <f t="shared" si="148"/>
        <v>1088</v>
      </c>
      <c r="N960" s="21">
        <f t="shared" si="149"/>
        <v>1220</v>
      </c>
      <c r="O960" s="19">
        <f t="shared" si="144"/>
        <v>1.8863835357554637</v>
      </c>
      <c r="P960" s="19">
        <f t="shared" si="145"/>
        <v>2.1152462441375603</v>
      </c>
      <c r="Q960" s="21">
        <f>((I960/B960)+_xlfn.NORM.S.INV(0.975)^2/(2*B960))/(1+_xlfn.NORM.S.INV(0.975)^2/B960)</f>
        <v>2.0041317185003934E-3</v>
      </c>
      <c r="R960" s="21">
        <f>_xlfn.NORM.S.INV(0.975)*SQRT(Q960*(1-Q960)/B960+(_xlfn.NORM.S.INV(0.975)^2/(4*B960^2)))/(1+_xlfn.NORM.S.INV(0.975)^2/B960)</f>
        <v>1.15465954731501E-4</v>
      </c>
      <c r="S960" s="19">
        <f t="shared" si="146"/>
        <v>1.8886657637688924</v>
      </c>
      <c r="T960" s="19">
        <f t="shared" si="147"/>
        <v>2.1195976732318944</v>
      </c>
    </row>
    <row r="961" spans="1:20" x14ac:dyDescent="0.25">
      <c r="A961" s="12" t="s">
        <v>50</v>
      </c>
      <c r="B961" s="13">
        <v>651099</v>
      </c>
      <c r="C961" s="12">
        <v>2.1</v>
      </c>
      <c r="D961" s="12">
        <v>1.9</v>
      </c>
      <c r="E961" s="12">
        <v>2.2000000000000002</v>
      </c>
      <c r="F961" s="12">
        <v>2002</v>
      </c>
      <c r="G961" s="12" t="s">
        <v>8</v>
      </c>
      <c r="H961" s="16" t="str">
        <f>VLOOKUP(A961,'Data Key'!$A$1:$B$51,2,FALSE)</f>
        <v>Louisiana</v>
      </c>
      <c r="I961" s="17">
        <f t="shared" si="140"/>
        <v>1367</v>
      </c>
      <c r="J961" s="21">
        <f t="shared" si="141"/>
        <v>5.6725827918587362E-5</v>
      </c>
      <c r="K961" s="19">
        <f t="shared" si="142"/>
        <v>2.0428012793262398</v>
      </c>
      <c r="L961" s="19">
        <f t="shared" si="143"/>
        <v>2.156252935163415</v>
      </c>
      <c r="M961" s="21">
        <f t="shared" si="148"/>
        <v>1295</v>
      </c>
      <c r="N961" s="21">
        <f t="shared" si="149"/>
        <v>1440</v>
      </c>
      <c r="O961" s="19">
        <f t="shared" si="144"/>
        <v>1.9889448455611205</v>
      </c>
      <c r="P961" s="19">
        <f t="shared" si="145"/>
        <v>2.2116452336741417</v>
      </c>
      <c r="Q961" s="21">
        <f>((I961/B961)+_xlfn.NORM.S.INV(0.975)^2/(2*B961))/(1+_xlfn.NORM.S.INV(0.975)^2/B961)</f>
        <v>2.1024646833720274E-3</v>
      </c>
      <c r="R961" s="21">
        <f>_xlfn.NORM.S.INV(0.975)*SQRT(Q961*(1-Q961)/B961+(_xlfn.NORM.S.INV(0.975)^2/(4*B961^2)))/(1+_xlfn.NORM.S.INV(0.975)^2/B961)</f>
        <v>1.1129661398052171E-4</v>
      </c>
      <c r="S961" s="19">
        <f t="shared" si="146"/>
        <v>1.9911680693915057</v>
      </c>
      <c r="T961" s="19">
        <f t="shared" si="147"/>
        <v>2.2137612973525491</v>
      </c>
    </row>
    <row r="962" spans="1:20" x14ac:dyDescent="0.25">
      <c r="A962" s="12" t="s">
        <v>36</v>
      </c>
      <c r="B962" s="13">
        <v>186615</v>
      </c>
      <c r="C962" s="12">
        <v>3.5</v>
      </c>
      <c r="D962" s="12">
        <v>3.2</v>
      </c>
      <c r="E962" s="12">
        <v>3.7</v>
      </c>
      <c r="F962" s="12">
        <v>2002</v>
      </c>
      <c r="G962" s="12" t="s">
        <v>8</v>
      </c>
      <c r="H962" s="16" t="str">
        <f>VLOOKUP(A962,'Data Key'!$A$1:$B$51,2,FALSE)</f>
        <v>Maine</v>
      </c>
      <c r="I962" s="17">
        <f t="shared" si="140"/>
        <v>653</v>
      </c>
      <c r="J962" s="21">
        <f t="shared" si="141"/>
        <v>1.3669381709239736E-4</v>
      </c>
      <c r="K962" s="19">
        <f t="shared" si="142"/>
        <v>3.3624889924352397</v>
      </c>
      <c r="L962" s="19">
        <f t="shared" si="143"/>
        <v>3.6358766266200346</v>
      </c>
      <c r="M962" s="21">
        <f t="shared" si="148"/>
        <v>604</v>
      </c>
      <c r="N962" s="21">
        <f t="shared" si="149"/>
        <v>704</v>
      </c>
      <c r="O962" s="19">
        <f t="shared" si="144"/>
        <v>3.2366101331618573</v>
      </c>
      <c r="P962" s="19">
        <f t="shared" si="145"/>
        <v>3.7724727379899794</v>
      </c>
      <c r="Q962" s="21">
        <f>((I962/B962)+_xlfn.NORM.S.INV(0.975)^2/(2*B962))/(1+_xlfn.NORM.S.INV(0.975)^2/B962)</f>
        <v>3.5094030393220603E-3</v>
      </c>
      <c r="R962" s="21">
        <f>_xlfn.NORM.S.INV(0.975)*SQRT(Q962*(1-Q962)/B962+(_xlfn.NORM.S.INV(0.975)^2/(4*B962^2)))/(1+_xlfn.NORM.S.INV(0.975)^2/B962)</f>
        <v>2.6849636916846079E-4</v>
      </c>
      <c r="S962" s="19">
        <f t="shared" si="146"/>
        <v>3.2409066701535991</v>
      </c>
      <c r="T962" s="19">
        <f t="shared" si="147"/>
        <v>3.7778994084905211</v>
      </c>
    </row>
    <row r="963" spans="1:20" x14ac:dyDescent="0.25">
      <c r="A963" s="12" t="s">
        <v>15</v>
      </c>
      <c r="B963" s="13">
        <v>784109</v>
      </c>
      <c r="C963" s="12">
        <v>3.5</v>
      </c>
      <c r="D963" s="12">
        <v>3.4</v>
      </c>
      <c r="E963" s="12">
        <v>3.7</v>
      </c>
      <c r="F963" s="12">
        <v>2002</v>
      </c>
      <c r="G963" s="12" t="s">
        <v>8</v>
      </c>
      <c r="H963" s="16" t="str">
        <f>VLOOKUP(A963,'Data Key'!$A$1:$B$51,2,FALSE)</f>
        <v>Maryland</v>
      </c>
      <c r="I963" s="17">
        <f t="shared" ref="I963:I1026" si="150">ROUND(B963*C963/1000,0)</f>
        <v>2744</v>
      </c>
      <c r="J963" s="21">
        <f t="shared" ref="J963:J1026" si="151">SQRT(I963/B963*(1-I963/B963)/B963)</f>
        <v>6.6689025660982289E-5</v>
      </c>
      <c r="K963" s="19">
        <f t="shared" ref="K963:K1026" si="152">1000*(I963/B963-J963)</f>
        <v>3.4328244348400445</v>
      </c>
      <c r="L963" s="19">
        <f t="shared" ref="L963:L1026" si="153">1000*(I963/B963+J963)</f>
        <v>3.5662024861620094</v>
      </c>
      <c r="M963" s="21">
        <f t="shared" si="148"/>
        <v>2642</v>
      </c>
      <c r="N963" s="21">
        <f t="shared" si="149"/>
        <v>2847</v>
      </c>
      <c r="O963" s="19">
        <f t="shared" ref="O963:O1026" si="154">1000*M963/B963</f>
        <v>3.3694295053366305</v>
      </c>
      <c r="P963" s="19">
        <f t="shared" ref="P963:P1026" si="155">1000*N963/B963</f>
        <v>3.6308727485591925</v>
      </c>
      <c r="Q963" s="21">
        <f>((I963/B963)+_xlfn.NORM.S.INV(0.975)^2/(2*B963))/(1+_xlfn.NORM.S.INV(0.975)^2/B963)</f>
        <v>3.5019458733791891E-3</v>
      </c>
      <c r="R963" s="21">
        <f>_xlfn.NORM.S.INV(0.975)*SQRT(Q963*(1-Q963)/B963+(_xlfn.NORM.S.INV(0.975)^2/(4*B963^2)))/(1+_xlfn.NORM.S.INV(0.975)^2/B963)</f>
        <v>1.3077564949023779E-4</v>
      </c>
      <c r="S963" s="19">
        <f t="shared" ref="S963:S1026" si="156">1000*(Q963-R963)</f>
        <v>3.3711702238889512</v>
      </c>
      <c r="T963" s="19">
        <f t="shared" ref="T963:T1026" si="157">1000*(Q963+R963)</f>
        <v>3.632721522869427</v>
      </c>
    </row>
    <row r="964" spans="1:20" x14ac:dyDescent="0.25">
      <c r="A964" s="12" t="s">
        <v>30</v>
      </c>
      <c r="B964" s="13">
        <v>890862</v>
      </c>
      <c r="C964" s="12">
        <v>3.4</v>
      </c>
      <c r="D964" s="12">
        <v>3.2</v>
      </c>
      <c r="E964" s="12">
        <v>3.5</v>
      </c>
      <c r="F964" s="12">
        <v>2002</v>
      </c>
      <c r="G964" s="12" t="s">
        <v>8</v>
      </c>
      <c r="H964" s="16" t="str">
        <f>VLOOKUP(A964,'Data Key'!$A$1:$B$51,2,FALSE)</f>
        <v>Massachusetts</v>
      </c>
      <c r="I964" s="17">
        <f t="shared" si="150"/>
        <v>3029</v>
      </c>
      <c r="J964" s="21">
        <f t="shared" si="151"/>
        <v>6.1673646447269376E-5</v>
      </c>
      <c r="K964" s="19">
        <f t="shared" si="152"/>
        <v>3.3384040311279333</v>
      </c>
      <c r="L964" s="19">
        <f t="shared" si="153"/>
        <v>3.461751324022472</v>
      </c>
      <c r="M964" s="21">
        <f t="shared" ref="M964:M1027" si="158">_xlfn.BINOM.INV(B964, C964/1000, 0.025)</f>
        <v>2922</v>
      </c>
      <c r="N964" s="21">
        <f t="shared" ref="N964:N1027" si="159">_xlfn.BINOM.INV(B964, C964/1000, 0.975)</f>
        <v>3137</v>
      </c>
      <c r="O964" s="19">
        <f t="shared" si="154"/>
        <v>3.279969288172579</v>
      </c>
      <c r="P964" s="19">
        <f t="shared" si="155"/>
        <v>3.52130857529</v>
      </c>
      <c r="Q964" s="21">
        <f>((I964/B964)+_xlfn.NORM.S.INV(0.975)^2/(2*B964))/(1+_xlfn.NORM.S.INV(0.975)^2/B964)</f>
        <v>3.4022190416989383E-3</v>
      </c>
      <c r="R964" s="21">
        <f>_xlfn.NORM.S.INV(0.975)*SQRT(Q964*(1-Q964)/B964+(_xlfn.NORM.S.INV(0.975)^2/(4*B964^2)))/(1+_xlfn.NORM.S.INV(0.975)^2/B964)</f>
        <v>1.2093475332022681E-4</v>
      </c>
      <c r="S964" s="19">
        <f t="shared" si="156"/>
        <v>3.2812842883787114</v>
      </c>
      <c r="T964" s="19">
        <f t="shared" si="157"/>
        <v>3.5231537950191654</v>
      </c>
    </row>
    <row r="965" spans="1:20" x14ac:dyDescent="0.25">
      <c r="A965" s="12" t="s">
        <v>51</v>
      </c>
      <c r="B965" s="13">
        <v>1582807</v>
      </c>
      <c r="C965" s="12">
        <v>3.2</v>
      </c>
      <c r="D965" s="12">
        <v>3.1</v>
      </c>
      <c r="E965" s="12">
        <v>3.3</v>
      </c>
      <c r="F965" s="12">
        <v>2002</v>
      </c>
      <c r="G965" s="12" t="s">
        <v>8</v>
      </c>
      <c r="H965" s="16" t="str">
        <f>VLOOKUP(A965,'Data Key'!$A$1:$B$51,2,FALSE)</f>
        <v>Michigan</v>
      </c>
      <c r="I965" s="17">
        <f t="shared" si="150"/>
        <v>5065</v>
      </c>
      <c r="J965" s="21">
        <f t="shared" si="151"/>
        <v>4.4891671350176597E-5</v>
      </c>
      <c r="K965" s="19">
        <f t="shared" si="152"/>
        <v>3.1551194481356486</v>
      </c>
      <c r="L965" s="19">
        <f t="shared" si="153"/>
        <v>3.2449027908360013</v>
      </c>
      <c r="M965" s="21">
        <f t="shared" si="158"/>
        <v>4926</v>
      </c>
      <c r="N965" s="21">
        <f t="shared" si="159"/>
        <v>5205</v>
      </c>
      <c r="O965" s="19">
        <f t="shared" si="154"/>
        <v>3.1121924530280696</v>
      </c>
      <c r="P965" s="19">
        <f t="shared" si="155"/>
        <v>3.2884615749109019</v>
      </c>
      <c r="Q965" s="21">
        <f>((I965/B965)+_xlfn.NORM.S.INV(0.975)^2/(2*B965))/(1+_xlfn.NORM.S.INV(0.975)^2/B965)</f>
        <v>3.2012168458110547E-3</v>
      </c>
      <c r="R965" s="21">
        <f>_xlfn.NORM.S.INV(0.975)*SQRT(Q965*(1-Q965)/B965+(_xlfn.NORM.S.INV(0.975)^2/(4*B965^2)))/(1+_xlfn.NORM.S.INV(0.975)^2/B965)</f>
        <v>8.801073296046235E-5</v>
      </c>
      <c r="S965" s="19">
        <f t="shared" si="156"/>
        <v>3.1132061128505923</v>
      </c>
      <c r="T965" s="19">
        <f t="shared" si="157"/>
        <v>3.2892275787715168</v>
      </c>
    </row>
    <row r="966" spans="1:20" x14ac:dyDescent="0.25">
      <c r="A966" s="12" t="s">
        <v>28</v>
      </c>
      <c r="B966" s="13">
        <v>778097</v>
      </c>
      <c r="C966" s="12">
        <v>5</v>
      </c>
      <c r="D966" s="12">
        <v>4.9000000000000004</v>
      </c>
      <c r="E966" s="12">
        <v>5.2</v>
      </c>
      <c r="F966" s="12">
        <v>2002</v>
      </c>
      <c r="G966" s="12" t="s">
        <v>8</v>
      </c>
      <c r="H966" s="16" t="str">
        <f>VLOOKUP(A966,'Data Key'!$A$1:$B$51,2,FALSE)</f>
        <v>Minnesota</v>
      </c>
      <c r="I966" s="17">
        <f t="shared" si="150"/>
        <v>3890</v>
      </c>
      <c r="J966" s="21">
        <f t="shared" si="151"/>
        <v>7.9956308723676159E-5</v>
      </c>
      <c r="K966" s="19">
        <f t="shared" si="152"/>
        <v>4.9194203756742851</v>
      </c>
      <c r="L966" s="19">
        <f t="shared" si="153"/>
        <v>5.0793329931216364</v>
      </c>
      <c r="M966" s="21">
        <f t="shared" si="158"/>
        <v>3769</v>
      </c>
      <c r="N966" s="21">
        <f t="shared" si="159"/>
        <v>4013</v>
      </c>
      <c r="O966" s="19">
        <f t="shared" si="154"/>
        <v>4.8438690805902089</v>
      </c>
      <c r="P966" s="19">
        <f t="shared" si="155"/>
        <v>5.1574546618223689</v>
      </c>
      <c r="Q966" s="21">
        <f>((I966/B966)+_xlfn.NORM.S.INV(0.975)^2/(2*B966))/(1+_xlfn.NORM.S.INV(0.975)^2/B966)</f>
        <v>5.0018204865497741E-3</v>
      </c>
      <c r="R966" s="21">
        <f>_xlfn.NORM.S.INV(0.975)*SQRT(Q966*(1-Q966)/B966+(_xlfn.NORM.S.INV(0.975)^2/(4*B966^2)))/(1+_xlfn.NORM.S.INV(0.975)^2/B966)</f>
        <v>1.5676825201947931E-4</v>
      </c>
      <c r="S966" s="19">
        <f t="shared" si="156"/>
        <v>4.8450522345302955</v>
      </c>
      <c r="T966" s="19">
        <f t="shared" si="157"/>
        <v>5.1585887385692528</v>
      </c>
    </row>
    <row r="967" spans="1:20" x14ac:dyDescent="0.25">
      <c r="A967" s="12" t="s">
        <v>61</v>
      </c>
      <c r="B967" s="13">
        <v>439882</v>
      </c>
      <c r="C967" s="12">
        <v>1.1000000000000001</v>
      </c>
      <c r="D967" s="12">
        <v>1</v>
      </c>
      <c r="E967" s="12">
        <v>1.2</v>
      </c>
      <c r="F967" s="12">
        <v>2002</v>
      </c>
      <c r="G967" s="12" t="s">
        <v>8</v>
      </c>
      <c r="H967" s="16" t="str">
        <f>VLOOKUP(A967,'Data Key'!$A$1:$B$51,2,FALSE)</f>
        <v>Mississippi</v>
      </c>
      <c r="I967" s="17">
        <f t="shared" si="150"/>
        <v>484</v>
      </c>
      <c r="J967" s="21">
        <f t="shared" si="151"/>
        <v>4.998589035925814E-5</v>
      </c>
      <c r="K967" s="19">
        <f t="shared" si="152"/>
        <v>1.0503091887756009</v>
      </c>
      <c r="L967" s="19">
        <f t="shared" si="153"/>
        <v>1.150280969494117</v>
      </c>
      <c r="M967" s="21">
        <f t="shared" si="158"/>
        <v>441</v>
      </c>
      <c r="N967" s="21">
        <f t="shared" si="159"/>
        <v>527</v>
      </c>
      <c r="O967" s="19">
        <f t="shared" si="154"/>
        <v>1.0025415906993238</v>
      </c>
      <c r="P967" s="19">
        <f t="shared" si="155"/>
        <v>1.1980485675703938</v>
      </c>
      <c r="Q967" s="21">
        <f>((I967/B967)+_xlfn.NORM.S.INV(0.975)^2/(2*B967))/(1+_xlfn.NORM.S.INV(0.975)^2/B967)</f>
        <v>1.1046518974078775E-3</v>
      </c>
      <c r="R967" s="21">
        <f>_xlfn.NORM.S.INV(0.975)*SQRT(Q967*(1-Q967)/B967+(_xlfn.NORM.S.INV(0.975)^2/(4*B967^2)))/(1+_xlfn.NORM.S.INV(0.975)^2/B967)</f>
        <v>9.8260312106606006E-5</v>
      </c>
      <c r="S967" s="19">
        <f t="shared" si="156"/>
        <v>1.0063915853012715</v>
      </c>
      <c r="T967" s="19">
        <f t="shared" si="157"/>
        <v>1.2029122095144835</v>
      </c>
    </row>
    <row r="968" spans="1:20" x14ac:dyDescent="0.25">
      <c r="A968" s="12" t="s">
        <v>22</v>
      </c>
      <c r="B968" s="13">
        <v>829081</v>
      </c>
      <c r="C968" s="12">
        <v>2.6</v>
      </c>
      <c r="D968" s="12">
        <v>2.5</v>
      </c>
      <c r="E968" s="12">
        <v>2.7</v>
      </c>
      <c r="F968" s="12">
        <v>2002</v>
      </c>
      <c r="G968" s="12" t="s">
        <v>8</v>
      </c>
      <c r="H968" s="16" t="str">
        <f>VLOOKUP(A968,'Data Key'!$A$1:$B$51,2,FALSE)</f>
        <v>Missouri</v>
      </c>
      <c r="I968" s="17">
        <f t="shared" si="150"/>
        <v>2156</v>
      </c>
      <c r="J968" s="21">
        <f t="shared" si="151"/>
        <v>5.5932212037951785E-5</v>
      </c>
      <c r="K968" s="19">
        <f t="shared" si="152"/>
        <v>2.54453746462814</v>
      </c>
      <c r="L968" s="19">
        <f t="shared" si="153"/>
        <v>2.6564018887040435</v>
      </c>
      <c r="M968" s="21">
        <f t="shared" si="158"/>
        <v>2065</v>
      </c>
      <c r="N968" s="21">
        <f t="shared" si="159"/>
        <v>2247</v>
      </c>
      <c r="O968" s="19">
        <f t="shared" si="154"/>
        <v>2.4907095929107048</v>
      </c>
      <c r="P968" s="19">
        <f t="shared" si="155"/>
        <v>2.7102297604214787</v>
      </c>
      <c r="Q968" s="21">
        <f>((I968/B968)+_xlfn.NORM.S.INV(0.975)^2/(2*B968))/(1+_xlfn.NORM.S.INV(0.975)^2/B968)</f>
        <v>2.602774313921077E-3</v>
      </c>
      <c r="R968" s="21">
        <f>_xlfn.NORM.S.INV(0.975)*SQRT(Q968*(1-Q968)/B968+(_xlfn.NORM.S.INV(0.975)^2/(4*B968^2)))/(1+_xlfn.NORM.S.INV(0.975)^2/B968)</f>
        <v>1.0969751817621975E-4</v>
      </c>
      <c r="S968" s="19">
        <f t="shared" si="156"/>
        <v>2.4930767957448574</v>
      </c>
      <c r="T968" s="19">
        <f t="shared" si="157"/>
        <v>2.7124718320972967</v>
      </c>
    </row>
    <row r="969" spans="1:20" x14ac:dyDescent="0.25">
      <c r="A969" s="12" t="s">
        <v>52</v>
      </c>
      <c r="B969" s="13">
        <v>139124</v>
      </c>
      <c r="C969" s="12">
        <v>1.6</v>
      </c>
      <c r="D969" s="12">
        <v>1.4</v>
      </c>
      <c r="E969" s="12">
        <v>1.9</v>
      </c>
      <c r="F969" s="12">
        <v>2002</v>
      </c>
      <c r="G969" s="12" t="s">
        <v>8</v>
      </c>
      <c r="H969" s="16" t="str">
        <f>VLOOKUP(A969,'Data Key'!$A$1:$B$51,2,FALSE)</f>
        <v>Montana</v>
      </c>
      <c r="I969" s="17">
        <f t="shared" si="150"/>
        <v>223</v>
      </c>
      <c r="J969" s="21">
        <f t="shared" si="151"/>
        <v>1.0725116890262994E-4</v>
      </c>
      <c r="K969" s="19">
        <f t="shared" si="152"/>
        <v>1.4956354646041699</v>
      </c>
      <c r="L969" s="19">
        <f t="shared" si="153"/>
        <v>1.7101378024094298</v>
      </c>
      <c r="M969" s="21">
        <f t="shared" si="158"/>
        <v>194</v>
      </c>
      <c r="N969" s="21">
        <f t="shared" si="159"/>
        <v>252</v>
      </c>
      <c r="O969" s="19">
        <f t="shared" si="154"/>
        <v>1.3944394928265433</v>
      </c>
      <c r="P969" s="19">
        <f t="shared" si="155"/>
        <v>1.8113337741870561</v>
      </c>
      <c r="Q969" s="21">
        <f>((I969/B969)+_xlfn.NORM.S.INV(0.975)^2/(2*B969))/(1+_xlfn.NORM.S.INV(0.975)^2/B969)</f>
        <v>1.6166478761687646E-3</v>
      </c>
      <c r="R969" s="21">
        <f>_xlfn.NORM.S.INV(0.975)*SQRT(Q969*(1-Q969)/B969+(_xlfn.NORM.S.INV(0.975)^2/(4*B969^2)))/(1+_xlfn.NORM.S.INV(0.975)^2/B969)</f>
        <v>2.1155250648078079E-4</v>
      </c>
      <c r="S969" s="19">
        <f t="shared" si="156"/>
        <v>1.4050953696879838</v>
      </c>
      <c r="T969" s="19">
        <f t="shared" si="157"/>
        <v>1.8282003826495454</v>
      </c>
    </row>
    <row r="970" spans="1:20" x14ac:dyDescent="0.25">
      <c r="A970" s="12" t="s">
        <v>53</v>
      </c>
      <c r="B970" s="13">
        <v>259471</v>
      </c>
      <c r="C970" s="12">
        <v>1.7</v>
      </c>
      <c r="D970" s="12">
        <v>1.6</v>
      </c>
      <c r="E970" s="12">
        <v>1.9</v>
      </c>
      <c r="F970" s="12">
        <v>2002</v>
      </c>
      <c r="G970" s="12" t="s">
        <v>8</v>
      </c>
      <c r="H970" s="16" t="str">
        <f>VLOOKUP(A970,'Data Key'!$A$1:$B$51,2,FALSE)</f>
        <v>Nebraska</v>
      </c>
      <c r="I970" s="17">
        <f t="shared" si="150"/>
        <v>441</v>
      </c>
      <c r="J970" s="21">
        <f t="shared" si="151"/>
        <v>8.0865092768688963E-5</v>
      </c>
      <c r="K970" s="19">
        <f t="shared" si="152"/>
        <v>1.6187468099102229</v>
      </c>
      <c r="L970" s="19">
        <f t="shared" si="153"/>
        <v>1.7804769954476012</v>
      </c>
      <c r="M970" s="21">
        <f t="shared" si="158"/>
        <v>400</v>
      </c>
      <c r="N970" s="21">
        <f t="shared" si="159"/>
        <v>483</v>
      </c>
      <c r="O970" s="19">
        <f t="shared" si="154"/>
        <v>1.5415980976679475</v>
      </c>
      <c r="P970" s="19">
        <f t="shared" si="155"/>
        <v>1.8614797029340466</v>
      </c>
      <c r="Q970" s="21">
        <f>((I970/B970)+_xlfn.NORM.S.INV(0.975)^2/(2*B970))/(1+_xlfn.NORM.S.INV(0.975)^2/B970)</f>
        <v>1.7069891127793201E-3</v>
      </c>
      <c r="R970" s="21">
        <f>_xlfn.NORM.S.INV(0.975)*SQRT(Q970*(1-Q970)/B970+(_xlfn.NORM.S.INV(0.975)^2/(4*B970^2)))/(1+_xlfn.NORM.S.INV(0.975)^2/B970)</f>
        <v>1.5900572832253635E-4</v>
      </c>
      <c r="S970" s="19">
        <f t="shared" si="156"/>
        <v>1.5479833844567836</v>
      </c>
      <c r="T970" s="19">
        <f t="shared" si="157"/>
        <v>1.8659948411018565</v>
      </c>
    </row>
    <row r="971" spans="1:20" x14ac:dyDescent="0.25">
      <c r="A971" s="12" t="s">
        <v>31</v>
      </c>
      <c r="B971" s="13">
        <v>339018</v>
      </c>
      <c r="C971" s="12">
        <v>1.9</v>
      </c>
      <c r="D971" s="12">
        <v>1.8</v>
      </c>
      <c r="E971" s="12">
        <v>2.1</v>
      </c>
      <c r="F971" s="12">
        <v>2002</v>
      </c>
      <c r="G971" s="12" t="s">
        <v>8</v>
      </c>
      <c r="H971" s="16" t="str">
        <f>VLOOKUP(A971,'Data Key'!$A$1:$B$51,2,FALSE)</f>
        <v>Nevada</v>
      </c>
      <c r="I971" s="17">
        <f t="shared" si="150"/>
        <v>644</v>
      </c>
      <c r="J971" s="21">
        <f t="shared" si="151"/>
        <v>7.4783758823366913E-5</v>
      </c>
      <c r="K971" s="19">
        <f t="shared" si="152"/>
        <v>1.8248203919886843</v>
      </c>
      <c r="L971" s="19">
        <f t="shared" si="153"/>
        <v>1.9743879096354184</v>
      </c>
      <c r="M971" s="21">
        <f t="shared" si="158"/>
        <v>595</v>
      </c>
      <c r="N971" s="21">
        <f t="shared" si="159"/>
        <v>694</v>
      </c>
      <c r="O971" s="19">
        <f t="shared" si="154"/>
        <v>1.7550690523806995</v>
      </c>
      <c r="P971" s="19">
        <f t="shared" si="155"/>
        <v>2.0470889451297571</v>
      </c>
      <c r="Q971" s="21">
        <f>((I971/B971)+_xlfn.NORM.S.INV(0.975)^2/(2*B971))/(1+_xlfn.NORM.S.INV(0.975)^2/B971)</f>
        <v>1.9052481298282484E-3</v>
      </c>
      <c r="R971" s="21">
        <f>_xlfn.NORM.S.INV(0.975)*SQRT(Q971*(1-Q971)/B971+(_xlfn.NORM.S.INV(0.975)^2/(4*B971^2)))/(1+_xlfn.NORM.S.INV(0.975)^2/B971)</f>
        <v>1.4689827173708592E-4</v>
      </c>
      <c r="S971" s="19">
        <f t="shared" si="156"/>
        <v>1.7583498580911625</v>
      </c>
      <c r="T971" s="19">
        <f t="shared" si="157"/>
        <v>2.0521464015653343</v>
      </c>
    </row>
    <row r="972" spans="1:20" x14ac:dyDescent="0.25">
      <c r="A972" s="12" t="s">
        <v>37</v>
      </c>
      <c r="B972" s="13">
        <v>195370</v>
      </c>
      <c r="C972" s="12">
        <v>2.4</v>
      </c>
      <c r="D972" s="12">
        <v>2.2000000000000002</v>
      </c>
      <c r="E972" s="12">
        <v>2.6</v>
      </c>
      <c r="F972" s="12">
        <v>2002</v>
      </c>
      <c r="G972" s="12" t="s">
        <v>8</v>
      </c>
      <c r="H972" s="16" t="str">
        <f>VLOOKUP(A972,'Data Key'!$A$1:$B$51,2,FALSE)</f>
        <v>New Hampshire</v>
      </c>
      <c r="I972" s="17">
        <f t="shared" si="150"/>
        <v>469</v>
      </c>
      <c r="J972" s="21">
        <f t="shared" si="151"/>
        <v>1.1071504484823919E-4</v>
      </c>
      <c r="K972" s="19">
        <f t="shared" si="152"/>
        <v>2.2898582263807112</v>
      </c>
      <c r="L972" s="19">
        <f t="shared" si="153"/>
        <v>2.5112883160771897</v>
      </c>
      <c r="M972" s="21">
        <f t="shared" si="158"/>
        <v>427</v>
      </c>
      <c r="N972" s="21">
        <f t="shared" si="159"/>
        <v>512</v>
      </c>
      <c r="O972" s="19">
        <f t="shared" si="154"/>
        <v>2.1855965603726264</v>
      </c>
      <c r="P972" s="19">
        <f t="shared" si="155"/>
        <v>2.6206684752009011</v>
      </c>
      <c r="Q972" s="21">
        <f>((I972/B972)+_xlfn.NORM.S.INV(0.975)^2/(2*B972))/(1+_xlfn.NORM.S.INV(0.975)^2/B972)</f>
        <v>2.4103571178928978E-3</v>
      </c>
      <c r="R972" s="21">
        <f>_xlfn.NORM.S.INV(0.975)*SQRT(Q972*(1-Q972)/B972+(_xlfn.NORM.S.INV(0.975)^2/(4*B972^2)))/(1+_xlfn.NORM.S.INV(0.975)^2/B972)</f>
        <v>2.1765604672168386E-4</v>
      </c>
      <c r="S972" s="19">
        <f t="shared" si="156"/>
        <v>2.1927010711712138</v>
      </c>
      <c r="T972" s="19">
        <f t="shared" si="157"/>
        <v>2.6280131646145817</v>
      </c>
    </row>
    <row r="973" spans="1:20" x14ac:dyDescent="0.25">
      <c r="A973" s="12" t="s">
        <v>16</v>
      </c>
      <c r="B973" s="13">
        <v>1181285</v>
      </c>
      <c r="C973" s="12">
        <v>3.4</v>
      </c>
      <c r="D973" s="12">
        <v>3.3</v>
      </c>
      <c r="E973" s="12">
        <v>3.5</v>
      </c>
      <c r="F973" s="12">
        <v>2002</v>
      </c>
      <c r="G973" s="12" t="s">
        <v>8</v>
      </c>
      <c r="H973" s="16" t="str">
        <f>VLOOKUP(A973,'Data Key'!$A$1:$B$51,2,FALSE)</f>
        <v>New Jersey</v>
      </c>
      <c r="I973" s="17">
        <f t="shared" si="150"/>
        <v>4016</v>
      </c>
      <c r="J973" s="21">
        <f t="shared" si="151"/>
        <v>5.3555326611730172E-5</v>
      </c>
      <c r="K973" s="19">
        <f t="shared" si="152"/>
        <v>3.3461323016913469</v>
      </c>
      <c r="L973" s="19">
        <f t="shared" si="153"/>
        <v>3.4532429549148072</v>
      </c>
      <c r="M973" s="21">
        <f t="shared" si="158"/>
        <v>3893</v>
      </c>
      <c r="N973" s="21">
        <f t="shared" si="159"/>
        <v>4141</v>
      </c>
      <c r="O973" s="19">
        <f t="shared" si="154"/>
        <v>3.2955637293286548</v>
      </c>
      <c r="P973" s="19">
        <f t="shared" si="155"/>
        <v>3.5055045988055382</v>
      </c>
      <c r="Q973" s="21">
        <f>((I973/B973)+_xlfn.NORM.S.INV(0.975)^2/(2*B973))/(1+_xlfn.NORM.S.INV(0.975)^2/B973)</f>
        <v>3.4013025336364446E-3</v>
      </c>
      <c r="R973" s="21">
        <f>_xlfn.NORM.S.INV(0.975)*SQRT(Q973*(1-Q973)/B973+(_xlfn.NORM.S.INV(0.975)^2/(4*B973^2)))/(1+_xlfn.NORM.S.INV(0.975)^2/B973)</f>
        <v>1.0500360186884706E-4</v>
      </c>
      <c r="S973" s="19">
        <f t="shared" si="156"/>
        <v>3.2962989317675975</v>
      </c>
      <c r="T973" s="19">
        <f t="shared" si="157"/>
        <v>3.5063061355052918</v>
      </c>
    </row>
    <row r="974" spans="1:20" x14ac:dyDescent="0.25">
      <c r="A974" s="12" t="s">
        <v>62</v>
      </c>
      <c r="B974" s="13">
        <v>294067</v>
      </c>
      <c r="C974" s="12">
        <v>0.9</v>
      </c>
      <c r="D974" s="12">
        <v>0.8</v>
      </c>
      <c r="E974" s="12">
        <v>1</v>
      </c>
      <c r="F974" s="12">
        <v>2002</v>
      </c>
      <c r="G974" s="12" t="s">
        <v>8</v>
      </c>
      <c r="H974" s="16" t="str">
        <f>VLOOKUP(A974,'Data Key'!$A$1:$B$51,2,FALSE)</f>
        <v>New Mexico</v>
      </c>
      <c r="I974" s="17">
        <f t="shared" si="150"/>
        <v>265</v>
      </c>
      <c r="J974" s="21">
        <f t="shared" si="151"/>
        <v>5.5332574111161238E-5</v>
      </c>
      <c r="K974" s="19">
        <f t="shared" si="152"/>
        <v>0.84582260481064908</v>
      </c>
      <c r="L974" s="19">
        <f t="shared" si="153"/>
        <v>0.95648775303297162</v>
      </c>
      <c r="M974" s="21">
        <f t="shared" si="158"/>
        <v>233</v>
      </c>
      <c r="N974" s="21">
        <f t="shared" si="159"/>
        <v>297</v>
      </c>
      <c r="O974" s="19">
        <f t="shared" si="154"/>
        <v>0.7923364403350257</v>
      </c>
      <c r="P974" s="19">
        <f t="shared" si="155"/>
        <v>1.0099739175085949</v>
      </c>
      <c r="Q974" s="21">
        <f>((I974/B974)+_xlfn.NORM.S.INV(0.975)^2/(2*B974))/(1+_xlfn.NORM.S.INV(0.975)^2/B974)</f>
        <v>9.0767492651162602E-4</v>
      </c>
      <c r="R974" s="21">
        <f>_xlfn.NORM.S.INV(0.975)*SQRT(Q974*(1-Q974)/B974+(_xlfn.NORM.S.INV(0.975)^2/(4*B974^2)))/(1+_xlfn.NORM.S.INV(0.975)^2/B974)</f>
        <v>1.090354828158947E-4</v>
      </c>
      <c r="S974" s="19">
        <f t="shared" si="156"/>
        <v>0.79863944369573125</v>
      </c>
      <c r="T974" s="19">
        <f t="shared" si="157"/>
        <v>1.0167104093275208</v>
      </c>
    </row>
    <row r="975" spans="1:20" x14ac:dyDescent="0.25">
      <c r="A975" s="12" t="s">
        <v>38</v>
      </c>
      <c r="B975" s="13">
        <v>2515084</v>
      </c>
      <c r="C975" s="12">
        <v>3.1</v>
      </c>
      <c r="D975" s="12">
        <v>3</v>
      </c>
      <c r="E975" s="12">
        <v>3.2</v>
      </c>
      <c r="F975" s="12">
        <v>2002</v>
      </c>
      <c r="G975" s="12" t="s">
        <v>8</v>
      </c>
      <c r="H975" s="16" t="str">
        <f>VLOOKUP(A975,'Data Key'!$A$1:$B$51,2,FALSE)</f>
        <v>New York</v>
      </c>
      <c r="I975" s="17">
        <f t="shared" si="150"/>
        <v>7797</v>
      </c>
      <c r="J975" s="21">
        <f t="shared" si="151"/>
        <v>3.5053957029080995E-5</v>
      </c>
      <c r="K975" s="19">
        <f t="shared" si="152"/>
        <v>3.0650413081787606</v>
      </c>
      <c r="L975" s="19">
        <f t="shared" si="153"/>
        <v>3.1351492222369233</v>
      </c>
      <c r="M975" s="21">
        <f t="shared" si="158"/>
        <v>7624</v>
      </c>
      <c r="N975" s="21">
        <f t="shared" si="159"/>
        <v>7970</v>
      </c>
      <c r="O975" s="19">
        <f t="shared" si="154"/>
        <v>3.0313102862568408</v>
      </c>
      <c r="P975" s="19">
        <f t="shared" si="155"/>
        <v>3.1688802441588431</v>
      </c>
      <c r="Q975" s="21">
        <f>((I975/B975)+_xlfn.NORM.S.INV(0.975)^2/(2*B975))/(1+_xlfn.NORM.S.INV(0.975)^2/B975)</f>
        <v>3.1008542130626961E-3</v>
      </c>
      <c r="R975" s="21">
        <f>_xlfn.NORM.S.INV(0.975)*SQRT(Q975*(1-Q975)/B975+(_xlfn.NORM.S.INV(0.975)^2/(4*B975^2)))/(1+_xlfn.NORM.S.INV(0.975)^2/B975)</f>
        <v>6.8717015300863928E-5</v>
      </c>
      <c r="S975" s="19">
        <f t="shared" si="156"/>
        <v>3.0321371977618319</v>
      </c>
      <c r="T975" s="19">
        <f t="shared" si="157"/>
        <v>3.1695712283635604</v>
      </c>
    </row>
    <row r="976" spans="1:20" x14ac:dyDescent="0.25">
      <c r="A976" s="12" t="s">
        <v>23</v>
      </c>
      <c r="B976" s="13">
        <v>1220801</v>
      </c>
      <c r="C976" s="12">
        <v>2.7</v>
      </c>
      <c r="D976" s="12">
        <v>2.6</v>
      </c>
      <c r="E976" s="12">
        <v>2.8</v>
      </c>
      <c r="F976" s="12">
        <v>2002</v>
      </c>
      <c r="G976" s="12" t="s">
        <v>8</v>
      </c>
      <c r="H976" s="16" t="str">
        <f>VLOOKUP(A976,'Data Key'!$A$1:$B$51,2,FALSE)</f>
        <v>North Carolina</v>
      </c>
      <c r="I976" s="17">
        <f t="shared" si="150"/>
        <v>3296</v>
      </c>
      <c r="J976" s="21">
        <f t="shared" si="151"/>
        <v>4.6963630633998842E-5</v>
      </c>
      <c r="K976" s="19">
        <f t="shared" si="152"/>
        <v>2.6529030962117361</v>
      </c>
      <c r="L976" s="19">
        <f t="shared" si="153"/>
        <v>2.7468303574797339</v>
      </c>
      <c r="M976" s="21">
        <f t="shared" si="158"/>
        <v>3184</v>
      </c>
      <c r="N976" s="21">
        <f t="shared" si="159"/>
        <v>3409</v>
      </c>
      <c r="O976" s="19">
        <f t="shared" si="154"/>
        <v>2.6081236827296177</v>
      </c>
      <c r="P976" s="19">
        <f t="shared" si="155"/>
        <v>2.7924289052843174</v>
      </c>
      <c r="Q976" s="21">
        <f>((I976/B976)+_xlfn.NORM.S.INV(0.975)^2/(2*B976))/(1+_xlfn.NORM.S.INV(0.975)^2/B976)</f>
        <v>2.701431561714191E-3</v>
      </c>
      <c r="R976" s="21">
        <f>_xlfn.NORM.S.INV(0.975)*SQRT(Q976*(1-Q976)/B976+(_xlfn.NORM.S.INV(0.975)^2/(4*B976^2)))/(1+_xlfn.NORM.S.INV(0.975)^2/B976)</f>
        <v>9.2086775289870239E-5</v>
      </c>
      <c r="S976" s="19">
        <f t="shared" si="156"/>
        <v>2.6093447864243204</v>
      </c>
      <c r="T976" s="19">
        <f t="shared" si="157"/>
        <v>2.7935183370040613</v>
      </c>
    </row>
    <row r="977" spans="1:20" x14ac:dyDescent="0.25">
      <c r="A977" s="12" t="s">
        <v>59</v>
      </c>
      <c r="B977" s="13">
        <v>96439</v>
      </c>
      <c r="C977" s="12">
        <v>1.7</v>
      </c>
      <c r="D977" s="12">
        <v>1.5</v>
      </c>
      <c r="E977" s="12">
        <v>2</v>
      </c>
      <c r="F977" s="12">
        <v>2002</v>
      </c>
      <c r="G977" s="12" t="s">
        <v>8</v>
      </c>
      <c r="H977" s="16" t="str">
        <f>VLOOKUP(A977,'Data Key'!$A$1:$B$51,2,FALSE)</f>
        <v>North Dakota</v>
      </c>
      <c r="I977" s="17">
        <f t="shared" si="150"/>
        <v>164</v>
      </c>
      <c r="J977" s="21">
        <f t="shared" si="151"/>
        <v>1.3267822110339344E-4</v>
      </c>
      <c r="K977" s="19">
        <f t="shared" si="152"/>
        <v>1.5678786075655062</v>
      </c>
      <c r="L977" s="19">
        <f t="shared" si="153"/>
        <v>1.8332350497722929</v>
      </c>
      <c r="M977" s="21">
        <f t="shared" si="158"/>
        <v>139</v>
      </c>
      <c r="N977" s="21">
        <f t="shared" si="159"/>
        <v>189</v>
      </c>
      <c r="O977" s="19">
        <f t="shared" si="154"/>
        <v>1.4413256047864453</v>
      </c>
      <c r="P977" s="19">
        <f t="shared" si="155"/>
        <v>1.9597880525513538</v>
      </c>
      <c r="Q977" s="21">
        <f>((I977/B977)+_xlfn.NORM.S.INV(0.975)^2/(2*B977))/(1+_xlfn.NORM.S.INV(0.975)^2/B977)</f>
        <v>1.7204048211415686E-3</v>
      </c>
      <c r="R977" s="21">
        <f>_xlfn.NORM.S.INV(0.975)*SQRT(Q977*(1-Q977)/B977+(_xlfn.NORM.S.INV(0.975)^2/(4*B977^2)))/(1+_xlfn.NORM.S.INV(0.975)^2/B977)</f>
        <v>2.6230182603697677E-4</v>
      </c>
      <c r="S977" s="19">
        <f t="shared" si="156"/>
        <v>1.4581029951045918</v>
      </c>
      <c r="T977" s="19">
        <f t="shared" si="157"/>
        <v>1.9827066471785455</v>
      </c>
    </row>
    <row r="978" spans="1:20" x14ac:dyDescent="0.25">
      <c r="A978" s="12" t="s">
        <v>54</v>
      </c>
      <c r="B978" s="13">
        <v>1678807</v>
      </c>
      <c r="C978" s="12">
        <v>2.2999999999999998</v>
      </c>
      <c r="D978" s="12">
        <v>2.2000000000000002</v>
      </c>
      <c r="E978" s="12">
        <v>2.4</v>
      </c>
      <c r="F978" s="12">
        <v>2002</v>
      </c>
      <c r="G978" s="12" t="s">
        <v>8</v>
      </c>
      <c r="H978" s="16" t="str">
        <f>VLOOKUP(A978,'Data Key'!$A$1:$B$51,2,FALSE)</f>
        <v>Ohio</v>
      </c>
      <c r="I978" s="17">
        <f t="shared" si="150"/>
        <v>3861</v>
      </c>
      <c r="J978" s="21">
        <f t="shared" si="151"/>
        <v>3.6969974305447869E-5</v>
      </c>
      <c r="K978" s="19">
        <f t="shared" si="152"/>
        <v>2.2628774768905502</v>
      </c>
      <c r="L978" s="19">
        <f t="shared" si="153"/>
        <v>2.336817425501446</v>
      </c>
      <c r="M978" s="21">
        <f t="shared" si="158"/>
        <v>3740</v>
      </c>
      <c r="N978" s="21">
        <f t="shared" si="159"/>
        <v>3983</v>
      </c>
      <c r="O978" s="19">
        <f t="shared" si="154"/>
        <v>2.2277724598479756</v>
      </c>
      <c r="P978" s="19">
        <f t="shared" si="155"/>
        <v>2.3725181036295417</v>
      </c>
      <c r="Q978" s="21">
        <f>((I978/B978)+_xlfn.NORM.S.INV(0.975)^2/(2*B978))/(1+_xlfn.NORM.S.INV(0.975)^2/B978)</f>
        <v>2.3009862898274E-3</v>
      </c>
      <c r="R978" s="21">
        <f>_xlfn.NORM.S.INV(0.975)*SQRT(Q978*(1-Q978)/B978+(_xlfn.NORM.S.INV(0.975)^2/(4*B978^2)))/(1+_xlfn.NORM.S.INV(0.975)^2/B978)</f>
        <v>7.2486578643189405E-5</v>
      </c>
      <c r="S978" s="19">
        <f t="shared" si="156"/>
        <v>2.2284997111842104</v>
      </c>
      <c r="T978" s="19">
        <f t="shared" si="157"/>
        <v>2.3734728684705892</v>
      </c>
    </row>
    <row r="979" spans="1:20" x14ac:dyDescent="0.25">
      <c r="A979" s="12" t="s">
        <v>39</v>
      </c>
      <c r="B979" s="13">
        <v>547381</v>
      </c>
      <c r="C979" s="12">
        <v>1.4</v>
      </c>
      <c r="D979" s="12">
        <v>1.3</v>
      </c>
      <c r="E979" s="12">
        <v>1.5</v>
      </c>
      <c r="F979" s="12">
        <v>2002</v>
      </c>
      <c r="G979" s="12" t="s">
        <v>8</v>
      </c>
      <c r="H979" s="16" t="str">
        <f>VLOOKUP(A979,'Data Key'!$A$1:$B$51,2,FALSE)</f>
        <v>Oklahoma</v>
      </c>
      <c r="I979" s="17">
        <f t="shared" si="150"/>
        <v>766</v>
      </c>
      <c r="J979" s="21">
        <f t="shared" si="151"/>
        <v>5.0526658692477282E-5</v>
      </c>
      <c r="K979" s="19">
        <f t="shared" si="152"/>
        <v>1.3488642591508531</v>
      </c>
      <c r="L979" s="19">
        <f t="shared" si="153"/>
        <v>1.4499175765358077</v>
      </c>
      <c r="M979" s="21">
        <f t="shared" si="158"/>
        <v>713</v>
      </c>
      <c r="N979" s="21">
        <f t="shared" si="159"/>
        <v>821</v>
      </c>
      <c r="O979" s="19">
        <f t="shared" si="154"/>
        <v>1.3025662198724473</v>
      </c>
      <c r="P979" s="19">
        <f t="shared" si="155"/>
        <v>1.499869378001794</v>
      </c>
      <c r="Q979" s="21">
        <f>((I979/B979)+_xlfn.NORM.S.INV(0.975)^2/(2*B979))/(1+_xlfn.NORM.S.INV(0.975)^2/B979)</f>
        <v>1.4028900167636759E-3</v>
      </c>
      <c r="R979" s="21">
        <f>_xlfn.NORM.S.INV(0.975)*SQRT(Q979*(1-Q979)/B979+(_xlfn.NORM.S.INV(0.975)^2/(4*B979^2)))/(1+_xlfn.NORM.S.INV(0.975)^2/B979)</f>
        <v>9.9215363329518318E-5</v>
      </c>
      <c r="S979" s="19">
        <f t="shared" si="156"/>
        <v>1.3036746534341577</v>
      </c>
      <c r="T979" s="19">
        <f t="shared" si="157"/>
        <v>1.5021053800931943</v>
      </c>
    </row>
    <row r="980" spans="1:20" x14ac:dyDescent="0.25">
      <c r="A980" s="12" t="s">
        <v>32</v>
      </c>
      <c r="B980" s="13">
        <v>512972</v>
      </c>
      <c r="C980" s="12">
        <v>6.2</v>
      </c>
      <c r="D980" s="12">
        <v>5.9</v>
      </c>
      <c r="E980" s="12">
        <v>6.4</v>
      </c>
      <c r="F980" s="12">
        <v>2002</v>
      </c>
      <c r="G980" s="12" t="s">
        <v>8</v>
      </c>
      <c r="H980" s="16" t="str">
        <f>VLOOKUP(A980,'Data Key'!$A$1:$B$51,2,FALSE)</f>
        <v>Oregon</v>
      </c>
      <c r="I980" s="17">
        <f t="shared" si="150"/>
        <v>3180</v>
      </c>
      <c r="J980" s="21">
        <f t="shared" si="151"/>
        <v>1.0958965949480456E-4</v>
      </c>
      <c r="K980" s="19">
        <f t="shared" si="152"/>
        <v>6.0895791060518532</v>
      </c>
      <c r="L980" s="19">
        <f t="shared" si="153"/>
        <v>6.3087584250414626</v>
      </c>
      <c r="M980" s="21">
        <f t="shared" si="158"/>
        <v>3071</v>
      </c>
      <c r="N980" s="21">
        <f t="shared" si="159"/>
        <v>3291</v>
      </c>
      <c r="O980" s="19">
        <f t="shared" si="154"/>
        <v>5.9866815342747755</v>
      </c>
      <c r="P980" s="19">
        <f t="shared" si="155"/>
        <v>6.4155548450987574</v>
      </c>
      <c r="Q980" s="21">
        <f>((I980/B980)+_xlfn.NORM.S.INV(0.975)^2/(2*B980))/(1+_xlfn.NORM.S.INV(0.975)^2/B980)</f>
        <v>6.2028666308367991E-3</v>
      </c>
      <c r="R980" s="21">
        <f>_xlfn.NORM.S.INV(0.975)*SQRT(Q980*(1-Q980)/B980+(_xlfn.NORM.S.INV(0.975)^2/(4*B980^2)))/(1+_xlfn.NORM.S.INV(0.975)^2/B980)</f>
        <v>2.1488645379728403E-4</v>
      </c>
      <c r="S980" s="19">
        <f t="shared" si="156"/>
        <v>5.9879801770395158</v>
      </c>
      <c r="T980" s="19">
        <f t="shared" si="157"/>
        <v>6.4177530846340831</v>
      </c>
    </row>
    <row r="981" spans="1:20" x14ac:dyDescent="0.25">
      <c r="A981" s="12" t="s">
        <v>24</v>
      </c>
      <c r="B981" s="13">
        <v>1691071</v>
      </c>
      <c r="C981" s="12">
        <v>2.7</v>
      </c>
      <c r="D981" s="12">
        <v>2.6</v>
      </c>
      <c r="E981" s="12">
        <v>2.8</v>
      </c>
      <c r="F981" s="12">
        <v>2002</v>
      </c>
      <c r="G981" s="12" t="s">
        <v>8</v>
      </c>
      <c r="H981" s="16" t="str">
        <f>VLOOKUP(A981,'Data Key'!$A$1:$B$51,2,FALSE)</f>
        <v>Pennsylvania</v>
      </c>
      <c r="I981" s="17">
        <f t="shared" si="150"/>
        <v>4566</v>
      </c>
      <c r="J981" s="21">
        <f t="shared" si="151"/>
        <v>3.9904236636501677E-5</v>
      </c>
      <c r="K981" s="19">
        <f t="shared" si="152"/>
        <v>2.6601598056183771</v>
      </c>
      <c r="L981" s="19">
        <f t="shared" si="153"/>
        <v>2.7399682788913804</v>
      </c>
      <c r="M981" s="21">
        <f t="shared" si="158"/>
        <v>4434</v>
      </c>
      <c r="N981" s="21">
        <f t="shared" si="159"/>
        <v>4699</v>
      </c>
      <c r="O981" s="19">
        <f t="shared" si="154"/>
        <v>2.6220070002974447</v>
      </c>
      <c r="P981" s="19">
        <f t="shared" si="155"/>
        <v>2.778712425439263</v>
      </c>
      <c r="Q981" s="21">
        <f>((I981/B981)+_xlfn.NORM.S.INV(0.975)^2/(2*B981))/(1+_xlfn.NORM.S.INV(0.975)^2/B981)</f>
        <v>2.7011937126743542E-3</v>
      </c>
      <c r="R981" s="21">
        <f>_xlfn.NORM.S.INV(0.975)*SQRT(Q981*(1-Q981)/B981+(_xlfn.NORM.S.INV(0.975)^2/(4*B981^2)))/(1+_xlfn.NORM.S.INV(0.975)^2/B981)</f>
        <v>7.8235249229928266E-5</v>
      </c>
      <c r="S981" s="19">
        <f t="shared" si="156"/>
        <v>2.6229584634444261</v>
      </c>
      <c r="T981" s="19">
        <f t="shared" si="157"/>
        <v>2.7794289619042822</v>
      </c>
    </row>
    <row r="982" spans="1:20" x14ac:dyDescent="0.25">
      <c r="A982" s="12" t="s">
        <v>40</v>
      </c>
      <c r="B982" s="13">
        <v>147307</v>
      </c>
      <c r="C982" s="12">
        <v>3.1</v>
      </c>
      <c r="D982" s="12">
        <v>2.8</v>
      </c>
      <c r="E982" s="12">
        <v>3.3</v>
      </c>
      <c r="F982" s="12">
        <v>2002</v>
      </c>
      <c r="G982" s="12" t="s">
        <v>8</v>
      </c>
      <c r="H982" s="16" t="str">
        <f>VLOOKUP(A982,'Data Key'!$A$1:$B$51,2,FALSE)</f>
        <v>Rhode Island</v>
      </c>
      <c r="I982" s="17">
        <f t="shared" si="150"/>
        <v>457</v>
      </c>
      <c r="J982" s="21">
        <f t="shared" si="151"/>
        <v>1.4489720161969363E-4</v>
      </c>
      <c r="K982" s="19">
        <f t="shared" si="152"/>
        <v>2.9574672481349005</v>
      </c>
      <c r="L982" s="19">
        <f t="shared" si="153"/>
        <v>3.2472616513742878</v>
      </c>
      <c r="M982" s="21">
        <f t="shared" si="158"/>
        <v>415</v>
      </c>
      <c r="N982" s="21">
        <f t="shared" si="159"/>
        <v>499</v>
      </c>
      <c r="O982" s="19">
        <f t="shared" si="154"/>
        <v>2.8172456162979356</v>
      </c>
      <c r="P982" s="19">
        <f t="shared" si="155"/>
        <v>3.3874832832112527</v>
      </c>
      <c r="Q982" s="21">
        <f>((I982/B982)+_xlfn.NORM.S.INV(0.975)^2/(2*B982))/(1+_xlfn.NORM.S.INV(0.975)^2/B982)</f>
        <v>3.1153221641099234E-3</v>
      </c>
      <c r="R982" s="21">
        <f>_xlfn.NORM.S.INV(0.975)*SQRT(Q982*(1-Q982)/B982+(_xlfn.NORM.S.INV(0.975)^2/(4*B982^2)))/(1+_xlfn.NORM.S.INV(0.975)^2/B982)</f>
        <v>2.8487503101654526E-4</v>
      </c>
      <c r="S982" s="19">
        <f t="shared" si="156"/>
        <v>2.830447133093378</v>
      </c>
      <c r="T982" s="19">
        <f t="shared" si="157"/>
        <v>3.4001971951264687</v>
      </c>
    </row>
    <row r="983" spans="1:20" x14ac:dyDescent="0.25">
      <c r="A983" s="12" t="s">
        <v>17</v>
      </c>
      <c r="B983" s="13">
        <v>625007</v>
      </c>
      <c r="C983" s="12">
        <v>1.7</v>
      </c>
      <c r="D983" s="12">
        <v>1.6</v>
      </c>
      <c r="E983" s="12">
        <v>1.8</v>
      </c>
      <c r="F983" s="12">
        <v>2002</v>
      </c>
      <c r="G983" s="12" t="s">
        <v>8</v>
      </c>
      <c r="H983" s="16" t="str">
        <f>VLOOKUP(A983,'Data Key'!$A$1:$B$51,2,FALSE)</f>
        <v>South Carolina</v>
      </c>
      <c r="I983" s="17">
        <f t="shared" si="150"/>
        <v>1063</v>
      </c>
      <c r="J983" s="21">
        <f t="shared" si="151"/>
        <v>5.2120925230057407E-5</v>
      </c>
      <c r="K983" s="19">
        <f t="shared" si="152"/>
        <v>1.6486600260232884</v>
      </c>
      <c r="L983" s="19">
        <f t="shared" si="153"/>
        <v>1.7529018764834032</v>
      </c>
      <c r="M983" s="21">
        <f t="shared" si="158"/>
        <v>999</v>
      </c>
      <c r="N983" s="21">
        <f t="shared" si="159"/>
        <v>1127</v>
      </c>
      <c r="O983" s="19">
        <f t="shared" si="154"/>
        <v>1.598382098120501</v>
      </c>
      <c r="P983" s="19">
        <f t="shared" si="155"/>
        <v>1.8031798043861909</v>
      </c>
      <c r="Q983" s="21">
        <f>((I983/B983)+_xlfn.NORM.S.INV(0.975)^2/(2*B983))/(1+_xlfn.NORM.S.INV(0.975)^2/B983)</f>
        <v>1.7038436116159916E-3</v>
      </c>
      <c r="R983" s="21">
        <f>_xlfn.NORM.S.INV(0.975)*SQRT(Q983*(1-Q983)/B983+(_xlfn.NORM.S.INV(0.975)^2/(4*B983^2)))/(1+_xlfn.NORM.S.INV(0.975)^2/B983)</f>
        <v>1.0229245926912076E-4</v>
      </c>
      <c r="S983" s="19">
        <f t="shared" si="156"/>
        <v>1.6015511523468708</v>
      </c>
      <c r="T983" s="19">
        <f t="shared" si="157"/>
        <v>1.8061360708851124</v>
      </c>
    </row>
    <row r="984" spans="1:20" x14ac:dyDescent="0.25">
      <c r="A984" s="12" t="s">
        <v>55</v>
      </c>
      <c r="B984" s="13">
        <v>116672</v>
      </c>
      <c r="C984" s="12">
        <v>2.2000000000000002</v>
      </c>
      <c r="D984" s="12">
        <v>2</v>
      </c>
      <c r="E984" s="12">
        <v>2.5</v>
      </c>
      <c r="F984" s="12">
        <v>2002</v>
      </c>
      <c r="G984" s="12" t="s">
        <v>8</v>
      </c>
      <c r="H984" s="16" t="str">
        <f>VLOOKUP(A984,'Data Key'!$A$1:$B$51,2,FALSE)</f>
        <v>South Dakota</v>
      </c>
      <c r="I984" s="17">
        <f t="shared" si="150"/>
        <v>257</v>
      </c>
      <c r="J984" s="21">
        <f t="shared" si="151"/>
        <v>1.3725275449005499E-4</v>
      </c>
      <c r="K984" s="19">
        <f t="shared" si="152"/>
        <v>2.065503690929583</v>
      </c>
      <c r="L984" s="19">
        <f t="shared" si="153"/>
        <v>2.340009199909693</v>
      </c>
      <c r="M984" s="21">
        <f t="shared" si="158"/>
        <v>226</v>
      </c>
      <c r="N984" s="21">
        <f t="shared" si="159"/>
        <v>289</v>
      </c>
      <c r="O984" s="19">
        <f t="shared" si="154"/>
        <v>1.9370543060888645</v>
      </c>
      <c r="P984" s="19">
        <f t="shared" si="155"/>
        <v>2.477029621503017</v>
      </c>
      <c r="Q984" s="21">
        <f>((I984/B984)+_xlfn.NORM.S.INV(0.975)^2/(2*B984))/(1+_xlfn.NORM.S.INV(0.975)^2/B984)</f>
        <v>2.219146021772896E-3</v>
      </c>
      <c r="R984" s="21">
        <f>_xlfn.NORM.S.INV(0.975)*SQRT(Q984*(1-Q984)/B984+(_xlfn.NORM.S.INV(0.975)^2/(4*B984^2)))/(1+_xlfn.NORM.S.INV(0.975)^2/B984)</f>
        <v>2.7049966858583611E-4</v>
      </c>
      <c r="S984" s="19">
        <f t="shared" si="156"/>
        <v>1.9486463531870599</v>
      </c>
      <c r="T984" s="19">
        <f t="shared" si="157"/>
        <v>2.4896456903587318</v>
      </c>
    </row>
    <row r="985" spans="1:20" x14ac:dyDescent="0.25">
      <c r="A985" s="12" t="s">
        <v>29</v>
      </c>
      <c r="B985" s="13">
        <v>826056</v>
      </c>
      <c r="C985" s="12">
        <v>1.5</v>
      </c>
      <c r="D985" s="12">
        <v>1.4</v>
      </c>
      <c r="E985" s="12">
        <v>1.6</v>
      </c>
      <c r="F985" s="12">
        <v>2002</v>
      </c>
      <c r="G985" s="12" t="s">
        <v>8</v>
      </c>
      <c r="H985" s="16" t="str">
        <f>VLOOKUP(A985,'Data Key'!$A$1:$B$51,2,FALSE)</f>
        <v>Tennessee</v>
      </c>
      <c r="I985" s="17">
        <f t="shared" si="150"/>
        <v>1239</v>
      </c>
      <c r="J985" s="21">
        <f t="shared" si="151"/>
        <v>4.2579466916877124E-5</v>
      </c>
      <c r="K985" s="19">
        <f t="shared" si="152"/>
        <v>1.4573188450619718</v>
      </c>
      <c r="L985" s="19">
        <f t="shared" si="153"/>
        <v>1.542477778895726</v>
      </c>
      <c r="M985" s="21">
        <f t="shared" si="158"/>
        <v>1171</v>
      </c>
      <c r="N985" s="21">
        <f t="shared" si="159"/>
        <v>1308</v>
      </c>
      <c r="O985" s="19">
        <f t="shared" si="154"/>
        <v>1.4175794377136659</v>
      </c>
      <c r="P985" s="19">
        <f t="shared" si="155"/>
        <v>1.5834277579244023</v>
      </c>
      <c r="Q985" s="21">
        <f>((I985/B985)+_xlfn.NORM.S.INV(0.975)^2/(2*B985))/(1+_xlfn.NORM.S.INV(0.975)^2/B985)</f>
        <v>1.5022165067592229E-3</v>
      </c>
      <c r="R985" s="21">
        <f>_xlfn.NORM.S.INV(0.975)*SQRT(Q985*(1-Q985)/B985+(_xlfn.NORM.S.INV(0.975)^2/(4*B985^2)))/(1+_xlfn.NORM.S.INV(0.975)^2/B985)</f>
        <v>8.3550563897325994E-5</v>
      </c>
      <c r="S985" s="19">
        <f t="shared" si="156"/>
        <v>1.4186659428618971</v>
      </c>
      <c r="T985" s="19">
        <f t="shared" si="157"/>
        <v>1.5857670706565488</v>
      </c>
    </row>
    <row r="986" spans="1:20" x14ac:dyDescent="0.25">
      <c r="A986" s="12" t="s">
        <v>63</v>
      </c>
      <c r="B986" s="13">
        <v>3760793</v>
      </c>
      <c r="C986" s="12">
        <v>2.2000000000000002</v>
      </c>
      <c r="D986" s="12">
        <v>2.1</v>
      </c>
      <c r="E986" s="12">
        <v>2.2000000000000002</v>
      </c>
      <c r="F986" s="12">
        <v>2002</v>
      </c>
      <c r="G986" s="12" t="s">
        <v>8</v>
      </c>
      <c r="H986" s="16" t="str">
        <f>VLOOKUP(A986,'Data Key'!$A$1:$B$51,2,FALSE)</f>
        <v>Texas</v>
      </c>
      <c r="I986" s="17">
        <f t="shared" si="150"/>
        <v>8274</v>
      </c>
      <c r="J986" s="21">
        <f t="shared" si="151"/>
        <v>2.4160174320248526E-5</v>
      </c>
      <c r="K986" s="19">
        <f t="shared" si="152"/>
        <v>2.1759077368889037</v>
      </c>
      <c r="L986" s="19">
        <f t="shared" si="153"/>
        <v>2.2242280855294005</v>
      </c>
      <c r="M986" s="21">
        <f t="shared" si="158"/>
        <v>8096</v>
      </c>
      <c r="N986" s="21">
        <f t="shared" si="159"/>
        <v>8452</v>
      </c>
      <c r="O986" s="19">
        <f t="shared" si="154"/>
        <v>2.1527374678691436</v>
      </c>
      <c r="P986" s="19">
        <f t="shared" si="155"/>
        <v>2.2473983545491603</v>
      </c>
      <c r="Q986" s="21">
        <f>((I986/B986)+_xlfn.NORM.S.INV(0.975)^2/(2*B986))/(1+_xlfn.NORM.S.INV(0.975)^2/B986)</f>
        <v>2.2005763880082662E-3</v>
      </c>
      <c r="R986" s="21">
        <f>_xlfn.NORM.S.INV(0.975)*SQRT(Q986*(1-Q986)/B986+(_xlfn.NORM.S.INV(0.975)^2/(4*B986^2)))/(1+_xlfn.NORM.S.INV(0.975)^2/B986)</f>
        <v>4.7361236659242295E-5</v>
      </c>
      <c r="S986" s="19">
        <f t="shared" si="156"/>
        <v>2.1532151513490239</v>
      </c>
      <c r="T986" s="19">
        <f t="shared" si="157"/>
        <v>2.2479376246675082</v>
      </c>
    </row>
    <row r="987" spans="1:20" x14ac:dyDescent="0.25">
      <c r="A987" s="12" t="s">
        <v>25</v>
      </c>
      <c r="B987" s="13">
        <v>431980</v>
      </c>
      <c r="C987" s="12">
        <v>1.8</v>
      </c>
      <c r="D987" s="12">
        <v>1.7</v>
      </c>
      <c r="E987" s="12">
        <v>2</v>
      </c>
      <c r="F987" s="12">
        <v>2002</v>
      </c>
      <c r="G987" s="12" t="s">
        <v>8</v>
      </c>
      <c r="H987" s="16" t="str">
        <f>VLOOKUP(A987,'Data Key'!$A$1:$B$51,2,FALSE)</f>
        <v>Utah</v>
      </c>
      <c r="I987" s="17">
        <f t="shared" si="150"/>
        <v>778</v>
      </c>
      <c r="J987" s="21">
        <f t="shared" si="151"/>
        <v>6.4511140747802281E-5</v>
      </c>
      <c r="K987" s="19">
        <f t="shared" si="152"/>
        <v>1.736498165238586</v>
      </c>
      <c r="L987" s="19">
        <f t="shared" si="153"/>
        <v>1.8655204467341906</v>
      </c>
      <c r="M987" s="21">
        <f t="shared" si="158"/>
        <v>723</v>
      </c>
      <c r="N987" s="21">
        <f t="shared" si="159"/>
        <v>833</v>
      </c>
      <c r="O987" s="19">
        <f t="shared" si="154"/>
        <v>1.6736885966942914</v>
      </c>
      <c r="P987" s="19">
        <f t="shared" si="155"/>
        <v>1.928330015278485</v>
      </c>
      <c r="Q987" s="21">
        <f>((I987/B987)+_xlfn.NORM.S.INV(0.975)^2/(2*B987))/(1+_xlfn.NORM.S.INV(0.975)^2/B987)</f>
        <v>1.8054395895377349E-3</v>
      </c>
      <c r="R987" s="21">
        <f>_xlfn.NORM.S.INV(0.975)*SQRT(Q987*(1-Q987)/B987+(_xlfn.NORM.S.INV(0.975)^2/(4*B987^2)))/(1+_xlfn.NORM.S.INV(0.975)^2/B987)</f>
        <v>1.266715826886904E-4</v>
      </c>
      <c r="S987" s="19">
        <f t="shared" si="156"/>
        <v>1.6787680068490445</v>
      </c>
      <c r="T987" s="19">
        <f t="shared" si="157"/>
        <v>1.9321111722264253</v>
      </c>
    </row>
    <row r="988" spans="1:20" x14ac:dyDescent="0.25">
      <c r="A988" s="12" t="s">
        <v>57</v>
      </c>
      <c r="B988" s="13">
        <v>90699</v>
      </c>
      <c r="C988" s="12">
        <v>2.5</v>
      </c>
      <c r="D988" s="12">
        <v>2.2000000000000002</v>
      </c>
      <c r="E988" s="12">
        <v>2.8</v>
      </c>
      <c r="F988" s="12">
        <v>2002</v>
      </c>
      <c r="G988" s="12" t="s">
        <v>8</v>
      </c>
      <c r="H988" s="16" t="str">
        <f>VLOOKUP(A988,'Data Key'!$A$1:$B$51,2,FALSE)</f>
        <v>Vermont</v>
      </c>
      <c r="I988" s="17">
        <f t="shared" si="150"/>
        <v>227</v>
      </c>
      <c r="J988" s="21">
        <f t="shared" si="151"/>
        <v>1.6590759810498619E-4</v>
      </c>
      <c r="K988" s="19">
        <f t="shared" si="152"/>
        <v>2.3368763355657269</v>
      </c>
      <c r="L988" s="19">
        <f t="shared" si="153"/>
        <v>2.668691531775699</v>
      </c>
      <c r="M988" s="21">
        <f t="shared" si="158"/>
        <v>198</v>
      </c>
      <c r="N988" s="21">
        <f t="shared" si="159"/>
        <v>257</v>
      </c>
      <c r="O988" s="19">
        <f t="shared" si="154"/>
        <v>2.1830450170343663</v>
      </c>
      <c r="P988" s="19">
        <f t="shared" si="155"/>
        <v>2.8335483301910718</v>
      </c>
      <c r="Q988" s="21">
        <f>((I988/B988)+_xlfn.NORM.S.INV(0.975)^2/(2*B988))/(1+_xlfn.NORM.S.INV(0.975)^2/B988)</f>
        <v>2.523854002019084E-3</v>
      </c>
      <c r="R988" s="21">
        <f>_xlfn.NORM.S.INV(0.975)*SQRT(Q988*(1-Q988)/B988+(_xlfn.NORM.S.INV(0.975)^2/(4*B988^2)))/(1+_xlfn.NORM.S.INV(0.975)^2/B988)</f>
        <v>3.2720747960662605E-4</v>
      </c>
      <c r="S988" s="19">
        <f t="shared" si="156"/>
        <v>2.1966465224124581</v>
      </c>
      <c r="T988" s="19">
        <f t="shared" si="157"/>
        <v>2.85106148162571</v>
      </c>
    </row>
    <row r="989" spans="1:20" x14ac:dyDescent="0.25">
      <c r="A989" s="12" t="s">
        <v>56</v>
      </c>
      <c r="B989" s="13">
        <v>1078396</v>
      </c>
      <c r="C989" s="12">
        <v>2.6</v>
      </c>
      <c r="D989" s="12">
        <v>2.5</v>
      </c>
      <c r="E989" s="12">
        <v>2.7</v>
      </c>
      <c r="F989" s="12">
        <v>2002</v>
      </c>
      <c r="G989" s="12" t="s">
        <v>8</v>
      </c>
      <c r="H989" s="16" t="str">
        <f>VLOOKUP(A989,'Data Key'!$A$1:$B$51,2,FALSE)</f>
        <v>Virginia</v>
      </c>
      <c r="I989" s="17">
        <f t="shared" si="150"/>
        <v>2804</v>
      </c>
      <c r="J989" s="21">
        <f t="shared" si="151"/>
        <v>4.9039426643944589E-5</v>
      </c>
      <c r="K989" s="19">
        <f t="shared" si="152"/>
        <v>2.5511185858115915</v>
      </c>
      <c r="L989" s="19">
        <f t="shared" si="153"/>
        <v>2.6491974390994804</v>
      </c>
      <c r="M989" s="21">
        <f t="shared" si="158"/>
        <v>2701</v>
      </c>
      <c r="N989" s="21">
        <f t="shared" si="159"/>
        <v>2908</v>
      </c>
      <c r="O989" s="19">
        <f t="shared" si="154"/>
        <v>2.5046457887455071</v>
      </c>
      <c r="P989" s="19">
        <f t="shared" si="155"/>
        <v>2.6965975393083803</v>
      </c>
      <c r="Q989" s="21">
        <f>((I989/B989)+_xlfn.NORM.S.INV(0.975)^2/(2*B989))/(1+_xlfn.NORM.S.INV(0.975)^2/B989)</f>
        <v>2.6019298422879935E-3</v>
      </c>
      <c r="R989" s="21">
        <f>_xlfn.NORM.S.INV(0.975)*SQRT(Q989*(1-Q989)/B989+(_xlfn.NORM.S.INV(0.975)^2/(4*B989^2)))/(1+_xlfn.NORM.S.INV(0.975)^2/B989)</f>
        <v>9.616432016250314E-5</v>
      </c>
      <c r="S989" s="19">
        <f t="shared" si="156"/>
        <v>2.5057655221254906</v>
      </c>
      <c r="T989" s="19">
        <f t="shared" si="157"/>
        <v>2.6980941624504964</v>
      </c>
    </row>
    <row r="990" spans="1:20" x14ac:dyDescent="0.25">
      <c r="A990" s="12" t="s">
        <v>41</v>
      </c>
      <c r="B990" s="13">
        <v>935529</v>
      </c>
      <c r="C990" s="12">
        <v>2.4</v>
      </c>
      <c r="D990" s="12">
        <v>2.2999999999999998</v>
      </c>
      <c r="E990" s="12">
        <v>2.5</v>
      </c>
      <c r="F990" s="12">
        <v>2002</v>
      </c>
      <c r="G990" s="12" t="s">
        <v>8</v>
      </c>
      <c r="H990" s="16" t="str">
        <f>VLOOKUP(A990,'Data Key'!$A$1:$B$51,2,FALSE)</f>
        <v>Washington</v>
      </c>
      <c r="I990" s="17">
        <f t="shared" si="150"/>
        <v>2245</v>
      </c>
      <c r="J990" s="21">
        <f t="shared" si="151"/>
        <v>5.0585867380405325E-5</v>
      </c>
      <c r="K990" s="19">
        <f t="shared" si="152"/>
        <v>2.3491259534183082</v>
      </c>
      <c r="L990" s="19">
        <f t="shared" si="153"/>
        <v>2.4502976881791194</v>
      </c>
      <c r="M990" s="21">
        <f t="shared" si="158"/>
        <v>2153</v>
      </c>
      <c r="N990" s="21">
        <f t="shared" si="159"/>
        <v>2338</v>
      </c>
      <c r="O990" s="19">
        <f t="shared" si="154"/>
        <v>2.3013717372737776</v>
      </c>
      <c r="P990" s="19">
        <f t="shared" si="155"/>
        <v>2.4991208182750082</v>
      </c>
      <c r="Q990" s="21">
        <f>((I990/B990)+_xlfn.NORM.S.INV(0.975)^2/(2*B990))/(1+_xlfn.NORM.S.INV(0.975)^2/B990)</f>
        <v>2.4017550532022124E-3</v>
      </c>
      <c r="R990" s="21">
        <f>_xlfn.NORM.S.INV(0.975)*SQRT(Q990*(1-Q990)/B990+(_xlfn.NORM.S.INV(0.975)^2/(4*B990^2)))/(1+_xlfn.NORM.S.INV(0.975)^2/B990)</f>
        <v>9.9209415474063361E-5</v>
      </c>
      <c r="S990" s="19">
        <f t="shared" si="156"/>
        <v>2.3025456377281488</v>
      </c>
      <c r="T990" s="19">
        <f t="shared" si="157"/>
        <v>2.5009644686762758</v>
      </c>
    </row>
    <row r="991" spans="1:20" x14ac:dyDescent="0.25">
      <c r="A991" s="12" t="s">
        <v>18</v>
      </c>
      <c r="B991" s="13">
        <v>253894</v>
      </c>
      <c r="C991" s="12">
        <v>1.6</v>
      </c>
      <c r="D991" s="12">
        <v>1.4</v>
      </c>
      <c r="E991" s="12">
        <v>1.7</v>
      </c>
      <c r="F991" s="12">
        <v>2002</v>
      </c>
      <c r="G991" s="12" t="s">
        <v>8</v>
      </c>
      <c r="H991" s="16" t="str">
        <f>VLOOKUP(A991,'Data Key'!$A$1:$B$51,2,FALSE)</f>
        <v>West Virginia</v>
      </c>
      <c r="I991" s="17">
        <f t="shared" si="150"/>
        <v>406</v>
      </c>
      <c r="J991" s="21">
        <f t="shared" si="151"/>
        <v>7.9298151287788949E-5</v>
      </c>
      <c r="K991" s="19">
        <f t="shared" si="152"/>
        <v>1.519794383392038</v>
      </c>
      <c r="L991" s="19">
        <f t="shared" si="153"/>
        <v>1.6783906859676159</v>
      </c>
      <c r="M991" s="21">
        <f t="shared" si="158"/>
        <v>367</v>
      </c>
      <c r="N991" s="21">
        <f t="shared" si="159"/>
        <v>446</v>
      </c>
      <c r="O991" s="19">
        <f t="shared" si="154"/>
        <v>1.4454851237130455</v>
      </c>
      <c r="P991" s="19">
        <f t="shared" si="155"/>
        <v>1.7566385972098593</v>
      </c>
      <c r="Q991" s="21">
        <f>((I991/B991)+_xlfn.NORM.S.INV(0.975)^2/(2*B991))/(1+_xlfn.NORM.S.INV(0.975)^2/B991)</f>
        <v>1.6066333099429169E-3</v>
      </c>
      <c r="R991" s="21">
        <f>_xlfn.NORM.S.INV(0.975)*SQRT(Q991*(1-Q991)/B991+(_xlfn.NORM.S.INV(0.975)^2/(4*B991^2)))/(1+_xlfn.NORM.S.INV(0.975)^2/B991)</f>
        <v>1.5596817262448129E-4</v>
      </c>
      <c r="S991" s="19">
        <f t="shared" si="156"/>
        <v>1.4506651373184356</v>
      </c>
      <c r="T991" s="19">
        <f t="shared" si="157"/>
        <v>1.7626014825673983</v>
      </c>
    </row>
    <row r="992" spans="1:20" x14ac:dyDescent="0.25">
      <c r="A992" s="12" t="s">
        <v>26</v>
      </c>
      <c r="B992" s="13">
        <v>797469</v>
      </c>
      <c r="C992" s="12">
        <v>3.2</v>
      </c>
      <c r="D992" s="12">
        <v>3.1</v>
      </c>
      <c r="E992" s="12">
        <v>3.4</v>
      </c>
      <c r="F992" s="12">
        <v>2002</v>
      </c>
      <c r="G992" s="12" t="s">
        <v>8</v>
      </c>
      <c r="H992" s="16" t="str">
        <f>VLOOKUP(A992,'Data Key'!$A$1:$B$51,2,FALSE)</f>
        <v>Wisconsin</v>
      </c>
      <c r="I992" s="17">
        <f t="shared" si="150"/>
        <v>2552</v>
      </c>
      <c r="J992" s="21">
        <f t="shared" si="151"/>
        <v>6.3245628520164444E-5</v>
      </c>
      <c r="K992" s="19">
        <f t="shared" si="152"/>
        <v>3.1368787650299295</v>
      </c>
      <c r="L992" s="19">
        <f t="shared" si="153"/>
        <v>3.2633700220702582</v>
      </c>
      <c r="M992" s="21">
        <f t="shared" si="158"/>
        <v>2454</v>
      </c>
      <c r="N992" s="21">
        <f t="shared" si="159"/>
        <v>2651</v>
      </c>
      <c r="O992" s="19">
        <f t="shared" si="154"/>
        <v>3.0772356041426061</v>
      </c>
      <c r="P992" s="19">
        <f t="shared" si="155"/>
        <v>3.3242671501964338</v>
      </c>
      <c r="Q992" s="21">
        <f>((I992/B992)+_xlfn.NORM.S.INV(0.975)^2/(2*B992))/(1+_xlfn.NORM.S.INV(0.975)^2/B992)</f>
        <v>3.2025174985751844E-3</v>
      </c>
      <c r="R992" s="21">
        <f>_xlfn.NORM.S.INV(0.975)*SQRT(Q992*(1-Q992)/B992+(_xlfn.NORM.S.INV(0.975)^2/(4*B992^2)))/(1+_xlfn.NORM.S.INV(0.975)^2/B992)</f>
        <v>1.2402813646189244E-4</v>
      </c>
      <c r="S992" s="19">
        <f t="shared" si="156"/>
        <v>3.078489362113292</v>
      </c>
      <c r="T992" s="19">
        <f t="shared" si="157"/>
        <v>3.326545635037077</v>
      </c>
    </row>
    <row r="993" spans="1:20" x14ac:dyDescent="0.25">
      <c r="A993" s="12" t="s">
        <v>42</v>
      </c>
      <c r="B993" s="13">
        <v>80295</v>
      </c>
      <c r="C993" s="12">
        <v>1.5</v>
      </c>
      <c r="D993" s="12">
        <v>1.3</v>
      </c>
      <c r="E993" s="12">
        <v>1.8</v>
      </c>
      <c r="F993" s="12">
        <v>2002</v>
      </c>
      <c r="G993" s="12" t="s">
        <v>8</v>
      </c>
      <c r="H993" s="16" t="str">
        <f>VLOOKUP(A993,'Data Key'!$A$1:$B$51,2,FALSE)</f>
        <v>Wyoming</v>
      </c>
      <c r="I993" s="17">
        <f t="shared" si="150"/>
        <v>120</v>
      </c>
      <c r="J993" s="21">
        <f t="shared" si="151"/>
        <v>1.3632557987058983E-4</v>
      </c>
      <c r="K993" s="19">
        <f t="shared" si="152"/>
        <v>1.3581634916780745</v>
      </c>
      <c r="L993" s="19">
        <f t="shared" si="153"/>
        <v>1.6308146514192541</v>
      </c>
      <c r="M993" s="21">
        <f t="shared" si="158"/>
        <v>99</v>
      </c>
      <c r="N993" s="21">
        <f t="shared" si="159"/>
        <v>142</v>
      </c>
      <c r="O993" s="19">
        <f t="shared" si="154"/>
        <v>1.2329534840276481</v>
      </c>
      <c r="P993" s="19">
        <f t="shared" si="155"/>
        <v>1.7684787346659194</v>
      </c>
      <c r="Q993" s="21">
        <f>((I993/B993)+_xlfn.NORM.S.INV(0.975)^2/(2*B993))/(1+_xlfn.NORM.S.INV(0.975)^2/B993)</f>
        <v>1.5183373408054852E-3</v>
      </c>
      <c r="R993" s="21">
        <f>_xlfn.NORM.S.INV(0.975)*SQRT(Q993*(1-Q993)/B993+(_xlfn.NORM.S.INV(0.975)^2/(4*B993^2)))/(1+_xlfn.NORM.S.INV(0.975)^2/B993)</f>
        <v>2.7036076499715577E-4</v>
      </c>
      <c r="S993" s="19">
        <f t="shared" si="156"/>
        <v>1.2479765758083294</v>
      </c>
      <c r="T993" s="19">
        <f t="shared" si="157"/>
        <v>1.788698105802641</v>
      </c>
    </row>
    <row r="994" spans="1:20" x14ac:dyDescent="0.25">
      <c r="A994" s="12" t="s">
        <v>19</v>
      </c>
      <c r="B994" s="13">
        <v>672827</v>
      </c>
      <c r="C994" s="12">
        <v>1.8</v>
      </c>
      <c r="D994" s="12">
        <v>1.7</v>
      </c>
      <c r="E994" s="12">
        <v>2</v>
      </c>
      <c r="F994" s="12">
        <v>2003</v>
      </c>
      <c r="G994" s="12" t="s">
        <v>8</v>
      </c>
      <c r="H994" s="16" t="str">
        <f>VLOOKUP(A994,'Data Key'!$A$1:$B$51,2,FALSE)</f>
        <v>Alabama</v>
      </c>
      <c r="I994" s="17">
        <f t="shared" si="150"/>
        <v>1211</v>
      </c>
      <c r="J994" s="21">
        <f t="shared" si="151"/>
        <v>5.1674641455685816E-5</v>
      </c>
      <c r="K994" s="19">
        <f t="shared" si="152"/>
        <v>1.7481936753627532</v>
      </c>
      <c r="L994" s="19">
        <f t="shared" si="153"/>
        <v>1.851542958274125</v>
      </c>
      <c r="M994" s="21">
        <f t="shared" si="158"/>
        <v>1143</v>
      </c>
      <c r="N994" s="21">
        <f t="shared" si="159"/>
        <v>1280</v>
      </c>
      <c r="O994" s="19">
        <f t="shared" si="154"/>
        <v>1.6988022181036135</v>
      </c>
      <c r="P994" s="19">
        <f t="shared" si="155"/>
        <v>1.9024206816908358</v>
      </c>
      <c r="Q994" s="21">
        <f>((I994/B994)+_xlfn.NORM.S.INV(0.975)^2/(2*B994))/(1+_xlfn.NORM.S.INV(0.975)^2/B994)</f>
        <v>1.802712739476259E-3</v>
      </c>
      <c r="R994" s="21">
        <f>_xlfn.NORM.S.INV(0.975)*SQRT(Q994*(1-Q994)/B994+(_xlfn.NORM.S.INV(0.975)^2/(4*B994^2)))/(1+_xlfn.NORM.S.INV(0.975)^2/B994)</f>
        <v>1.013999026969929E-4</v>
      </c>
      <c r="S994" s="19">
        <f t="shared" si="156"/>
        <v>1.701312836779266</v>
      </c>
      <c r="T994" s="19">
        <f t="shared" si="157"/>
        <v>1.9041126421732519</v>
      </c>
    </row>
    <row r="995" spans="1:20" x14ac:dyDescent="0.25">
      <c r="A995" s="12" t="s">
        <v>43</v>
      </c>
      <c r="B995" s="13">
        <v>122575</v>
      </c>
      <c r="C995" s="12">
        <v>2.2999999999999998</v>
      </c>
      <c r="D995" s="12">
        <v>2</v>
      </c>
      <c r="E995" s="12">
        <v>2.6</v>
      </c>
      <c r="F995" s="12">
        <v>2003</v>
      </c>
      <c r="G995" s="12" t="s">
        <v>8</v>
      </c>
      <c r="H995" s="16" t="str">
        <f>VLOOKUP(A995,'Data Key'!$A$1:$B$51,2,FALSE)</f>
        <v>Alaska</v>
      </c>
      <c r="I995" s="17">
        <f t="shared" si="150"/>
        <v>282</v>
      </c>
      <c r="J995" s="21">
        <f t="shared" si="151"/>
        <v>1.3684297293757534E-4</v>
      </c>
      <c r="K995" s="19">
        <f t="shared" si="152"/>
        <v>2.1637892930220413</v>
      </c>
      <c r="L995" s="19">
        <f t="shared" si="153"/>
        <v>2.4374752388971923</v>
      </c>
      <c r="M995" s="21">
        <f t="shared" si="158"/>
        <v>250</v>
      </c>
      <c r="N995" s="21">
        <f t="shared" si="159"/>
        <v>315</v>
      </c>
      <c r="O995" s="19">
        <f t="shared" si="154"/>
        <v>2.0395676116663268</v>
      </c>
      <c r="P995" s="19">
        <f t="shared" si="155"/>
        <v>2.5698551906995717</v>
      </c>
      <c r="Q995" s="21">
        <f>((I995/B995)+_xlfn.NORM.S.INV(0.975)^2/(2*B995))/(1+_xlfn.NORM.S.INV(0.975)^2/B995)</f>
        <v>2.3162295060989609E-3</v>
      </c>
      <c r="R995" s="21">
        <f>_xlfn.NORM.S.INV(0.975)*SQRT(Q995*(1-Q995)/B995+(_xlfn.NORM.S.INV(0.975)^2/(4*B995^2)))/(1+_xlfn.NORM.S.INV(0.975)^2/B995)</f>
        <v>2.6956019632327943E-4</v>
      </c>
      <c r="S995" s="19">
        <f t="shared" si="156"/>
        <v>2.0466693097756812</v>
      </c>
      <c r="T995" s="19">
        <f t="shared" si="157"/>
        <v>2.5857897024222405</v>
      </c>
    </row>
    <row r="996" spans="1:20" x14ac:dyDescent="0.25">
      <c r="A996" s="12" t="s">
        <v>13</v>
      </c>
      <c r="B996" s="13">
        <v>920714</v>
      </c>
      <c r="C996" s="12">
        <v>2.2000000000000002</v>
      </c>
      <c r="D996" s="12">
        <v>2.1</v>
      </c>
      <c r="E996" s="12">
        <v>2.2999999999999998</v>
      </c>
      <c r="F996" s="12">
        <v>2003</v>
      </c>
      <c r="G996" s="12" t="s">
        <v>8</v>
      </c>
      <c r="H996" s="16" t="str">
        <f>VLOOKUP(A996,'Data Key'!$A$1:$B$51,2,FALSE)</f>
        <v>Arizona</v>
      </c>
      <c r="I996" s="17">
        <f t="shared" si="150"/>
        <v>2026</v>
      </c>
      <c r="J996" s="21">
        <f t="shared" si="151"/>
        <v>4.8833361667713584E-5</v>
      </c>
      <c r="K996" s="19">
        <f t="shared" si="152"/>
        <v>2.1516327982907537</v>
      </c>
      <c r="L996" s="19">
        <f t="shared" si="153"/>
        <v>2.2492995216261802</v>
      </c>
      <c r="M996" s="21">
        <f t="shared" si="158"/>
        <v>1938</v>
      </c>
      <c r="N996" s="21">
        <f t="shared" si="159"/>
        <v>2114</v>
      </c>
      <c r="O996" s="19">
        <f t="shared" si="154"/>
        <v>2.1048881628822849</v>
      </c>
      <c r="P996" s="19">
        <f t="shared" si="155"/>
        <v>2.296044157034649</v>
      </c>
      <c r="Q996" s="21">
        <f>((I996/B996)+_xlfn.NORM.S.INV(0.975)^2/(2*B996))/(1+_xlfn.NORM.S.INV(0.975)^2/B996)</f>
        <v>2.2025431007150157E-3</v>
      </c>
      <c r="R996" s="21">
        <f>_xlfn.NORM.S.INV(0.975)*SQRT(Q996*(1-Q996)/B996+(_xlfn.NORM.S.INV(0.975)^2/(4*B996^2)))/(1+_xlfn.NORM.S.INV(0.975)^2/B996)</f>
        <v>9.5779010815661957E-5</v>
      </c>
      <c r="S996" s="19">
        <f t="shared" si="156"/>
        <v>2.1067640898993538</v>
      </c>
      <c r="T996" s="19">
        <f t="shared" si="157"/>
        <v>2.2983221115306778</v>
      </c>
    </row>
    <row r="997" spans="1:20" x14ac:dyDescent="0.25">
      <c r="A997" s="12" t="s">
        <v>20</v>
      </c>
      <c r="B997" s="13">
        <v>414546</v>
      </c>
      <c r="C997" s="12">
        <v>2.4</v>
      </c>
      <c r="D997" s="12">
        <v>2.2999999999999998</v>
      </c>
      <c r="E997" s="12">
        <v>2.6</v>
      </c>
      <c r="F997" s="12">
        <v>2003</v>
      </c>
      <c r="G997" s="12" t="s">
        <v>8</v>
      </c>
      <c r="H997" s="16" t="str">
        <f>VLOOKUP(A997,'Data Key'!$A$1:$B$51,2,FALSE)</f>
        <v>Arkansas</v>
      </c>
      <c r="I997" s="17">
        <f t="shared" si="150"/>
        <v>995</v>
      </c>
      <c r="J997" s="21">
        <f t="shared" si="151"/>
        <v>7.6000593648824845E-5</v>
      </c>
      <c r="K997" s="19">
        <f t="shared" si="152"/>
        <v>2.3242155464176579</v>
      </c>
      <c r="L997" s="19">
        <f t="shared" si="153"/>
        <v>2.4762167337153072</v>
      </c>
      <c r="M997" s="21">
        <f t="shared" si="158"/>
        <v>934</v>
      </c>
      <c r="N997" s="21">
        <f t="shared" si="159"/>
        <v>1057</v>
      </c>
      <c r="O997" s="19">
        <f t="shared" si="154"/>
        <v>2.2530672108764769</v>
      </c>
      <c r="P997" s="19">
        <f t="shared" si="155"/>
        <v>2.5497773467841927</v>
      </c>
      <c r="Q997" s="21">
        <f>((I997/B997)+_xlfn.NORM.S.INV(0.975)^2/(2*B997))/(1+_xlfn.NORM.S.INV(0.975)^2/B997)</f>
        <v>2.4048271877324459E-3</v>
      </c>
      <c r="R997" s="21">
        <f>_xlfn.NORM.S.INV(0.975)*SQRT(Q997*(1-Q997)/B997+(_xlfn.NORM.S.INV(0.975)^2/(4*B997^2)))/(1+_xlfn.NORM.S.INV(0.975)^2/B997)</f>
        <v>1.4917168585357518E-4</v>
      </c>
      <c r="S997" s="19">
        <f t="shared" si="156"/>
        <v>2.2556555018788704</v>
      </c>
      <c r="T997" s="19">
        <f t="shared" si="157"/>
        <v>2.5539988735860213</v>
      </c>
    </row>
    <row r="998" spans="1:20" x14ac:dyDescent="0.25">
      <c r="A998" s="12" t="s">
        <v>44</v>
      </c>
      <c r="B998" s="13">
        <v>5784387</v>
      </c>
      <c r="C998" s="12">
        <v>3.1</v>
      </c>
      <c r="D998" s="12">
        <v>3.1</v>
      </c>
      <c r="E998" s="12">
        <v>3.2</v>
      </c>
      <c r="F998" s="12">
        <v>2003</v>
      </c>
      <c r="G998" s="12" t="s">
        <v>8</v>
      </c>
      <c r="H998" s="16" t="str">
        <f>VLOOKUP(A998,'Data Key'!$A$1:$B$51,2,FALSE)</f>
        <v>California</v>
      </c>
      <c r="I998" s="17">
        <f t="shared" si="150"/>
        <v>17932</v>
      </c>
      <c r="J998" s="21">
        <f t="shared" si="151"/>
        <v>2.3114409689259523E-5</v>
      </c>
      <c r="K998" s="19">
        <f t="shared" si="152"/>
        <v>3.0769547938408639</v>
      </c>
      <c r="L998" s="19">
        <f t="shared" si="153"/>
        <v>3.1231836132193829</v>
      </c>
      <c r="M998" s="21">
        <f t="shared" si="158"/>
        <v>17670</v>
      </c>
      <c r="N998" s="21">
        <f t="shared" si="159"/>
        <v>18194</v>
      </c>
      <c r="O998" s="19">
        <f t="shared" si="154"/>
        <v>3.0547748620553916</v>
      </c>
      <c r="P998" s="19">
        <f t="shared" si="155"/>
        <v>3.1453635450048552</v>
      </c>
      <c r="Q998" s="21">
        <f>((I998/B998)+_xlfn.NORM.S.INV(0.975)^2/(2*B998))/(1+_xlfn.NORM.S.INV(0.975)^2/B998)</f>
        <v>3.1003991986280478E-3</v>
      </c>
      <c r="R998" s="21">
        <f>_xlfn.NORM.S.INV(0.975)*SQRT(Q998*(1-Q998)/B998+(_xlfn.NORM.S.INV(0.975)^2/(4*B998^2)))/(1+_xlfn.NORM.S.INV(0.975)^2/B998)</f>
        <v>4.5307000908691137E-5</v>
      </c>
      <c r="S998" s="19">
        <f t="shared" si="156"/>
        <v>3.0550921977193566</v>
      </c>
      <c r="T998" s="19">
        <f t="shared" si="157"/>
        <v>3.1457061995367388</v>
      </c>
    </row>
    <row r="999" spans="1:20" x14ac:dyDescent="0.25">
      <c r="A999" s="12" t="s">
        <v>21</v>
      </c>
      <c r="B999" s="13">
        <v>681787</v>
      </c>
      <c r="C999" s="12">
        <v>1.2</v>
      </c>
      <c r="D999" s="12">
        <v>1.1000000000000001</v>
      </c>
      <c r="E999" s="12">
        <v>1.3</v>
      </c>
      <c r="F999" s="12">
        <v>2003</v>
      </c>
      <c r="G999" s="12" t="s">
        <v>8</v>
      </c>
      <c r="H999" s="16" t="str">
        <f>VLOOKUP(A999,'Data Key'!$A$1:$B$51,2,FALSE)</f>
        <v>Colorado</v>
      </c>
      <c r="I999" s="17">
        <f t="shared" si="150"/>
        <v>818</v>
      </c>
      <c r="J999" s="21">
        <f t="shared" si="151"/>
        <v>4.1924437913803663E-5</v>
      </c>
      <c r="K999" s="19">
        <f t="shared" si="152"/>
        <v>1.1578637657333766</v>
      </c>
      <c r="L999" s="19">
        <f t="shared" si="153"/>
        <v>1.2417126415609836</v>
      </c>
      <c r="M999" s="21">
        <f t="shared" si="158"/>
        <v>763</v>
      </c>
      <c r="N999" s="21">
        <f t="shared" si="159"/>
        <v>875</v>
      </c>
      <c r="O999" s="19">
        <f t="shared" si="154"/>
        <v>1.1191178476562329</v>
      </c>
      <c r="P999" s="19">
        <f t="shared" si="155"/>
        <v>1.2833920271287074</v>
      </c>
      <c r="Q999" s="21">
        <f>((I999/B999)+_xlfn.NORM.S.INV(0.975)^2/(2*B999))/(1+_xlfn.NORM.S.INV(0.975)^2/B999)</f>
        <v>1.2025986263704735E-3</v>
      </c>
      <c r="R999" s="21">
        <f>_xlfn.NORM.S.INV(0.975)*SQRT(Q999*(1-Q999)/B999+(_xlfn.NORM.S.INV(0.975)^2/(4*B999^2)))/(1+_xlfn.NORM.S.INV(0.975)^2/B999)</f>
        <v>8.2314214921215819E-5</v>
      </c>
      <c r="S999" s="19">
        <f t="shared" si="156"/>
        <v>1.1202844114492578</v>
      </c>
      <c r="T999" s="19">
        <f t="shared" si="157"/>
        <v>1.2849128412916893</v>
      </c>
    </row>
    <row r="1000" spans="1:20" x14ac:dyDescent="0.25">
      <c r="A1000" s="12" t="s">
        <v>33</v>
      </c>
      <c r="B1000" s="13">
        <v>523070</v>
      </c>
      <c r="C1000" s="12">
        <v>3.7</v>
      </c>
      <c r="D1000" s="12">
        <v>3.5</v>
      </c>
      <c r="E1000" s="12">
        <v>3.8</v>
      </c>
      <c r="F1000" s="12">
        <v>2003</v>
      </c>
      <c r="G1000" s="12" t="s">
        <v>8</v>
      </c>
      <c r="H1000" s="16" t="str">
        <f>VLOOKUP(A1000,'Data Key'!$A$1:$B$51,2,FALSE)</f>
        <v>Connecticut</v>
      </c>
      <c r="I1000" s="17">
        <f t="shared" si="150"/>
        <v>1935</v>
      </c>
      <c r="J1000" s="21">
        <f t="shared" si="151"/>
        <v>8.3941337927185923E-5</v>
      </c>
      <c r="K1000" s="19">
        <f t="shared" si="152"/>
        <v>3.6153723294595883</v>
      </c>
      <c r="L1000" s="19">
        <f t="shared" si="153"/>
        <v>3.7832550053139604</v>
      </c>
      <c r="M1000" s="21">
        <f t="shared" si="158"/>
        <v>1850</v>
      </c>
      <c r="N1000" s="21">
        <f t="shared" si="159"/>
        <v>2022</v>
      </c>
      <c r="O1000" s="19">
        <f t="shared" si="154"/>
        <v>3.5368115166230143</v>
      </c>
      <c r="P1000" s="19">
        <f t="shared" si="155"/>
        <v>3.8656393981685051</v>
      </c>
      <c r="Q1000" s="21">
        <f>((I1000/B1000)+_xlfn.NORM.S.INV(0.975)^2/(2*B1000))/(1+_xlfn.NORM.S.INV(0.975)^2/B1000)</f>
        <v>3.7029585039244067E-3</v>
      </c>
      <c r="R1000" s="21">
        <f>_xlfn.NORM.S.INV(0.975)*SQRT(Q1000*(1-Q1000)/B1000+(_xlfn.NORM.S.INV(0.975)^2/(4*B1000^2)))/(1+_xlfn.NORM.S.INV(0.975)^2/B1000)</f>
        <v>1.6464247212784883E-4</v>
      </c>
      <c r="S1000" s="19">
        <f t="shared" si="156"/>
        <v>3.5383160317965578</v>
      </c>
      <c r="T1000" s="19">
        <f t="shared" si="157"/>
        <v>3.8676009760522558</v>
      </c>
    </row>
    <row r="1001" spans="1:20" x14ac:dyDescent="0.25">
      <c r="A1001" s="12" t="s">
        <v>45</v>
      </c>
      <c r="B1001" s="13">
        <v>109122</v>
      </c>
      <c r="C1001" s="12">
        <v>3.1</v>
      </c>
      <c r="D1001" s="12">
        <v>2.8</v>
      </c>
      <c r="E1001" s="12">
        <v>3.5</v>
      </c>
      <c r="F1001" s="12">
        <v>2003</v>
      </c>
      <c r="G1001" s="12" t="s">
        <v>8</v>
      </c>
      <c r="H1001" s="16" t="str">
        <f>VLOOKUP(A1001,'Data Key'!$A$1:$B$51,2,FALSE)</f>
        <v>Delaware</v>
      </c>
      <c r="I1001" s="17">
        <f t="shared" si="150"/>
        <v>338</v>
      </c>
      <c r="J1001" s="21">
        <f t="shared" si="151"/>
        <v>1.6821796943233692E-4</v>
      </c>
      <c r="K1001" s="19">
        <f t="shared" si="152"/>
        <v>2.9292325904914183</v>
      </c>
      <c r="L1001" s="19">
        <f t="shared" si="153"/>
        <v>3.2656685293560921</v>
      </c>
      <c r="M1001" s="21">
        <f t="shared" si="158"/>
        <v>303</v>
      </c>
      <c r="N1001" s="21">
        <f t="shared" si="159"/>
        <v>375</v>
      </c>
      <c r="O1001" s="19">
        <f t="shared" si="154"/>
        <v>2.7767086380381589</v>
      </c>
      <c r="P1001" s="19">
        <f t="shared" si="155"/>
        <v>3.436520591631385</v>
      </c>
      <c r="Q1001" s="21">
        <f>((I1001/B1001)+_xlfn.NORM.S.INV(0.975)^2/(2*B1001))/(1+_xlfn.NORM.S.INV(0.975)^2/B1001)</f>
        <v>3.1149425733282272E-3</v>
      </c>
      <c r="R1001" s="21">
        <f>_xlfn.NORM.S.INV(0.975)*SQRT(Q1001*(1-Q1001)/B1001+(_xlfn.NORM.S.INV(0.975)^2/(4*B1001^2)))/(1+_xlfn.NORM.S.INV(0.975)^2/B1001)</f>
        <v>3.3108444346511645E-4</v>
      </c>
      <c r="S1001" s="19">
        <f t="shared" si="156"/>
        <v>2.7838581298631109</v>
      </c>
      <c r="T1001" s="19">
        <f t="shared" si="157"/>
        <v>3.4460270167933436</v>
      </c>
    </row>
    <row r="1002" spans="1:20" x14ac:dyDescent="0.25">
      <c r="A1002" s="12" t="s">
        <v>60</v>
      </c>
      <c r="B1002" s="13">
        <v>62534</v>
      </c>
      <c r="C1002" s="12">
        <v>3</v>
      </c>
      <c r="D1002" s="12">
        <v>2.6</v>
      </c>
      <c r="E1002" s="12">
        <v>3.4</v>
      </c>
      <c r="F1002" s="12">
        <v>2003</v>
      </c>
      <c r="G1002" s="12" t="s">
        <v>8</v>
      </c>
      <c r="H1002" s="16" t="e">
        <f>VLOOKUP(A1002,'Data Key'!$A$1:$B$51,2,FALSE)</f>
        <v>#N/A</v>
      </c>
      <c r="I1002" s="17">
        <f t="shared" si="150"/>
        <v>188</v>
      </c>
      <c r="J1002" s="21">
        <f t="shared" si="151"/>
        <v>2.1893183052191836E-4</v>
      </c>
      <c r="K1002" s="19">
        <f t="shared" si="152"/>
        <v>2.7874327071695775</v>
      </c>
      <c r="L1002" s="19">
        <f t="shared" si="153"/>
        <v>3.2252963682134146</v>
      </c>
      <c r="M1002" s="21">
        <f t="shared" si="158"/>
        <v>161</v>
      </c>
      <c r="N1002" s="21">
        <f t="shared" si="159"/>
        <v>215</v>
      </c>
      <c r="O1002" s="19">
        <f t="shared" si="154"/>
        <v>2.5745994179166534</v>
      </c>
      <c r="P1002" s="19">
        <f t="shared" si="155"/>
        <v>3.4381296574663383</v>
      </c>
      <c r="Q1002" s="21">
        <f>((I1002/B1002)+_xlfn.NORM.S.INV(0.975)^2/(2*B1002))/(1+_xlfn.NORM.S.INV(0.975)^2/B1002)</f>
        <v>3.0368929432174952E-3</v>
      </c>
      <c r="R1002" s="21">
        <f>_xlfn.NORM.S.INV(0.975)*SQRT(Q1002*(1-Q1002)/B1002+(_xlfn.NORM.S.INV(0.975)^2/(4*B1002^2)))/(1+_xlfn.NORM.S.INV(0.975)^2/B1002)</f>
        <v>4.3233088480156066E-4</v>
      </c>
      <c r="S1002" s="19">
        <f t="shared" si="156"/>
        <v>2.6045620584159348</v>
      </c>
      <c r="T1002" s="19">
        <f t="shared" si="157"/>
        <v>3.4692238280190555</v>
      </c>
    </row>
    <row r="1003" spans="1:20" x14ac:dyDescent="0.25">
      <c r="A1003" s="12" t="s">
        <v>27</v>
      </c>
      <c r="B1003" s="13">
        <v>2346054</v>
      </c>
      <c r="C1003" s="12">
        <v>2.4</v>
      </c>
      <c r="D1003" s="12">
        <v>2.2999999999999998</v>
      </c>
      <c r="E1003" s="12">
        <v>2.4</v>
      </c>
      <c r="F1003" s="12">
        <v>2003</v>
      </c>
      <c r="G1003" s="12" t="s">
        <v>8</v>
      </c>
      <c r="H1003" s="16" t="str">
        <f>VLOOKUP(A1003,'Data Key'!$A$1:$B$51,2,FALSE)</f>
        <v>Florida</v>
      </c>
      <c r="I1003" s="17">
        <f t="shared" si="150"/>
        <v>5631</v>
      </c>
      <c r="J1003" s="21">
        <f t="shared" si="151"/>
        <v>3.194720996448737E-5</v>
      </c>
      <c r="K1003" s="19">
        <f t="shared" si="152"/>
        <v>2.368253296929216</v>
      </c>
      <c r="L1003" s="19">
        <f t="shared" si="153"/>
        <v>2.4321477168581902</v>
      </c>
      <c r="M1003" s="21">
        <f t="shared" si="158"/>
        <v>5484</v>
      </c>
      <c r="N1003" s="21">
        <f t="shared" si="159"/>
        <v>5778</v>
      </c>
      <c r="O1003" s="19">
        <f t="shared" si="154"/>
        <v>2.3375421026114487</v>
      </c>
      <c r="P1003" s="19">
        <f t="shared" si="155"/>
        <v>2.4628589111759576</v>
      </c>
      <c r="Q1003" s="21">
        <f>((I1003/B1003)+_xlfn.NORM.S.INV(0.975)^2/(2*B1003))/(1+_xlfn.NORM.S.INV(0.975)^2/B1003)</f>
        <v>2.4010152818345247E-3</v>
      </c>
      <c r="R1003" s="21">
        <f>_xlfn.NORM.S.INV(0.975)*SQRT(Q1003*(1-Q1003)/B1003+(_xlfn.NORM.S.INV(0.975)^2/(4*B1003^2)))/(1+_xlfn.NORM.S.INV(0.975)^2/B1003)</f>
        <v>6.2631230879316022E-5</v>
      </c>
      <c r="S1003" s="19">
        <f t="shared" si="156"/>
        <v>2.3383840509552085</v>
      </c>
      <c r="T1003" s="19">
        <f t="shared" si="157"/>
        <v>2.4636465127138409</v>
      </c>
    </row>
    <row r="1004" spans="1:20" x14ac:dyDescent="0.25">
      <c r="A1004" s="12" t="s">
        <v>14</v>
      </c>
      <c r="B1004" s="13">
        <v>1367276</v>
      </c>
      <c r="C1004" s="12">
        <v>2.8</v>
      </c>
      <c r="D1004" s="12">
        <v>2.7</v>
      </c>
      <c r="E1004" s="12">
        <v>2.9</v>
      </c>
      <c r="F1004" s="12">
        <v>2003</v>
      </c>
      <c r="G1004" s="12" t="s">
        <v>8</v>
      </c>
      <c r="H1004" s="16" t="str">
        <f>VLOOKUP(A1004,'Data Key'!$A$1:$B$51,2,FALSE)</f>
        <v>Georgia</v>
      </c>
      <c r="I1004" s="17">
        <f t="shared" si="150"/>
        <v>3828</v>
      </c>
      <c r="J1004" s="21">
        <f t="shared" si="151"/>
        <v>4.5187776099894996E-5</v>
      </c>
      <c r="K1004" s="19">
        <f t="shared" si="152"/>
        <v>2.7545395649782773</v>
      </c>
      <c r="L1004" s="19">
        <f t="shared" si="153"/>
        <v>2.844915117178068</v>
      </c>
      <c r="M1004" s="21">
        <f t="shared" si="158"/>
        <v>3708</v>
      </c>
      <c r="N1004" s="21">
        <f t="shared" si="159"/>
        <v>3950</v>
      </c>
      <c r="O1004" s="19">
        <f t="shared" si="154"/>
        <v>2.7119615937089514</v>
      </c>
      <c r="P1004" s="19">
        <f t="shared" si="155"/>
        <v>2.8889558509035482</v>
      </c>
      <c r="Q1004" s="21">
        <f>((I1004/B1004)+_xlfn.NORM.S.INV(0.975)^2/(2*B1004))/(1+_xlfn.NORM.S.INV(0.975)^2/B1004)</f>
        <v>2.8011242565560012E-3</v>
      </c>
      <c r="R1004" s="21">
        <f>_xlfn.NORM.S.INV(0.975)*SQRT(Q1004*(1-Q1004)/B1004+(_xlfn.NORM.S.INV(0.975)^2/(4*B1004^2)))/(1+_xlfn.NORM.S.INV(0.975)^2/B1004)</f>
        <v>8.8599332384974426E-5</v>
      </c>
      <c r="S1004" s="19">
        <f t="shared" si="156"/>
        <v>2.7125249241710265</v>
      </c>
      <c r="T1004" s="19">
        <f t="shared" si="157"/>
        <v>2.8897235889409756</v>
      </c>
    </row>
    <row r="1005" spans="1:20" x14ac:dyDescent="0.25">
      <c r="A1005" s="12" t="s">
        <v>58</v>
      </c>
      <c r="B1005" s="13">
        <v>168579</v>
      </c>
      <c r="C1005" s="12">
        <v>3.5</v>
      </c>
      <c r="D1005" s="12">
        <v>3.3</v>
      </c>
      <c r="E1005" s="12">
        <v>3.8</v>
      </c>
      <c r="F1005" s="12">
        <v>2003</v>
      </c>
      <c r="G1005" s="12" t="s">
        <v>8</v>
      </c>
      <c r="H1005" s="16" t="str">
        <f>VLOOKUP(A1005,'Data Key'!$A$1:$B$51,2,FALSE)</f>
        <v>Hawaii</v>
      </c>
      <c r="I1005" s="17">
        <f t="shared" si="150"/>
        <v>590</v>
      </c>
      <c r="J1005" s="21">
        <f t="shared" si="151"/>
        <v>1.4383388739999729E-4</v>
      </c>
      <c r="K1005" s="19">
        <f t="shared" si="152"/>
        <v>3.3560089162706852</v>
      </c>
      <c r="L1005" s="19">
        <f t="shared" si="153"/>
        <v>3.6436766910706795</v>
      </c>
      <c r="M1005" s="21">
        <f t="shared" si="158"/>
        <v>543</v>
      </c>
      <c r="N1005" s="21">
        <f t="shared" si="159"/>
        <v>638</v>
      </c>
      <c r="O1005" s="19">
        <f t="shared" si="154"/>
        <v>3.2210417667681028</v>
      </c>
      <c r="P1005" s="19">
        <f t="shared" si="155"/>
        <v>3.7845757775286364</v>
      </c>
      <c r="Q1005" s="21">
        <f>((I1005/B1005)+_xlfn.NORM.S.INV(0.975)^2/(2*B1005))/(1+_xlfn.NORM.S.INV(0.975)^2/B1005)</f>
        <v>3.5111564396957565E-3</v>
      </c>
      <c r="R1005" s="21">
        <f>_xlfn.NORM.S.INV(0.975)*SQRT(Q1005*(1-Q1005)/B1005+(_xlfn.NORM.S.INV(0.975)^2/(4*B1005^2)))/(1+_xlfn.NORM.S.INV(0.975)^2/B1005)</f>
        <v>2.8258626022677544E-4</v>
      </c>
      <c r="S1005" s="19">
        <f t="shared" si="156"/>
        <v>3.2285701794689809</v>
      </c>
      <c r="T1005" s="19">
        <f t="shared" si="157"/>
        <v>3.7937426999225319</v>
      </c>
    </row>
    <row r="1006" spans="1:20" x14ac:dyDescent="0.25">
      <c r="A1006" s="12" t="s">
        <v>34</v>
      </c>
      <c r="B1006" s="13">
        <v>230858</v>
      </c>
      <c r="C1006" s="12">
        <v>2.2999999999999998</v>
      </c>
      <c r="D1006" s="12">
        <v>2.1</v>
      </c>
      <c r="E1006" s="12">
        <v>2.5</v>
      </c>
      <c r="F1006" s="12">
        <v>2003</v>
      </c>
      <c r="G1006" s="12" t="s">
        <v>8</v>
      </c>
      <c r="H1006" s="16" t="str">
        <f>VLOOKUP(A1006,'Data Key'!$A$1:$B$51,2,FALSE)</f>
        <v>Idaho</v>
      </c>
      <c r="I1006" s="17">
        <f t="shared" si="150"/>
        <v>531</v>
      </c>
      <c r="J1006" s="21">
        <f t="shared" si="151"/>
        <v>9.9701637832198475E-5</v>
      </c>
      <c r="K1006" s="19">
        <f t="shared" si="152"/>
        <v>2.2004135845122734</v>
      </c>
      <c r="L1006" s="19">
        <f t="shared" si="153"/>
        <v>2.3998168601766698</v>
      </c>
      <c r="M1006" s="21">
        <f t="shared" si="158"/>
        <v>486</v>
      </c>
      <c r="N1006" s="21">
        <f t="shared" si="159"/>
        <v>577</v>
      </c>
      <c r="O1006" s="19">
        <f t="shared" si="154"/>
        <v>2.1051902035017198</v>
      </c>
      <c r="P1006" s="19">
        <f t="shared" si="155"/>
        <v>2.499371908272618</v>
      </c>
      <c r="Q1006" s="21">
        <f>((I1006/B1006)+_xlfn.NORM.S.INV(0.975)^2/(2*B1006))/(1+_xlfn.NORM.S.INV(0.975)^2/B1006)</f>
        <v>2.308396771171927E-3</v>
      </c>
      <c r="R1006" s="21">
        <f>_xlfn.NORM.S.INV(0.975)*SQRT(Q1006*(1-Q1006)/B1006+(_xlfn.NORM.S.INV(0.975)^2/(4*B1006^2)))/(1+_xlfn.NORM.S.INV(0.975)^2/B1006)</f>
        <v>1.9593574025722021E-4</v>
      </c>
      <c r="S1006" s="19">
        <f t="shared" si="156"/>
        <v>2.1124610309147069</v>
      </c>
      <c r="T1006" s="19">
        <f t="shared" si="157"/>
        <v>2.5043325114291468</v>
      </c>
    </row>
    <row r="1007" spans="1:20" x14ac:dyDescent="0.25">
      <c r="A1007" s="12" t="s">
        <v>47</v>
      </c>
      <c r="B1007" s="13">
        <v>1883049</v>
      </c>
      <c r="C1007" s="12">
        <v>3</v>
      </c>
      <c r="D1007" s="12">
        <v>2.9</v>
      </c>
      <c r="E1007" s="12">
        <v>3.1</v>
      </c>
      <c r="F1007" s="12">
        <v>2003</v>
      </c>
      <c r="G1007" s="12" t="s">
        <v>8</v>
      </c>
      <c r="H1007" s="16" t="str">
        <f>VLOOKUP(A1007,'Data Key'!$A$1:$B$51,2,FALSE)</f>
        <v>Illinois</v>
      </c>
      <c r="I1007" s="17">
        <f t="shared" si="150"/>
        <v>5649</v>
      </c>
      <c r="J1007" s="21">
        <f t="shared" si="151"/>
        <v>3.9853985853853311E-5</v>
      </c>
      <c r="K1007" s="19">
        <f t="shared" si="152"/>
        <v>2.960067949263077</v>
      </c>
      <c r="L1007" s="19">
        <f t="shared" si="153"/>
        <v>3.0397759209707833</v>
      </c>
      <c r="M1007" s="21">
        <f t="shared" si="158"/>
        <v>5503</v>
      </c>
      <c r="N1007" s="21">
        <f t="shared" si="159"/>
        <v>5797</v>
      </c>
      <c r="O1007" s="19">
        <f t="shared" si="154"/>
        <v>2.9223881056732992</v>
      </c>
      <c r="P1007" s="19">
        <f t="shared" si="155"/>
        <v>3.0785178718132138</v>
      </c>
      <c r="Q1007" s="21">
        <f>((I1007/B1007)+_xlfn.NORM.S.INV(0.975)^2/(2*B1007))/(1+_xlfn.NORM.S.INV(0.975)^2/B1007)</f>
        <v>3.000935823464476E-3</v>
      </c>
      <c r="R1007" s="21">
        <f>_xlfn.NORM.S.INV(0.975)*SQRT(Q1007*(1-Q1007)/B1007+(_xlfn.NORM.S.INV(0.975)^2/(4*B1007^2)))/(1+_xlfn.NORM.S.INV(0.975)^2/B1007)</f>
        <v>7.8132034930277044E-5</v>
      </c>
      <c r="S1007" s="19">
        <f t="shared" si="156"/>
        <v>2.9228037885341993</v>
      </c>
      <c r="T1007" s="19">
        <f t="shared" si="157"/>
        <v>3.0790678583947528</v>
      </c>
    </row>
    <row r="1008" spans="1:20" x14ac:dyDescent="0.25">
      <c r="A1008" s="12" t="s">
        <v>35</v>
      </c>
      <c r="B1008" s="13">
        <v>931573</v>
      </c>
      <c r="C1008" s="12">
        <v>4.8</v>
      </c>
      <c r="D1008" s="12">
        <v>4.7</v>
      </c>
      <c r="E1008" s="12">
        <v>5</v>
      </c>
      <c r="F1008" s="12">
        <v>2003</v>
      </c>
      <c r="G1008" s="12" t="s">
        <v>8</v>
      </c>
      <c r="H1008" s="16" t="str">
        <f>VLOOKUP(A1008,'Data Key'!$A$1:$B$51,2,FALSE)</f>
        <v>Indiana</v>
      </c>
      <c r="I1008" s="17">
        <f t="shared" si="150"/>
        <v>4472</v>
      </c>
      <c r="J1008" s="21">
        <f t="shared" si="151"/>
        <v>7.1612540854639834E-5</v>
      </c>
      <c r="K1008" s="19">
        <f t="shared" si="152"/>
        <v>4.7288700836954485</v>
      </c>
      <c r="L1008" s="19">
        <f t="shared" si="153"/>
        <v>4.8720951654047289</v>
      </c>
      <c r="M1008" s="21">
        <f t="shared" si="158"/>
        <v>4341</v>
      </c>
      <c r="N1008" s="21">
        <f t="shared" si="159"/>
        <v>4603</v>
      </c>
      <c r="O1008" s="19">
        <f t="shared" si="154"/>
        <v>4.6598602578649233</v>
      </c>
      <c r="P1008" s="19">
        <f t="shared" si="155"/>
        <v>4.9411049912352549</v>
      </c>
      <c r="Q1008" s="21">
        <f>((I1008/B1008)+_xlfn.NORM.S.INV(0.975)^2/(2*B1008))/(1+_xlfn.NORM.S.INV(0.975)^2/B1008)</f>
        <v>4.8025246338287289E-3</v>
      </c>
      <c r="R1008" s="21">
        <f>_xlfn.NORM.S.INV(0.975)*SQRT(Q1008*(1-Q1008)/B1008+(_xlfn.NORM.S.INV(0.975)^2/(4*B1008^2)))/(1+_xlfn.NORM.S.INV(0.975)^2/B1008)</f>
        <v>1.404022668576031E-4</v>
      </c>
      <c r="S1008" s="19">
        <f t="shared" si="156"/>
        <v>4.6621223669711256</v>
      </c>
      <c r="T1008" s="19">
        <f t="shared" si="157"/>
        <v>4.9429269006863326</v>
      </c>
    </row>
    <row r="1009" spans="1:20" x14ac:dyDescent="0.25">
      <c r="A1009" s="12" t="s">
        <v>46</v>
      </c>
      <c r="B1009" s="13">
        <v>435394</v>
      </c>
      <c r="C1009" s="12">
        <v>2.6</v>
      </c>
      <c r="D1009" s="12">
        <v>2.5</v>
      </c>
      <c r="E1009" s="12">
        <v>2.8</v>
      </c>
      <c r="F1009" s="12">
        <v>2003</v>
      </c>
      <c r="G1009" s="12" t="s">
        <v>8</v>
      </c>
      <c r="H1009" s="16" t="str">
        <f>VLOOKUP(A1009,'Data Key'!$A$1:$B$51,2,FALSE)</f>
        <v>Iowa</v>
      </c>
      <c r="I1009" s="17">
        <f t="shared" si="150"/>
        <v>1132</v>
      </c>
      <c r="J1009" s="21">
        <f t="shared" si="151"/>
        <v>7.717479200287793E-5</v>
      </c>
      <c r="K1009" s="19">
        <f t="shared" si="152"/>
        <v>2.5227691668022501</v>
      </c>
      <c r="L1009" s="19">
        <f t="shared" si="153"/>
        <v>2.6771187508080061</v>
      </c>
      <c r="M1009" s="21">
        <f t="shared" si="158"/>
        <v>1067</v>
      </c>
      <c r="N1009" s="21">
        <f t="shared" si="159"/>
        <v>1198</v>
      </c>
      <c r="O1009" s="19">
        <f t="shared" si="154"/>
        <v>2.4506538904991801</v>
      </c>
      <c r="P1009" s="19">
        <f t="shared" si="155"/>
        <v>2.7515307973927063</v>
      </c>
      <c r="Q1009" s="21">
        <f>((I1009/B1009)+_xlfn.NORM.S.INV(0.975)^2/(2*B1009))/(1+_xlfn.NORM.S.INV(0.975)^2/B1009)</f>
        <v>2.6043324551428483E-3</v>
      </c>
      <c r="R1009" s="21">
        <f>_xlfn.NORM.S.INV(0.975)*SQRT(Q1009*(1-Q1009)/B1009+(_xlfn.NORM.S.INV(0.975)^2/(4*B1009^2)))/(1+_xlfn.NORM.S.INV(0.975)^2/B1009)</f>
        <v>1.5145000926978237E-4</v>
      </c>
      <c r="S1009" s="19">
        <f t="shared" si="156"/>
        <v>2.4528824458730658</v>
      </c>
      <c r="T1009" s="19">
        <f t="shared" si="157"/>
        <v>2.755782464412631</v>
      </c>
    </row>
    <row r="1010" spans="1:20" x14ac:dyDescent="0.25">
      <c r="A1010" s="12" t="s">
        <v>48</v>
      </c>
      <c r="B1010" s="13">
        <v>419497</v>
      </c>
      <c r="C1010" s="12">
        <v>2.2999999999999998</v>
      </c>
      <c r="D1010" s="12">
        <v>2.1</v>
      </c>
      <c r="E1010" s="12">
        <v>2.4</v>
      </c>
      <c r="F1010" s="12">
        <v>2003</v>
      </c>
      <c r="G1010" s="12" t="s">
        <v>8</v>
      </c>
      <c r="H1010" s="16" t="str">
        <f>VLOOKUP(A1010,'Data Key'!$A$1:$B$51,2,FALSE)</f>
        <v>Kansas</v>
      </c>
      <c r="I1010" s="17">
        <f t="shared" si="150"/>
        <v>965</v>
      </c>
      <c r="J1010" s="21">
        <f t="shared" si="151"/>
        <v>7.3966437510744731E-5</v>
      </c>
      <c r="K1010" s="19">
        <f t="shared" si="152"/>
        <v>2.226407581850538</v>
      </c>
      <c r="L1010" s="19">
        <f t="shared" si="153"/>
        <v>2.374340456872027</v>
      </c>
      <c r="M1010" s="21">
        <f t="shared" si="158"/>
        <v>905</v>
      </c>
      <c r="N1010" s="21">
        <f t="shared" si="159"/>
        <v>1026</v>
      </c>
      <c r="O1010" s="19">
        <f t="shared" si="154"/>
        <v>2.1573455829243118</v>
      </c>
      <c r="P1010" s="19">
        <f t="shared" si="155"/>
        <v>2.4457862630722031</v>
      </c>
      <c r="Q1010" s="21">
        <f>((I1010/B1010)+_xlfn.NORM.S.INV(0.975)^2/(2*B1010))/(1+_xlfn.NORM.S.INV(0.975)^2/B1010)</f>
        <v>2.3049315611569816E-3</v>
      </c>
      <c r="R1010" s="21">
        <f>_xlfn.NORM.S.INV(0.975)*SQRT(Q1010*(1-Q1010)/B1010+(_xlfn.NORM.S.INV(0.975)^2/(4*B1010^2)))/(1+_xlfn.NORM.S.INV(0.975)^2/B1010)</f>
        <v>1.4518564627826741E-4</v>
      </c>
      <c r="S1010" s="19">
        <f t="shared" si="156"/>
        <v>2.1597459148787141</v>
      </c>
      <c r="T1010" s="19">
        <f t="shared" si="157"/>
        <v>2.4501172074352491</v>
      </c>
    </row>
    <row r="1011" spans="1:20" x14ac:dyDescent="0.25">
      <c r="A1011" s="12" t="s">
        <v>49</v>
      </c>
      <c r="B1011" s="13">
        <v>577827</v>
      </c>
      <c r="C1011" s="12">
        <v>2.2000000000000002</v>
      </c>
      <c r="D1011" s="12">
        <v>2.1</v>
      </c>
      <c r="E1011" s="12">
        <v>2.4</v>
      </c>
      <c r="F1011" s="12">
        <v>2003</v>
      </c>
      <c r="G1011" s="12" t="s">
        <v>8</v>
      </c>
      <c r="H1011" s="16" t="str">
        <f>VLOOKUP(A1011,'Data Key'!$A$1:$B$51,2,FALSE)</f>
        <v>Kentucky</v>
      </c>
      <c r="I1011" s="17">
        <f t="shared" si="150"/>
        <v>1271</v>
      </c>
      <c r="J1011" s="21">
        <f t="shared" si="151"/>
        <v>6.1630654032157213E-5</v>
      </c>
      <c r="K1011" s="19">
        <f t="shared" si="152"/>
        <v>2.137989647545997</v>
      </c>
      <c r="L1011" s="19">
        <f t="shared" si="153"/>
        <v>2.2612509556103113</v>
      </c>
      <c r="M1011" s="21">
        <f t="shared" si="158"/>
        <v>1202</v>
      </c>
      <c r="N1011" s="21">
        <f t="shared" si="159"/>
        <v>1341</v>
      </c>
      <c r="O1011" s="19">
        <f t="shared" si="154"/>
        <v>2.0802073977159252</v>
      </c>
      <c r="P1011" s="19">
        <f t="shared" si="155"/>
        <v>2.3207638272354876</v>
      </c>
      <c r="Q1011" s="21">
        <f>((I1011/B1011)+_xlfn.NORM.S.INV(0.975)^2/(2*B1011))/(1+_xlfn.NORM.S.INV(0.975)^2/B1011)</f>
        <v>2.2029297124339497E-3</v>
      </c>
      <c r="R1011" s="21">
        <f>_xlfn.NORM.S.INV(0.975)*SQRT(Q1011*(1-Q1011)/B1011+(_xlfn.NORM.S.INV(0.975)^2/(4*B1011^2)))/(1+_xlfn.NORM.S.INV(0.975)^2/B1011)</f>
        <v>1.2092938656780912E-4</v>
      </c>
      <c r="S1011" s="19">
        <f t="shared" si="156"/>
        <v>2.0820003258661406</v>
      </c>
      <c r="T1011" s="19">
        <f t="shared" si="157"/>
        <v>2.3238590990017589</v>
      </c>
    </row>
    <row r="1012" spans="1:20" x14ac:dyDescent="0.25">
      <c r="A1012" s="12" t="s">
        <v>50</v>
      </c>
      <c r="B1012" s="13">
        <v>647893</v>
      </c>
      <c r="C1012" s="12">
        <v>2.2999999999999998</v>
      </c>
      <c r="D1012" s="12">
        <v>2.2000000000000002</v>
      </c>
      <c r="E1012" s="12">
        <v>2.4</v>
      </c>
      <c r="F1012" s="12">
        <v>2003</v>
      </c>
      <c r="G1012" s="12" t="s">
        <v>8</v>
      </c>
      <c r="H1012" s="16" t="str">
        <f>VLOOKUP(A1012,'Data Key'!$A$1:$B$51,2,FALSE)</f>
        <v>Louisiana</v>
      </c>
      <c r="I1012" s="17">
        <f t="shared" si="150"/>
        <v>1490</v>
      </c>
      <c r="J1012" s="21">
        <f t="shared" si="151"/>
        <v>5.9509990957223067E-5</v>
      </c>
      <c r="K1012" s="19">
        <f t="shared" si="152"/>
        <v>2.2402524698194792</v>
      </c>
      <c r="L1012" s="19">
        <f t="shared" si="153"/>
        <v>2.3592724517339252</v>
      </c>
      <c r="M1012" s="21">
        <f t="shared" si="158"/>
        <v>1415</v>
      </c>
      <c r="N1012" s="21">
        <f t="shared" si="159"/>
        <v>1566</v>
      </c>
      <c r="O1012" s="19">
        <f t="shared" si="154"/>
        <v>2.1840026053684789</v>
      </c>
      <c r="P1012" s="19">
        <f t="shared" si="155"/>
        <v>2.4170657809237017</v>
      </c>
      <c r="Q1012" s="21">
        <f>((I1012/B1012)+_xlfn.NORM.S.INV(0.975)^2/(2*B1012))/(1+_xlfn.NORM.S.INV(0.975)^2/B1012)</f>
        <v>2.302713385746875E-3</v>
      </c>
      <c r="R1012" s="21">
        <f>_xlfn.NORM.S.INV(0.975)*SQRT(Q1012*(1-Q1012)/B1012+(_xlfn.NORM.S.INV(0.975)^2/(4*B1012^2)))/(1+_xlfn.NORM.S.INV(0.975)^2/B1012)</f>
        <v>1.167490266931815E-4</v>
      </c>
      <c r="S1012" s="19">
        <f t="shared" si="156"/>
        <v>2.1859643590536932</v>
      </c>
      <c r="T1012" s="19">
        <f t="shared" si="157"/>
        <v>2.4194624124400566</v>
      </c>
    </row>
    <row r="1013" spans="1:20" x14ac:dyDescent="0.25">
      <c r="A1013" s="12" t="s">
        <v>36</v>
      </c>
      <c r="B1013" s="13">
        <v>186248</v>
      </c>
      <c r="C1013" s="12">
        <v>4.2</v>
      </c>
      <c r="D1013" s="12">
        <v>3.9</v>
      </c>
      <c r="E1013" s="12">
        <v>4.5</v>
      </c>
      <c r="F1013" s="12">
        <v>2003</v>
      </c>
      <c r="G1013" s="12" t="s">
        <v>8</v>
      </c>
      <c r="H1013" s="16" t="str">
        <f>VLOOKUP(A1013,'Data Key'!$A$1:$B$51,2,FALSE)</f>
        <v>Maine</v>
      </c>
      <c r="I1013" s="17">
        <f t="shared" si="150"/>
        <v>782</v>
      </c>
      <c r="J1013" s="21">
        <f t="shared" si="151"/>
        <v>1.4982976644494978E-4</v>
      </c>
      <c r="K1013" s="19">
        <f t="shared" si="152"/>
        <v>4.0488730384173843</v>
      </c>
      <c r="L1013" s="19">
        <f t="shared" si="153"/>
        <v>4.3485325713072838</v>
      </c>
      <c r="M1013" s="21">
        <f t="shared" si="158"/>
        <v>728</v>
      </c>
      <c r="N1013" s="21">
        <f t="shared" si="159"/>
        <v>837</v>
      </c>
      <c r="O1013" s="19">
        <f t="shared" si="154"/>
        <v>3.9087668055495897</v>
      </c>
      <c r="P1013" s="19">
        <f t="shared" si="155"/>
        <v>4.4940079893475362</v>
      </c>
      <c r="Q1013" s="21">
        <f>((I1013/B1013)+_xlfn.NORM.S.INV(0.975)^2/(2*B1013))/(1+_xlfn.NORM.S.INV(0.975)^2/B1013)</f>
        <v>4.20892874545709E-3</v>
      </c>
      <c r="R1013" s="21">
        <f>_xlfn.NORM.S.INV(0.975)*SQRT(Q1013*(1-Q1013)/B1013+(_xlfn.NORM.S.INV(0.975)^2/(4*B1013^2)))/(1+_xlfn.NORM.S.INV(0.975)^2/B1013)</f>
        <v>2.941915629393495E-4</v>
      </c>
      <c r="S1013" s="19">
        <f t="shared" si="156"/>
        <v>3.9147371825177402</v>
      </c>
      <c r="T1013" s="19">
        <f t="shared" si="157"/>
        <v>4.50312030839644</v>
      </c>
    </row>
    <row r="1014" spans="1:20" x14ac:dyDescent="0.25">
      <c r="A1014" s="12" t="s">
        <v>15</v>
      </c>
      <c r="B1014" s="13">
        <v>787162</v>
      </c>
      <c r="C1014" s="12">
        <v>4.2</v>
      </c>
      <c r="D1014" s="12">
        <v>4.0999999999999996</v>
      </c>
      <c r="E1014" s="12">
        <v>4.4000000000000004</v>
      </c>
      <c r="F1014" s="12">
        <v>2003</v>
      </c>
      <c r="G1014" s="12" t="s">
        <v>8</v>
      </c>
      <c r="H1014" s="16" t="str">
        <f>VLOOKUP(A1014,'Data Key'!$A$1:$B$51,2,FALSE)</f>
        <v>Maryland</v>
      </c>
      <c r="I1014" s="17">
        <f t="shared" si="150"/>
        <v>3306</v>
      </c>
      <c r="J1014" s="21">
        <f t="shared" si="151"/>
        <v>7.2890912549241577E-5</v>
      </c>
      <c r="K1014" s="19">
        <f t="shared" si="152"/>
        <v>4.1270069483739231</v>
      </c>
      <c r="L1014" s="19">
        <f t="shared" si="153"/>
        <v>4.2727887734724064</v>
      </c>
      <c r="M1014" s="21">
        <f t="shared" si="158"/>
        <v>3194</v>
      </c>
      <c r="N1014" s="21">
        <f t="shared" si="159"/>
        <v>3419</v>
      </c>
      <c r="O1014" s="19">
        <f t="shared" si="154"/>
        <v>4.0576145698090098</v>
      </c>
      <c r="P1014" s="19">
        <f t="shared" si="155"/>
        <v>4.343451538565124</v>
      </c>
      <c r="Q1014" s="21">
        <f>((I1014/B1014)+_xlfn.NORM.S.INV(0.975)^2/(2*B1014))/(1+_xlfn.NORM.S.INV(0.975)^2/B1014)</f>
        <v>4.2023174218026524E-3</v>
      </c>
      <c r="R1014" s="21">
        <f>_xlfn.NORM.S.INV(0.975)*SQRT(Q1014*(1-Q1014)/B1014+(_xlfn.NORM.S.INV(0.975)^2/(4*B1014^2)))/(1+_xlfn.NORM.S.INV(0.975)^2/B1014)</f>
        <v>1.4292466855708903E-4</v>
      </c>
      <c r="S1014" s="19">
        <f t="shared" si="156"/>
        <v>4.0593927532455636</v>
      </c>
      <c r="T1014" s="19">
        <f t="shared" si="157"/>
        <v>4.3452420903597417</v>
      </c>
    </row>
    <row r="1015" spans="1:20" x14ac:dyDescent="0.25">
      <c r="A1015" s="12" t="s">
        <v>30</v>
      </c>
      <c r="B1015" s="13">
        <v>888222</v>
      </c>
      <c r="C1015" s="12">
        <v>4.2</v>
      </c>
      <c r="D1015" s="12">
        <v>4.0999999999999996</v>
      </c>
      <c r="E1015" s="12">
        <v>4.4000000000000004</v>
      </c>
      <c r="F1015" s="12">
        <v>2003</v>
      </c>
      <c r="G1015" s="12" t="s">
        <v>8</v>
      </c>
      <c r="H1015" s="16" t="str">
        <f>VLOOKUP(A1015,'Data Key'!$A$1:$B$51,2,FALSE)</f>
        <v>Massachusetts</v>
      </c>
      <c r="I1015" s="17">
        <f t="shared" si="150"/>
        <v>3731</v>
      </c>
      <c r="J1015" s="21">
        <f t="shared" si="151"/>
        <v>6.862416053581332E-5</v>
      </c>
      <c r="K1015" s="19">
        <f t="shared" si="152"/>
        <v>4.131902284429521</v>
      </c>
      <c r="L1015" s="19">
        <f t="shared" si="153"/>
        <v>4.2691506055011486</v>
      </c>
      <c r="M1015" s="21">
        <f t="shared" si="158"/>
        <v>3612</v>
      </c>
      <c r="N1015" s="21">
        <f t="shared" si="159"/>
        <v>3850</v>
      </c>
      <c r="O1015" s="19">
        <f t="shared" si="154"/>
        <v>4.0665509298351088</v>
      </c>
      <c r="P1015" s="19">
        <f t="shared" si="155"/>
        <v>4.3345019600955617</v>
      </c>
      <c r="Q1015" s="21">
        <f>((I1015/B1015)+_xlfn.NORM.S.INV(0.975)^2/(2*B1015))/(1+_xlfn.NORM.S.INV(0.975)^2/B1015)</f>
        <v>4.2026707118534221E-3</v>
      </c>
      <c r="R1015" s="21">
        <f>_xlfn.NORM.S.INV(0.975)*SQRT(Q1015*(1-Q1015)/B1015+(_xlfn.NORM.S.INV(0.975)^2/(4*B1015^2)))/(1+_xlfn.NORM.S.INV(0.975)^2/B1015)</f>
        <v>1.345518595292252E-4</v>
      </c>
      <c r="S1015" s="19">
        <f t="shared" si="156"/>
        <v>4.0681188523241971</v>
      </c>
      <c r="T1015" s="19">
        <f t="shared" si="157"/>
        <v>4.3372225713826467</v>
      </c>
    </row>
    <row r="1016" spans="1:20" x14ac:dyDescent="0.25">
      <c r="A1016" s="12" t="s">
        <v>51</v>
      </c>
      <c r="B1016" s="13">
        <v>1560463</v>
      </c>
      <c r="C1016" s="12">
        <v>3.7</v>
      </c>
      <c r="D1016" s="12">
        <v>3.6</v>
      </c>
      <c r="E1016" s="12">
        <v>3.8</v>
      </c>
      <c r="F1016" s="12">
        <v>2003</v>
      </c>
      <c r="G1016" s="12" t="s">
        <v>8</v>
      </c>
      <c r="H1016" s="16" t="str">
        <f>VLOOKUP(A1016,'Data Key'!$A$1:$B$51,2,FALSE)</f>
        <v>Michigan</v>
      </c>
      <c r="I1016" s="17">
        <f t="shared" si="150"/>
        <v>5774</v>
      </c>
      <c r="J1016" s="21">
        <f t="shared" si="151"/>
        <v>4.860488716387332E-5</v>
      </c>
      <c r="K1016" s="19">
        <f t="shared" si="152"/>
        <v>3.651578968525111</v>
      </c>
      <c r="L1016" s="19">
        <f t="shared" si="153"/>
        <v>3.7487887428528581</v>
      </c>
      <c r="M1016" s="21">
        <f t="shared" si="158"/>
        <v>5626</v>
      </c>
      <c r="N1016" s="21">
        <f t="shared" si="159"/>
        <v>5923</v>
      </c>
      <c r="O1016" s="19">
        <f t="shared" si="154"/>
        <v>3.6053402099248748</v>
      </c>
      <c r="P1016" s="19">
        <f t="shared" si="155"/>
        <v>3.7956683368974464</v>
      </c>
      <c r="Q1016" s="21">
        <f>((I1016/B1016)+_xlfn.NORM.S.INV(0.975)^2/(2*B1016))/(1+_xlfn.NORM.S.INV(0.975)^2/B1016)</f>
        <v>3.7014056152648903E-3</v>
      </c>
      <c r="R1016" s="21">
        <f>_xlfn.NORM.S.INV(0.975)*SQRT(Q1016*(1-Q1016)/B1016+(_xlfn.NORM.S.INV(0.975)^2/(4*B1016^2)))/(1+_xlfn.NORM.S.INV(0.975)^2/B1016)</f>
        <v>9.5287211747529881E-5</v>
      </c>
      <c r="S1016" s="19">
        <f t="shared" si="156"/>
        <v>3.6061184035173603</v>
      </c>
      <c r="T1016" s="19">
        <f t="shared" si="157"/>
        <v>3.7966928270124205</v>
      </c>
    </row>
    <row r="1017" spans="1:20" x14ac:dyDescent="0.25">
      <c r="A1017" s="12" t="s">
        <v>28</v>
      </c>
      <c r="B1017" s="13">
        <v>772648</v>
      </c>
      <c r="C1017" s="12">
        <v>6.2</v>
      </c>
      <c r="D1017" s="12">
        <v>6</v>
      </c>
      <c r="E1017" s="12">
        <v>6.4</v>
      </c>
      <c r="F1017" s="12">
        <v>2003</v>
      </c>
      <c r="G1017" s="12" t="s">
        <v>8</v>
      </c>
      <c r="H1017" s="16" t="str">
        <f>VLOOKUP(A1017,'Data Key'!$A$1:$B$51,2,FALSE)</f>
        <v>Minnesota</v>
      </c>
      <c r="I1017" s="17">
        <f t="shared" si="150"/>
        <v>4790</v>
      </c>
      <c r="J1017" s="21">
        <f t="shared" si="151"/>
        <v>8.9296756873846468E-5</v>
      </c>
      <c r="K1017" s="19">
        <f t="shared" si="152"/>
        <v>6.1101627641499574</v>
      </c>
      <c r="L1017" s="19">
        <f t="shared" si="153"/>
        <v>6.2887562778976509</v>
      </c>
      <c r="M1017" s="21">
        <f t="shared" si="158"/>
        <v>4656</v>
      </c>
      <c r="N1017" s="21">
        <f t="shared" si="159"/>
        <v>4926</v>
      </c>
      <c r="O1017" s="19">
        <f t="shared" si="154"/>
        <v>6.026029964485768</v>
      </c>
      <c r="P1017" s="19">
        <f t="shared" si="155"/>
        <v>6.3754775784056905</v>
      </c>
      <c r="Q1017" s="21">
        <f>((I1017/B1017)+_xlfn.NORM.S.INV(0.975)^2/(2*B1017))/(1+_xlfn.NORM.S.INV(0.975)^2/B1017)</f>
        <v>6.2019145911344307E-3</v>
      </c>
      <c r="R1017" s="21">
        <f>_xlfn.NORM.S.INV(0.975)*SQRT(Q1017*(1-Q1017)/B1017+(_xlfn.NORM.S.INV(0.975)^2/(4*B1017^2)))/(1+_xlfn.NORM.S.INV(0.975)^2/B1017)</f>
        <v>1.7506964230719661E-4</v>
      </c>
      <c r="S1017" s="19">
        <f t="shared" si="156"/>
        <v>6.0268449488272333</v>
      </c>
      <c r="T1017" s="19">
        <f t="shared" si="157"/>
        <v>6.376984233441628</v>
      </c>
    </row>
    <row r="1018" spans="1:20" x14ac:dyDescent="0.25">
      <c r="A1018" s="12" t="s">
        <v>61</v>
      </c>
      <c r="B1018" s="13">
        <v>439395</v>
      </c>
      <c r="C1018" s="12">
        <v>1.3</v>
      </c>
      <c r="D1018" s="12">
        <v>1.2</v>
      </c>
      <c r="E1018" s="12">
        <v>1.4</v>
      </c>
      <c r="F1018" s="12">
        <v>2003</v>
      </c>
      <c r="G1018" s="12" t="s">
        <v>8</v>
      </c>
      <c r="H1018" s="16" t="str">
        <f>VLOOKUP(A1018,'Data Key'!$A$1:$B$51,2,FALSE)</f>
        <v>Mississippi</v>
      </c>
      <c r="I1018" s="17">
        <f t="shared" si="150"/>
        <v>571</v>
      </c>
      <c r="J1018" s="21">
        <f t="shared" si="151"/>
        <v>5.4347625495365755E-5</v>
      </c>
      <c r="K1018" s="19">
        <f t="shared" si="152"/>
        <v>1.2451664791257611</v>
      </c>
      <c r="L1018" s="19">
        <f t="shared" si="153"/>
        <v>1.3538617301164926</v>
      </c>
      <c r="M1018" s="21">
        <f t="shared" si="158"/>
        <v>525</v>
      </c>
      <c r="N1018" s="21">
        <f t="shared" si="159"/>
        <v>618</v>
      </c>
      <c r="O1018" s="19">
        <f t="shared" si="154"/>
        <v>1.1948247021472707</v>
      </c>
      <c r="P1018" s="19">
        <f t="shared" si="155"/>
        <v>1.4064793636705015</v>
      </c>
      <c r="Q1018" s="21">
        <f>((I1018/B1018)+_xlfn.NORM.S.INV(0.975)^2/(2*B1018))/(1+_xlfn.NORM.S.INV(0.975)^2/B1018)</f>
        <v>1.3038740100183893E-3</v>
      </c>
      <c r="R1018" s="21">
        <f>_xlfn.NORM.S.INV(0.975)*SQRT(Q1018*(1-Q1018)/B1018+(_xlfn.NORM.S.INV(0.975)^2/(4*B1018^2)))/(1+_xlfn.NORM.S.INV(0.975)^2/B1018)</f>
        <v>1.0678626682177343E-4</v>
      </c>
      <c r="S1018" s="19">
        <f t="shared" si="156"/>
        <v>1.1970877431966158</v>
      </c>
      <c r="T1018" s="19">
        <f t="shared" si="157"/>
        <v>1.4106602768401628</v>
      </c>
    </row>
    <row r="1019" spans="1:20" x14ac:dyDescent="0.25">
      <c r="A1019" s="12" t="s">
        <v>22</v>
      </c>
      <c r="B1019" s="13">
        <v>827353</v>
      </c>
      <c r="C1019" s="12">
        <v>3.1</v>
      </c>
      <c r="D1019" s="12">
        <v>2.9</v>
      </c>
      <c r="E1019" s="12">
        <v>3.2</v>
      </c>
      <c r="F1019" s="12">
        <v>2003</v>
      </c>
      <c r="G1019" s="12" t="s">
        <v>8</v>
      </c>
      <c r="H1019" s="16" t="str">
        <f>VLOOKUP(A1019,'Data Key'!$A$1:$B$51,2,FALSE)</f>
        <v>Missouri</v>
      </c>
      <c r="I1019" s="17">
        <f t="shared" si="150"/>
        <v>2565</v>
      </c>
      <c r="J1019" s="21">
        <f t="shared" si="151"/>
        <v>6.1119329687474324E-5</v>
      </c>
      <c r="K1019" s="19">
        <f t="shared" si="152"/>
        <v>3.0391292945394275</v>
      </c>
      <c r="L1019" s="19">
        <f t="shared" si="153"/>
        <v>3.1613679539143762</v>
      </c>
      <c r="M1019" s="21">
        <f t="shared" si="158"/>
        <v>2466</v>
      </c>
      <c r="N1019" s="21">
        <f t="shared" si="159"/>
        <v>2664</v>
      </c>
      <c r="O1019" s="19">
        <f t="shared" si="154"/>
        <v>2.9805899053970917</v>
      </c>
      <c r="P1019" s="19">
        <f t="shared" si="155"/>
        <v>3.219907343056712</v>
      </c>
      <c r="Q1019" s="21">
        <f>((I1019/B1019)+_xlfn.NORM.S.INV(0.975)^2/(2*B1019))/(1+_xlfn.NORM.S.INV(0.975)^2/B1019)</f>
        <v>3.1025557544000896E-3</v>
      </c>
      <c r="R1019" s="21">
        <f>_xlfn.NORM.S.INV(0.975)*SQRT(Q1019*(1-Q1019)/B1019+(_xlfn.NORM.S.INV(0.975)^2/(4*B1019^2)))/(1+_xlfn.NORM.S.INV(0.975)^2/B1019)</f>
        <v>1.1985803948482915E-4</v>
      </c>
      <c r="S1019" s="19">
        <f t="shared" si="156"/>
        <v>2.9826977149152607</v>
      </c>
      <c r="T1019" s="19">
        <f t="shared" si="157"/>
        <v>3.2224137938849187</v>
      </c>
    </row>
    <row r="1020" spans="1:20" x14ac:dyDescent="0.25">
      <c r="A1020" s="12" t="s">
        <v>52</v>
      </c>
      <c r="B1020" s="13">
        <v>137195</v>
      </c>
      <c r="C1020" s="12">
        <v>1.7</v>
      </c>
      <c r="D1020" s="12">
        <v>1.5</v>
      </c>
      <c r="E1020" s="12">
        <v>2</v>
      </c>
      <c r="F1020" s="12">
        <v>2003</v>
      </c>
      <c r="G1020" s="12" t="s">
        <v>8</v>
      </c>
      <c r="H1020" s="16" t="str">
        <f>VLOOKUP(A1020,'Data Key'!$A$1:$B$51,2,FALSE)</f>
        <v>Montana</v>
      </c>
      <c r="I1020" s="17">
        <f t="shared" si="150"/>
        <v>233</v>
      </c>
      <c r="J1020" s="21">
        <f t="shared" si="151"/>
        <v>1.11165641648487E-4</v>
      </c>
      <c r="K1020" s="19">
        <f t="shared" si="152"/>
        <v>1.5871469790738424</v>
      </c>
      <c r="L1020" s="19">
        <f t="shared" si="153"/>
        <v>1.8094782623708165</v>
      </c>
      <c r="M1020" s="21">
        <f t="shared" si="158"/>
        <v>204</v>
      </c>
      <c r="N1020" s="21">
        <f t="shared" si="159"/>
        <v>264</v>
      </c>
      <c r="O1020" s="19">
        <f t="shared" si="154"/>
        <v>1.4869346550530267</v>
      </c>
      <c r="P1020" s="19">
        <f t="shared" si="155"/>
        <v>1.9242683771274463</v>
      </c>
      <c r="Q1020" s="21">
        <f>((I1020/B1020)+_xlfn.NORM.S.INV(0.975)^2/(2*B1020))/(1+_xlfn.NORM.S.INV(0.975)^2/B1020)</f>
        <v>1.7122646730282844E-3</v>
      </c>
      <c r="R1020" s="21">
        <f>_xlfn.NORM.S.INV(0.975)*SQRT(Q1020*(1-Q1020)/B1020+(_xlfn.NORM.S.INV(0.975)^2/(4*B1020^2)))/(1+_xlfn.NORM.S.INV(0.975)^2/B1020)</f>
        <v>2.1921362441104316E-4</v>
      </c>
      <c r="S1020" s="19">
        <f t="shared" si="156"/>
        <v>1.4930510486172412</v>
      </c>
      <c r="T1020" s="19">
        <f t="shared" si="157"/>
        <v>1.9314782974393274</v>
      </c>
    </row>
    <row r="1021" spans="1:20" x14ac:dyDescent="0.25">
      <c r="A1021" s="12" t="s">
        <v>53</v>
      </c>
      <c r="B1021" s="13">
        <v>258903</v>
      </c>
      <c r="C1021" s="12">
        <v>2</v>
      </c>
      <c r="D1021" s="12">
        <v>1.9</v>
      </c>
      <c r="E1021" s="12">
        <v>2.2000000000000002</v>
      </c>
      <c r="F1021" s="12">
        <v>2003</v>
      </c>
      <c r="G1021" s="12" t="s">
        <v>8</v>
      </c>
      <c r="H1021" s="16" t="str">
        <f>VLOOKUP(A1021,'Data Key'!$A$1:$B$51,2,FALSE)</f>
        <v>Nebraska</v>
      </c>
      <c r="I1021" s="17">
        <f t="shared" si="150"/>
        <v>518</v>
      </c>
      <c r="J1021" s="21">
        <f t="shared" si="151"/>
        <v>8.7819893216077932E-5</v>
      </c>
      <c r="K1021" s="19">
        <f t="shared" si="152"/>
        <v>1.9129294221645858</v>
      </c>
      <c r="L1021" s="19">
        <f t="shared" si="153"/>
        <v>2.0885692085967418</v>
      </c>
      <c r="M1021" s="21">
        <f t="shared" si="158"/>
        <v>474</v>
      </c>
      <c r="N1021" s="21">
        <f t="shared" si="159"/>
        <v>563</v>
      </c>
      <c r="O1021" s="19">
        <f t="shared" si="154"/>
        <v>1.8308014970857811</v>
      </c>
      <c r="P1021" s="19">
        <f t="shared" si="155"/>
        <v>2.1745595840913392</v>
      </c>
      <c r="Q1021" s="21">
        <f>((I1021/B1021)+_xlfn.NORM.S.INV(0.975)^2/(2*B1021))/(1+_xlfn.NORM.S.INV(0.975)^2/B1021)</f>
        <v>2.0081382418511359E-3</v>
      </c>
      <c r="R1021" s="21">
        <f>_xlfn.NORM.S.INV(0.975)*SQRT(Q1021*(1-Q1021)/B1021+(_xlfn.NORM.S.INV(0.975)^2/(4*B1021^2)))/(1+_xlfn.NORM.S.INV(0.975)^2/B1021)</f>
        <v>1.7259767901989492E-4</v>
      </c>
      <c r="S1021" s="19">
        <f t="shared" si="156"/>
        <v>1.8355405628312409</v>
      </c>
      <c r="T1021" s="19">
        <f t="shared" si="157"/>
        <v>2.1807359208710309</v>
      </c>
    </row>
    <row r="1022" spans="1:20" x14ac:dyDescent="0.25">
      <c r="A1022" s="12" t="s">
        <v>31</v>
      </c>
      <c r="B1022" s="13">
        <v>353437</v>
      </c>
      <c r="C1022" s="12">
        <v>2.4</v>
      </c>
      <c r="D1022" s="12">
        <v>2.2999999999999998</v>
      </c>
      <c r="E1022" s="12">
        <v>2.6</v>
      </c>
      <c r="F1022" s="12">
        <v>2003</v>
      </c>
      <c r="G1022" s="12" t="s">
        <v>8</v>
      </c>
      <c r="H1022" s="16" t="str">
        <f>VLOOKUP(A1022,'Data Key'!$A$1:$B$51,2,FALSE)</f>
        <v>Nevada</v>
      </c>
      <c r="I1022" s="17">
        <f t="shared" si="150"/>
        <v>848</v>
      </c>
      <c r="J1022" s="21">
        <f t="shared" si="151"/>
        <v>8.229326386214335E-5</v>
      </c>
      <c r="K1022" s="19">
        <f t="shared" si="152"/>
        <v>2.3170027917290934</v>
      </c>
      <c r="L1022" s="19">
        <f t="shared" si="153"/>
        <v>2.4815893194533802</v>
      </c>
      <c r="M1022" s="21">
        <f t="shared" si="158"/>
        <v>792</v>
      </c>
      <c r="N1022" s="21">
        <f t="shared" si="159"/>
        <v>906</v>
      </c>
      <c r="O1022" s="19">
        <f t="shared" si="154"/>
        <v>2.2408519764484192</v>
      </c>
      <c r="P1022" s="19">
        <f t="shared" si="155"/>
        <v>2.5633988518462978</v>
      </c>
      <c r="Q1022" s="21">
        <f>((I1022/B1022)+_xlfn.NORM.S.INV(0.975)^2/(2*B1022))/(1+_xlfn.NORM.S.INV(0.975)^2/B1022)</f>
        <v>2.404704351376922E-3</v>
      </c>
      <c r="R1022" s="21">
        <f>_xlfn.NORM.S.INV(0.975)*SQRT(Q1022*(1-Q1022)/B1022+(_xlfn.NORM.S.INV(0.975)^2/(4*B1022^2)))/(1+_xlfn.NORM.S.INV(0.975)^2/B1022)</f>
        <v>1.6156274566668096E-4</v>
      </c>
      <c r="S1022" s="19">
        <f t="shared" si="156"/>
        <v>2.2431416057102411</v>
      </c>
      <c r="T1022" s="19">
        <f t="shared" si="157"/>
        <v>2.5662670970436028</v>
      </c>
    </row>
    <row r="1023" spans="1:20" x14ac:dyDescent="0.25">
      <c r="A1023" s="12" t="s">
        <v>37</v>
      </c>
      <c r="B1023" s="13">
        <v>194656</v>
      </c>
      <c r="C1023" s="12">
        <v>2.9</v>
      </c>
      <c r="D1023" s="12">
        <v>2.6</v>
      </c>
      <c r="E1023" s="12">
        <v>3.1</v>
      </c>
      <c r="F1023" s="12">
        <v>2003</v>
      </c>
      <c r="G1023" s="12" t="s">
        <v>8</v>
      </c>
      <c r="H1023" s="16" t="str">
        <f>VLOOKUP(A1023,'Data Key'!$A$1:$B$51,2,FALSE)</f>
        <v>New Hampshire</v>
      </c>
      <c r="I1023" s="17">
        <f t="shared" si="150"/>
        <v>565</v>
      </c>
      <c r="J1023" s="21">
        <f t="shared" si="151"/>
        <v>1.2193411501183716E-4</v>
      </c>
      <c r="K1023" s="19">
        <f t="shared" si="152"/>
        <v>2.7806221894432017</v>
      </c>
      <c r="L1023" s="19">
        <f t="shared" si="153"/>
        <v>3.0244904194668756</v>
      </c>
      <c r="M1023" s="21">
        <f t="shared" si="158"/>
        <v>518</v>
      </c>
      <c r="N1023" s="21">
        <f t="shared" si="159"/>
        <v>611</v>
      </c>
      <c r="O1023" s="19">
        <f t="shared" si="154"/>
        <v>2.6611047180667433</v>
      </c>
      <c r="P1023" s="19">
        <f t="shared" si="155"/>
        <v>3.138870623047838</v>
      </c>
      <c r="Q1023" s="21">
        <f>((I1023/B1023)+_xlfn.NORM.S.INV(0.975)^2/(2*B1023))/(1+_xlfn.NORM.S.INV(0.975)^2/B1023)</f>
        <v>2.9123661314101926E-3</v>
      </c>
      <c r="R1023" s="21">
        <f>_xlfn.NORM.S.INV(0.975)*SQRT(Q1023*(1-Q1023)/B1023+(_xlfn.NORM.S.INV(0.975)^2/(4*B1023^2)))/(1+_xlfn.NORM.S.INV(0.975)^2/B1023)</f>
        <v>2.3958735362908663E-4</v>
      </c>
      <c r="S1023" s="19">
        <f t="shared" si="156"/>
        <v>2.6727787777811058</v>
      </c>
      <c r="T1023" s="19">
        <f t="shared" si="157"/>
        <v>3.1519534850392796</v>
      </c>
    </row>
    <row r="1024" spans="1:20" x14ac:dyDescent="0.25">
      <c r="A1024" s="12" t="s">
        <v>16</v>
      </c>
      <c r="B1024" s="13">
        <v>1194379</v>
      </c>
      <c r="C1024" s="12">
        <v>3.9</v>
      </c>
      <c r="D1024" s="12">
        <v>3.8</v>
      </c>
      <c r="E1024" s="12">
        <v>4</v>
      </c>
      <c r="F1024" s="12">
        <v>2003</v>
      </c>
      <c r="G1024" s="12" t="s">
        <v>8</v>
      </c>
      <c r="H1024" s="16" t="str">
        <f>VLOOKUP(A1024,'Data Key'!$A$1:$B$51,2,FALSE)</f>
        <v>New Jersey</v>
      </c>
      <c r="I1024" s="17">
        <f t="shared" si="150"/>
        <v>4658</v>
      </c>
      <c r="J1024" s="21">
        <f t="shared" si="151"/>
        <v>5.7030747977438594E-5</v>
      </c>
      <c r="K1024" s="19">
        <f t="shared" si="152"/>
        <v>3.8429038623933063</v>
      </c>
      <c r="L1024" s="19">
        <f t="shared" si="153"/>
        <v>3.9569653583481834</v>
      </c>
      <c r="M1024" s="21">
        <f t="shared" si="158"/>
        <v>4525</v>
      </c>
      <c r="N1024" s="21">
        <f t="shared" si="159"/>
        <v>4792</v>
      </c>
      <c r="O1024" s="19">
        <f t="shared" si="154"/>
        <v>3.7885796719466769</v>
      </c>
      <c r="P1024" s="19">
        <f t="shared" si="155"/>
        <v>4.0121268039709337</v>
      </c>
      <c r="Q1024" s="21">
        <f>((I1024/B1024)+_xlfn.NORM.S.INV(0.975)^2/(2*B1024))/(1+_xlfn.NORM.S.INV(0.975)^2/B1024)</f>
        <v>3.9015302025929258E-3</v>
      </c>
      <c r="R1024" s="21">
        <f>_xlfn.NORM.S.INV(0.975)*SQRT(Q1024*(1-Q1024)/B1024+(_xlfn.NORM.S.INV(0.975)^2/(4*B1024^2)))/(1+_xlfn.NORM.S.INV(0.975)^2/B1024)</f>
        <v>1.1181219174239648E-4</v>
      </c>
      <c r="S1024" s="19">
        <f t="shared" si="156"/>
        <v>3.7897180108505295</v>
      </c>
      <c r="T1024" s="19">
        <f t="shared" si="157"/>
        <v>4.0133423943353224</v>
      </c>
    </row>
    <row r="1025" spans="1:20" x14ac:dyDescent="0.25">
      <c r="A1025" s="12" t="s">
        <v>62</v>
      </c>
      <c r="B1025" s="13">
        <v>295454</v>
      </c>
      <c r="C1025" s="12">
        <v>1.1000000000000001</v>
      </c>
      <c r="D1025" s="12">
        <v>1</v>
      </c>
      <c r="E1025" s="12">
        <v>1.2</v>
      </c>
      <c r="F1025" s="12">
        <v>2003</v>
      </c>
      <c r="G1025" s="12" t="s">
        <v>8</v>
      </c>
      <c r="H1025" s="16" t="str">
        <f>VLOOKUP(A1025,'Data Key'!$A$1:$B$51,2,FALSE)</f>
        <v>New Mexico</v>
      </c>
      <c r="I1025" s="17">
        <f t="shared" si="150"/>
        <v>325</v>
      </c>
      <c r="J1025" s="21">
        <f t="shared" si="151"/>
        <v>6.0983565512053779E-5</v>
      </c>
      <c r="K1025" s="19">
        <f t="shared" si="152"/>
        <v>1.0390184652609262</v>
      </c>
      <c r="L1025" s="19">
        <f t="shared" si="153"/>
        <v>1.1609855962850337</v>
      </c>
      <c r="M1025" s="21">
        <f t="shared" si="158"/>
        <v>290</v>
      </c>
      <c r="N1025" s="21">
        <f t="shared" si="159"/>
        <v>361</v>
      </c>
      <c r="O1025" s="19">
        <f t="shared" si="154"/>
        <v>0.98154027361281282</v>
      </c>
      <c r="P1025" s="19">
        <f t="shared" si="155"/>
        <v>1.2218484095662945</v>
      </c>
      <c r="Q1025" s="21">
        <f>((I1025/B1025)+_xlfn.NORM.S.INV(0.975)^2/(2*B1025))/(1+_xlfn.NORM.S.INV(0.975)^2/B1025)</f>
        <v>1.1064885866497183E-3</v>
      </c>
      <c r="R1025" s="21">
        <f>_xlfn.NORM.S.INV(0.975)*SQRT(Q1025*(1-Q1025)/B1025+(_xlfn.NORM.S.INV(0.975)^2/(4*B1025^2)))/(1+_xlfn.NORM.S.INV(0.975)^2/B1025)</f>
        <v>1.2005168049005193E-4</v>
      </c>
      <c r="S1025" s="19">
        <f t="shared" si="156"/>
        <v>0.98643690615966617</v>
      </c>
      <c r="T1025" s="19">
        <f t="shared" si="157"/>
        <v>1.2265402671397703</v>
      </c>
    </row>
    <row r="1026" spans="1:20" x14ac:dyDescent="0.25">
      <c r="A1026" s="12" t="s">
        <v>38</v>
      </c>
      <c r="B1026" s="13">
        <v>2502148</v>
      </c>
      <c r="C1026" s="12">
        <v>3.6</v>
      </c>
      <c r="D1026" s="12">
        <v>3.5</v>
      </c>
      <c r="E1026" s="12">
        <v>3.6</v>
      </c>
      <c r="F1026" s="12">
        <v>2003</v>
      </c>
      <c r="G1026" s="12" t="s">
        <v>8</v>
      </c>
      <c r="H1026" s="16" t="str">
        <f>VLOOKUP(A1026,'Data Key'!$A$1:$B$51,2,FALSE)</f>
        <v>New York</v>
      </c>
      <c r="I1026" s="17">
        <f t="shared" si="150"/>
        <v>9008</v>
      </c>
      <c r="J1026" s="21">
        <f t="shared" si="151"/>
        <v>3.7863262349391844E-5</v>
      </c>
      <c r="K1026" s="19">
        <f t="shared" si="152"/>
        <v>3.562243525898146</v>
      </c>
      <c r="L1026" s="19">
        <f t="shared" si="153"/>
        <v>3.6379700505969295</v>
      </c>
      <c r="M1026" s="21">
        <f t="shared" si="158"/>
        <v>8823</v>
      </c>
      <c r="N1026" s="21">
        <f t="shared" si="159"/>
        <v>9194</v>
      </c>
      <c r="O1026" s="19">
        <f t="shared" si="154"/>
        <v>3.5261703144658112</v>
      </c>
      <c r="P1026" s="19">
        <f t="shared" si="155"/>
        <v>3.6744429186443006</v>
      </c>
      <c r="Q1026" s="21">
        <f>((I1026/B1026)+_xlfn.NORM.S.INV(0.975)^2/(2*B1026))/(1+_xlfn.NORM.S.INV(0.975)^2/B1026)</f>
        <v>3.6008688921761534E-3</v>
      </c>
      <c r="R1026" s="21">
        <f>_xlfn.NORM.S.INV(0.975)*SQRT(Q1026*(1-Q1026)/B1026+(_xlfn.NORM.S.INV(0.975)^2/(4*B1026^2)))/(1+_xlfn.NORM.S.INV(0.975)^2/B1026)</f>
        <v>7.4222312244618801E-5</v>
      </c>
      <c r="S1026" s="19">
        <f t="shared" si="156"/>
        <v>3.5266465799315347</v>
      </c>
      <c r="T1026" s="19">
        <f t="shared" si="157"/>
        <v>3.675091204420772</v>
      </c>
    </row>
    <row r="1027" spans="1:20" x14ac:dyDescent="0.25">
      <c r="A1027" s="12" t="s">
        <v>23</v>
      </c>
      <c r="B1027" s="13">
        <v>1239187</v>
      </c>
      <c r="C1027" s="12">
        <v>3.1</v>
      </c>
      <c r="D1027" s="12">
        <v>3</v>
      </c>
      <c r="E1027" s="12">
        <v>3.2</v>
      </c>
      <c r="F1027" s="12">
        <v>2003</v>
      </c>
      <c r="G1027" s="12" t="s">
        <v>8</v>
      </c>
      <c r="H1027" s="16" t="str">
        <f>VLOOKUP(A1027,'Data Key'!$A$1:$B$51,2,FALSE)</f>
        <v>North Carolina</v>
      </c>
      <c r="I1027" s="17">
        <f t="shared" ref="I1027:I1090" si="160">ROUND(B1027*C1027/1000,0)</f>
        <v>3841</v>
      </c>
      <c r="J1027" s="21">
        <f t="shared" ref="J1027:J1090" si="161">SQRT(I1027/B1027*(1-I1027/B1027)/B1027)</f>
        <v>4.9935705173612173E-5</v>
      </c>
      <c r="K1027" s="19">
        <f t="shared" ref="K1027:K1090" si="162">1000*(I1027/B1027-J1027)</f>
        <v>3.0496771861817682</v>
      </c>
      <c r="L1027" s="19">
        <f t="shared" ref="L1027:L1090" si="163">1000*(I1027/B1027+J1027)</f>
        <v>3.1495485965289927</v>
      </c>
      <c r="M1027" s="21">
        <f t="shared" si="158"/>
        <v>3721</v>
      </c>
      <c r="N1027" s="21">
        <f t="shared" si="159"/>
        <v>3963</v>
      </c>
      <c r="O1027" s="19">
        <f t="shared" ref="O1027:O1090" si="164">1000*M1027/B1027</f>
        <v>3.0027752066475841</v>
      </c>
      <c r="P1027" s="19">
        <f t="shared" ref="P1027:P1090" si="165">1000*N1027/B1027</f>
        <v>3.1980645374749734</v>
      </c>
      <c r="Q1027" s="21">
        <f>((I1027/B1027)+_xlfn.NORM.S.INV(0.975)^2/(2*B1027))/(1+_xlfn.NORM.S.INV(0.975)^2/B1027)</f>
        <v>3.1011532694078989E-3</v>
      </c>
      <c r="R1027" s="21">
        <f>_xlfn.NORM.S.INV(0.975)*SQRT(Q1027*(1-Q1027)/B1027+(_xlfn.NORM.S.INV(0.975)^2/(4*B1027^2)))/(1+_xlfn.NORM.S.INV(0.975)^2/B1027)</f>
        <v>9.7908390426402984E-5</v>
      </c>
      <c r="S1027" s="19">
        <f t="shared" ref="S1027:S1090" si="166">1000*(Q1027-R1027)</f>
        <v>3.0032448789814961</v>
      </c>
      <c r="T1027" s="19">
        <f t="shared" ref="T1027:T1090" si="167">1000*(Q1027+R1027)</f>
        <v>3.1990616598343018</v>
      </c>
    </row>
    <row r="1028" spans="1:20" x14ac:dyDescent="0.25">
      <c r="A1028" s="12" t="s">
        <v>59</v>
      </c>
      <c r="B1028" s="13">
        <v>94590</v>
      </c>
      <c r="C1028" s="12">
        <v>2.1</v>
      </c>
      <c r="D1028" s="12">
        <v>1.8</v>
      </c>
      <c r="E1028" s="12">
        <v>2.4</v>
      </c>
      <c r="F1028" s="12">
        <v>2003</v>
      </c>
      <c r="G1028" s="12" t="s">
        <v>8</v>
      </c>
      <c r="H1028" s="16" t="str">
        <f>VLOOKUP(A1028,'Data Key'!$A$1:$B$51,2,FALSE)</f>
        <v>North Dakota</v>
      </c>
      <c r="I1028" s="17">
        <f t="shared" si="160"/>
        <v>199</v>
      </c>
      <c r="J1028" s="21">
        <f t="shared" si="161"/>
        <v>1.4897863595583958E-4</v>
      </c>
      <c r="K1028" s="19">
        <f t="shared" si="162"/>
        <v>1.9548378351298989</v>
      </c>
      <c r="L1028" s="19">
        <f t="shared" si="163"/>
        <v>2.2527951070415786</v>
      </c>
      <c r="M1028" s="21">
        <f t="shared" ref="M1028:M1091" si="168">_xlfn.BINOM.INV(B1028, C1028/1000, 0.025)</f>
        <v>172</v>
      </c>
      <c r="N1028" s="21">
        <f t="shared" ref="N1028:N1091" si="169">_xlfn.BINOM.INV(B1028, C1028/1000, 0.975)</f>
        <v>227</v>
      </c>
      <c r="O1028" s="19">
        <f t="shared" si="164"/>
        <v>1.8183740353102864</v>
      </c>
      <c r="P1028" s="19">
        <f t="shared" si="165"/>
        <v>2.399830848926948</v>
      </c>
      <c r="Q1028" s="21">
        <f>((I1028/B1028)+_xlfn.NORM.S.INV(0.975)^2/(2*B1028))/(1+_xlfn.NORM.S.INV(0.975)^2/B1028)</f>
        <v>2.1240360504633212E-3</v>
      </c>
      <c r="R1028" s="21">
        <f>_xlfn.NORM.S.INV(0.975)*SQRT(Q1028*(1-Q1028)/B1028+(_xlfn.NORM.S.INV(0.975)^2/(4*B1028^2)))/(1+_xlfn.NORM.S.INV(0.975)^2/B1028)</f>
        <v>2.9407950353998053E-4</v>
      </c>
      <c r="S1028" s="19">
        <f t="shared" si="166"/>
        <v>1.8299565469233405</v>
      </c>
      <c r="T1028" s="19">
        <f t="shared" si="167"/>
        <v>2.4181155540033017</v>
      </c>
    </row>
    <row r="1029" spans="1:20" x14ac:dyDescent="0.25">
      <c r="A1029" s="12" t="s">
        <v>54</v>
      </c>
      <c r="B1029" s="13">
        <v>1685241</v>
      </c>
      <c r="C1029" s="12">
        <v>2.9</v>
      </c>
      <c r="D1029" s="12">
        <v>2.8</v>
      </c>
      <c r="E1029" s="12">
        <v>3</v>
      </c>
      <c r="F1029" s="12">
        <v>2003</v>
      </c>
      <c r="G1029" s="12" t="s">
        <v>8</v>
      </c>
      <c r="H1029" s="16" t="str">
        <f>VLOOKUP(A1029,'Data Key'!$A$1:$B$51,2,FALSE)</f>
        <v>Ohio</v>
      </c>
      <c r="I1029" s="17">
        <f t="shared" si="160"/>
        <v>4887</v>
      </c>
      <c r="J1029" s="21">
        <f t="shared" si="161"/>
        <v>4.1421758937426564E-5</v>
      </c>
      <c r="K1029" s="19">
        <f t="shared" si="162"/>
        <v>2.8584602164002257</v>
      </c>
      <c r="L1029" s="19">
        <f t="shared" si="163"/>
        <v>2.941303734275079</v>
      </c>
      <c r="M1029" s="21">
        <f t="shared" si="168"/>
        <v>4751</v>
      </c>
      <c r="N1029" s="21">
        <f t="shared" si="169"/>
        <v>5024</v>
      </c>
      <c r="O1029" s="19">
        <f t="shared" si="164"/>
        <v>2.819181351509962</v>
      </c>
      <c r="P1029" s="19">
        <f t="shared" si="165"/>
        <v>2.9811759861052516</v>
      </c>
      <c r="Q1029" s="21">
        <f>((I1029/B1029)+_xlfn.NORM.S.INV(0.975)^2/(2*B1029))/(1+_xlfn.NORM.S.INV(0.975)^2/B1029)</f>
        <v>2.9010150983036307E-3</v>
      </c>
      <c r="R1029" s="21">
        <f>_xlfn.NORM.S.INV(0.975)*SQRT(Q1029*(1-Q1029)/B1029+(_xlfn.NORM.S.INV(0.975)^2/(4*B1029^2)))/(1+_xlfn.NORM.S.INV(0.975)^2/B1029)</f>
        <v>8.1208782623318324E-5</v>
      </c>
      <c r="S1029" s="19">
        <f t="shared" si="166"/>
        <v>2.8198063156803124</v>
      </c>
      <c r="T1029" s="19">
        <f t="shared" si="167"/>
        <v>2.982223880926949</v>
      </c>
    </row>
    <row r="1030" spans="1:20" x14ac:dyDescent="0.25">
      <c r="A1030" s="12" t="s">
        <v>39</v>
      </c>
      <c r="B1030" s="13">
        <v>545292</v>
      </c>
      <c r="C1030" s="12">
        <v>1.7</v>
      </c>
      <c r="D1030" s="12">
        <v>1.6</v>
      </c>
      <c r="E1030" s="12">
        <v>1.8</v>
      </c>
      <c r="F1030" s="12">
        <v>2003</v>
      </c>
      <c r="G1030" s="12" t="s">
        <v>8</v>
      </c>
      <c r="H1030" s="16" t="str">
        <f>VLOOKUP(A1030,'Data Key'!$A$1:$B$51,2,FALSE)</f>
        <v>Oklahoma</v>
      </c>
      <c r="I1030" s="17">
        <f t="shared" si="160"/>
        <v>927</v>
      </c>
      <c r="J1030" s="21">
        <f t="shared" si="161"/>
        <v>5.5788062016270092E-5</v>
      </c>
      <c r="K1030" s="19">
        <f t="shared" si="162"/>
        <v>1.6442185399511162</v>
      </c>
      <c r="L1030" s="19">
        <f t="shared" si="163"/>
        <v>1.7557946639836564</v>
      </c>
      <c r="M1030" s="21">
        <f t="shared" si="168"/>
        <v>868</v>
      </c>
      <c r="N1030" s="21">
        <f t="shared" si="169"/>
        <v>987</v>
      </c>
      <c r="O1030" s="19">
        <f t="shared" si="164"/>
        <v>1.5918076920255571</v>
      </c>
      <c r="P1030" s="19">
        <f t="shared" si="165"/>
        <v>1.8100393917387381</v>
      </c>
      <c r="Q1030" s="21">
        <f>((I1030/B1030)+_xlfn.NORM.S.INV(0.975)^2/(2*B1030))/(1+_xlfn.NORM.S.INV(0.975)^2/B1030)</f>
        <v>1.7035169879990673E-3</v>
      </c>
      <c r="R1030" s="21">
        <f>_xlfn.NORM.S.INV(0.975)*SQRT(Q1030*(1-Q1030)/B1030+(_xlfn.NORM.S.INV(0.975)^2/(4*B1030^2)))/(1+_xlfn.NORM.S.INV(0.975)^2/B1030)</f>
        <v>1.0951112472981311E-4</v>
      </c>
      <c r="S1030" s="19">
        <f t="shared" si="166"/>
        <v>1.5940058632692542</v>
      </c>
      <c r="T1030" s="19">
        <f t="shared" si="167"/>
        <v>1.8130281127288805</v>
      </c>
    </row>
    <row r="1031" spans="1:20" x14ac:dyDescent="0.25">
      <c r="A1031" s="12" t="s">
        <v>32</v>
      </c>
      <c r="B1031" s="13">
        <v>509235</v>
      </c>
      <c r="C1031" s="12">
        <v>6.9</v>
      </c>
      <c r="D1031" s="12">
        <v>6.7</v>
      </c>
      <c r="E1031" s="12">
        <v>7.2</v>
      </c>
      <c r="F1031" s="12">
        <v>2003</v>
      </c>
      <c r="G1031" s="12" t="s">
        <v>8</v>
      </c>
      <c r="H1031" s="16" t="str">
        <f>VLOOKUP(A1031,'Data Key'!$A$1:$B$51,2,FALSE)</f>
        <v>Oregon</v>
      </c>
      <c r="I1031" s="17">
        <f t="shared" si="160"/>
        <v>3514</v>
      </c>
      <c r="J1031" s="21">
        <f t="shared" si="161"/>
        <v>1.1600561334929582E-4</v>
      </c>
      <c r="K1031" s="19">
        <f t="shared" si="162"/>
        <v>6.7845412854302465</v>
      </c>
      <c r="L1031" s="19">
        <f t="shared" si="163"/>
        <v>7.016552512128837</v>
      </c>
      <c r="M1031" s="21">
        <f t="shared" si="168"/>
        <v>3398</v>
      </c>
      <c r="N1031" s="21">
        <f t="shared" si="169"/>
        <v>3630</v>
      </c>
      <c r="O1031" s="19">
        <f t="shared" si="164"/>
        <v>6.6727542293832904</v>
      </c>
      <c r="P1031" s="19">
        <f t="shared" si="165"/>
        <v>7.1283395681757931</v>
      </c>
      <c r="Q1031" s="21">
        <f>((I1031/B1031)+_xlfn.NORM.S.INV(0.975)^2/(2*B1031))/(1+_xlfn.NORM.S.INV(0.975)^2/B1031)</f>
        <v>6.9042666096291077E-3</v>
      </c>
      <c r="R1031" s="21">
        <f>_xlfn.NORM.S.INV(0.975)*SQRT(Q1031*(1-Q1031)/B1031+(_xlfn.NORM.S.INV(0.975)^2/(4*B1031^2)))/(1+_xlfn.NORM.S.INV(0.975)^2/B1031)</f>
        <v>2.2745722938201002E-4</v>
      </c>
      <c r="S1031" s="19">
        <f t="shared" si="166"/>
        <v>6.6768093802470974</v>
      </c>
      <c r="T1031" s="19">
        <f t="shared" si="167"/>
        <v>7.1317238390111175</v>
      </c>
    </row>
    <row r="1032" spans="1:20" x14ac:dyDescent="0.25">
      <c r="A1032" s="12" t="s">
        <v>24</v>
      </c>
      <c r="B1032" s="13">
        <v>1693953</v>
      </c>
      <c r="C1032" s="12">
        <v>3.3</v>
      </c>
      <c r="D1032" s="12">
        <v>3.2</v>
      </c>
      <c r="E1032" s="12">
        <v>3.4</v>
      </c>
      <c r="F1032" s="12">
        <v>2003</v>
      </c>
      <c r="G1032" s="12" t="s">
        <v>8</v>
      </c>
      <c r="H1032" s="16" t="str">
        <f>VLOOKUP(A1032,'Data Key'!$A$1:$B$51,2,FALSE)</f>
        <v>Pennsylvania</v>
      </c>
      <c r="I1032" s="17">
        <f t="shared" si="160"/>
        <v>5590</v>
      </c>
      <c r="J1032" s="21">
        <f t="shared" si="161"/>
        <v>4.4064290579164033E-5</v>
      </c>
      <c r="K1032" s="19">
        <f t="shared" si="162"/>
        <v>3.2559092033725574</v>
      </c>
      <c r="L1032" s="19">
        <f t="shared" si="163"/>
        <v>3.3440377845308853</v>
      </c>
      <c r="M1032" s="21">
        <f t="shared" si="168"/>
        <v>5444</v>
      </c>
      <c r="N1032" s="21">
        <f t="shared" si="169"/>
        <v>5737</v>
      </c>
      <c r="O1032" s="19">
        <f t="shared" si="164"/>
        <v>3.2137845619093328</v>
      </c>
      <c r="P1032" s="19">
        <f t="shared" si="165"/>
        <v>3.3867527611450847</v>
      </c>
      <c r="Q1032" s="21">
        <f>((I1032/B1032)+_xlfn.NORM.S.INV(0.975)^2/(2*B1032))/(1+_xlfn.NORM.S.INV(0.975)^2/B1032)</f>
        <v>3.3010998819749358E-3</v>
      </c>
      <c r="R1032" s="21">
        <f>_xlfn.NORM.S.INV(0.975)*SQRT(Q1032*(1-Q1032)/B1032+(_xlfn.NORM.S.INV(0.975)^2/(4*B1032^2)))/(1+_xlfn.NORM.S.INV(0.975)^2/B1032)</f>
        <v>8.6386357760983323E-5</v>
      </c>
      <c r="S1032" s="19">
        <f t="shared" si="166"/>
        <v>3.2147135242139524</v>
      </c>
      <c r="T1032" s="19">
        <f t="shared" si="167"/>
        <v>3.3874862397359196</v>
      </c>
    </row>
    <row r="1033" spans="1:20" x14ac:dyDescent="0.25">
      <c r="A1033" s="12" t="s">
        <v>40</v>
      </c>
      <c r="B1033" s="13">
        <v>147200</v>
      </c>
      <c r="C1033" s="12">
        <v>3.7</v>
      </c>
      <c r="D1033" s="12">
        <v>3.4</v>
      </c>
      <c r="E1033" s="12">
        <v>4</v>
      </c>
      <c r="F1033" s="12">
        <v>2003</v>
      </c>
      <c r="G1033" s="12" t="s">
        <v>8</v>
      </c>
      <c r="H1033" s="16" t="str">
        <f>VLOOKUP(A1033,'Data Key'!$A$1:$B$51,2,FALSE)</f>
        <v>Rhode Island</v>
      </c>
      <c r="I1033" s="17">
        <f t="shared" si="160"/>
        <v>545</v>
      </c>
      <c r="J1033" s="21">
        <f t="shared" si="161"/>
        <v>1.583014792883562E-4</v>
      </c>
      <c r="K1033" s="19">
        <f t="shared" si="162"/>
        <v>3.5441441728855567</v>
      </c>
      <c r="L1033" s="19">
        <f t="shared" si="163"/>
        <v>3.8607471314622694</v>
      </c>
      <c r="M1033" s="21">
        <f t="shared" si="168"/>
        <v>499</v>
      </c>
      <c r="N1033" s="21">
        <f t="shared" si="169"/>
        <v>591</v>
      </c>
      <c r="O1033" s="19">
        <f t="shared" si="164"/>
        <v>3.3899456521739131</v>
      </c>
      <c r="P1033" s="19">
        <f t="shared" si="165"/>
        <v>4.0149456521739131</v>
      </c>
      <c r="Q1033" s="21">
        <f>((I1033/B1033)+_xlfn.NORM.S.INV(0.975)^2/(2*B1033))/(1+_xlfn.NORM.S.INV(0.975)^2/B1033)</f>
        <v>3.7153971254435263E-3</v>
      </c>
      <c r="R1033" s="21">
        <f>_xlfn.NORM.S.INV(0.975)*SQRT(Q1033*(1-Q1033)/B1033+(_xlfn.NORM.S.INV(0.975)^2/(4*B1033^2)))/(1+_xlfn.NORM.S.INV(0.975)^2/B1033)</f>
        <v>3.1107103668819291E-4</v>
      </c>
      <c r="S1033" s="19">
        <f t="shared" si="166"/>
        <v>3.4043260887553335</v>
      </c>
      <c r="T1033" s="19">
        <f t="shared" si="167"/>
        <v>4.02646816213172</v>
      </c>
    </row>
    <row r="1034" spans="1:20" x14ac:dyDescent="0.25">
      <c r="A1034" s="12" t="s">
        <v>17</v>
      </c>
      <c r="B1034" s="13">
        <v>628106</v>
      </c>
      <c r="C1034" s="12">
        <v>1.9</v>
      </c>
      <c r="D1034" s="12">
        <v>1.8</v>
      </c>
      <c r="E1034" s="12">
        <v>2</v>
      </c>
      <c r="F1034" s="12">
        <v>2003</v>
      </c>
      <c r="G1034" s="12" t="s">
        <v>8</v>
      </c>
      <c r="H1034" s="16" t="str">
        <f>VLOOKUP(A1034,'Data Key'!$A$1:$B$51,2,FALSE)</f>
        <v>South Carolina</v>
      </c>
      <c r="I1034" s="17">
        <f t="shared" si="160"/>
        <v>1193</v>
      </c>
      <c r="J1034" s="21">
        <f t="shared" si="161"/>
        <v>5.4938202602784337E-5</v>
      </c>
      <c r="K1034" s="19">
        <f t="shared" si="162"/>
        <v>1.8444227332902019</v>
      </c>
      <c r="L1034" s="19">
        <f t="shared" si="163"/>
        <v>1.9542991384957704</v>
      </c>
      <c r="M1034" s="21">
        <f t="shared" si="168"/>
        <v>1126</v>
      </c>
      <c r="N1034" s="21">
        <f t="shared" si="169"/>
        <v>1262</v>
      </c>
      <c r="O1034" s="19">
        <f t="shared" si="164"/>
        <v>1.7926910425947213</v>
      </c>
      <c r="P1034" s="19">
        <f t="shared" si="165"/>
        <v>2.0092150051106024</v>
      </c>
      <c r="Q1034" s="21">
        <f>((I1034/B1034)+_xlfn.NORM.S.INV(0.975)^2/(2*B1034))/(1+_xlfn.NORM.S.INV(0.975)^2/B1034)</f>
        <v>1.9024072710516302E-3</v>
      </c>
      <c r="R1034" s="21">
        <f>_xlfn.NORM.S.INV(0.975)*SQRT(Q1034*(1-Q1034)/B1034+(_xlfn.NORM.S.INV(0.975)^2/(4*B1034^2)))/(1+_xlfn.NORM.S.INV(0.975)^2/B1034)</f>
        <v>1.0780576913743101E-4</v>
      </c>
      <c r="S1034" s="19">
        <f t="shared" si="166"/>
        <v>1.7946015019141992</v>
      </c>
      <c r="T1034" s="19">
        <f t="shared" si="167"/>
        <v>2.0102130401890612</v>
      </c>
    </row>
    <row r="1035" spans="1:20" x14ac:dyDescent="0.25">
      <c r="A1035" s="12" t="s">
        <v>55</v>
      </c>
      <c r="B1035" s="13">
        <v>114204</v>
      </c>
      <c r="C1035" s="12">
        <v>2.6</v>
      </c>
      <c r="D1035" s="12">
        <v>2.2999999999999998</v>
      </c>
      <c r="E1035" s="12">
        <v>2.9</v>
      </c>
      <c r="F1035" s="12">
        <v>2003</v>
      </c>
      <c r="G1035" s="12" t="s">
        <v>8</v>
      </c>
      <c r="H1035" s="16" t="str">
        <f>VLOOKUP(A1035,'Data Key'!$A$1:$B$51,2,FALSE)</f>
        <v>South Dakota</v>
      </c>
      <c r="I1035" s="17">
        <f t="shared" si="160"/>
        <v>297</v>
      </c>
      <c r="J1035" s="21">
        <f t="shared" si="161"/>
        <v>1.5070631769124141E-4</v>
      </c>
      <c r="K1035" s="19">
        <f t="shared" si="162"/>
        <v>2.4499031180553175</v>
      </c>
      <c r="L1035" s="19">
        <f t="shared" si="163"/>
        <v>2.7513157534378001</v>
      </c>
      <c r="M1035" s="21">
        <f t="shared" si="168"/>
        <v>264</v>
      </c>
      <c r="N1035" s="21">
        <f t="shared" si="169"/>
        <v>331</v>
      </c>
      <c r="O1035" s="19">
        <f t="shared" si="164"/>
        <v>2.3116528317747189</v>
      </c>
      <c r="P1035" s="19">
        <f t="shared" si="165"/>
        <v>2.8983223004448182</v>
      </c>
      <c r="Q1035" s="21">
        <f>((I1035/B1035)+_xlfn.NORM.S.INV(0.975)^2/(2*B1035))/(1+_xlfn.NORM.S.INV(0.975)^2/B1035)</f>
        <v>2.6173398042736613E-3</v>
      </c>
      <c r="R1035" s="21">
        <f>_xlfn.NORM.S.INV(0.975)*SQRT(Q1035*(1-Q1035)/B1035+(_xlfn.NORM.S.INV(0.975)^2/(4*B1035^2)))/(1+_xlfn.NORM.S.INV(0.975)^2/B1035)</f>
        <v>2.9679198066428955E-4</v>
      </c>
      <c r="S1035" s="19">
        <f t="shared" si="166"/>
        <v>2.3205478236093717</v>
      </c>
      <c r="T1035" s="19">
        <f t="shared" si="167"/>
        <v>2.9141317849379509</v>
      </c>
    </row>
    <row r="1036" spans="1:20" x14ac:dyDescent="0.25">
      <c r="A1036" s="12" t="s">
        <v>29</v>
      </c>
      <c r="B1036" s="13">
        <v>834500</v>
      </c>
      <c r="C1036" s="12">
        <v>1.9</v>
      </c>
      <c r="D1036" s="12">
        <v>1.8</v>
      </c>
      <c r="E1036" s="12">
        <v>1.9</v>
      </c>
      <c r="F1036" s="12">
        <v>2003</v>
      </c>
      <c r="G1036" s="12" t="s">
        <v>8</v>
      </c>
      <c r="H1036" s="16" t="str">
        <f>VLOOKUP(A1036,'Data Key'!$A$1:$B$51,2,FALSE)</f>
        <v>Tennessee</v>
      </c>
      <c r="I1036" s="17">
        <f t="shared" si="160"/>
        <v>1586</v>
      </c>
      <c r="J1036" s="21">
        <f t="shared" si="161"/>
        <v>4.7677355761498878E-5</v>
      </c>
      <c r="K1036" s="19">
        <f t="shared" si="162"/>
        <v>1.8528618892954214</v>
      </c>
      <c r="L1036" s="19">
        <f t="shared" si="163"/>
        <v>1.9482166008184192</v>
      </c>
      <c r="M1036" s="21">
        <f t="shared" si="168"/>
        <v>1508</v>
      </c>
      <c r="N1036" s="21">
        <f t="shared" si="169"/>
        <v>1664</v>
      </c>
      <c r="O1036" s="19">
        <f t="shared" si="164"/>
        <v>1.8070701018573996</v>
      </c>
      <c r="P1036" s="19">
        <f t="shared" si="165"/>
        <v>1.994008388256441</v>
      </c>
      <c r="Q1036" s="21">
        <f>((I1036/B1036)+_xlfn.NORM.S.INV(0.975)^2/(2*B1036))/(1+_xlfn.NORM.S.INV(0.975)^2/B1036)</f>
        <v>1.902832138716649E-3</v>
      </c>
      <c r="R1036" s="21">
        <f>_xlfn.NORM.S.INV(0.975)*SQRT(Q1036*(1-Q1036)/B1036+(_xlfn.NORM.S.INV(0.975)^2/(4*B1036^2)))/(1+_xlfn.NORM.S.INV(0.975)^2/B1036)</f>
        <v>9.3530038349146335E-5</v>
      </c>
      <c r="S1036" s="19">
        <f t="shared" si="166"/>
        <v>1.8093021003675025</v>
      </c>
      <c r="T1036" s="19">
        <f t="shared" si="167"/>
        <v>1.9963621770657953</v>
      </c>
    </row>
    <row r="1037" spans="1:20" x14ac:dyDescent="0.25">
      <c r="A1037" s="12" t="s">
        <v>63</v>
      </c>
      <c r="B1037" s="13">
        <v>3814099</v>
      </c>
      <c r="C1037" s="12">
        <v>2.6</v>
      </c>
      <c r="D1037" s="12">
        <v>2.5</v>
      </c>
      <c r="E1037" s="12">
        <v>2.6</v>
      </c>
      <c r="F1037" s="12">
        <v>2003</v>
      </c>
      <c r="G1037" s="12" t="s">
        <v>8</v>
      </c>
      <c r="H1037" s="16" t="str">
        <f>VLOOKUP(A1037,'Data Key'!$A$1:$B$51,2,FALSE)</f>
        <v>Texas</v>
      </c>
      <c r="I1037" s="17">
        <f t="shared" si="160"/>
        <v>9917</v>
      </c>
      <c r="J1037" s="21">
        <f t="shared" si="161"/>
        <v>2.6075512767306768E-5</v>
      </c>
      <c r="K1037" s="19">
        <f t="shared" si="162"/>
        <v>2.5740143118544454</v>
      </c>
      <c r="L1037" s="19">
        <f t="shared" si="163"/>
        <v>2.6261653373890592</v>
      </c>
      <c r="M1037" s="21">
        <f t="shared" si="168"/>
        <v>9722</v>
      </c>
      <c r="N1037" s="21">
        <f t="shared" si="169"/>
        <v>10112</v>
      </c>
      <c r="O1037" s="19">
        <f t="shared" si="164"/>
        <v>2.5489637264266083</v>
      </c>
      <c r="P1037" s="19">
        <f t="shared" si="165"/>
        <v>2.6512159228168959</v>
      </c>
      <c r="Q1037" s="21">
        <f>((I1037/B1037)+_xlfn.NORM.S.INV(0.975)^2/(2*B1037))/(1+_xlfn.NORM.S.INV(0.975)^2/B1037)</f>
        <v>2.6005907920449655E-3</v>
      </c>
      <c r="R1037" s="21">
        <f>_xlfn.NORM.S.INV(0.975)*SQRT(Q1037*(1-Q1037)/B1037+(_xlfn.NORM.S.INV(0.975)^2/(4*B1037^2)))/(1+_xlfn.NORM.S.INV(0.975)^2/B1037)</f>
        <v>5.11144055898034E-5</v>
      </c>
      <c r="S1037" s="19">
        <f t="shared" si="166"/>
        <v>2.5494763864551619</v>
      </c>
      <c r="T1037" s="19">
        <f t="shared" si="167"/>
        <v>2.6517051976347692</v>
      </c>
    </row>
    <row r="1038" spans="1:20" x14ac:dyDescent="0.25">
      <c r="A1038" s="12" t="s">
        <v>25</v>
      </c>
      <c r="B1038" s="13">
        <v>435939</v>
      </c>
      <c r="C1038" s="12">
        <v>2.2000000000000002</v>
      </c>
      <c r="D1038" s="12">
        <v>2.1</v>
      </c>
      <c r="E1038" s="12">
        <v>2.4</v>
      </c>
      <c r="F1038" s="12">
        <v>2003</v>
      </c>
      <c r="G1038" s="12" t="s">
        <v>8</v>
      </c>
      <c r="H1038" s="16" t="str">
        <f>VLOOKUP(A1038,'Data Key'!$A$1:$B$51,2,FALSE)</f>
        <v>Utah</v>
      </c>
      <c r="I1038" s="17">
        <f t="shared" si="160"/>
        <v>959</v>
      </c>
      <c r="J1038" s="21">
        <f t="shared" si="161"/>
        <v>7.0958652977439095E-5</v>
      </c>
      <c r="K1038" s="19">
        <f t="shared" si="162"/>
        <v>2.1288904084738189</v>
      </c>
      <c r="L1038" s="19">
        <f t="shared" si="163"/>
        <v>2.2708077144286967</v>
      </c>
      <c r="M1038" s="21">
        <f t="shared" si="168"/>
        <v>899</v>
      </c>
      <c r="N1038" s="21">
        <f t="shared" si="169"/>
        <v>1020</v>
      </c>
      <c r="O1038" s="19">
        <f t="shared" si="164"/>
        <v>2.0622151264282387</v>
      </c>
      <c r="P1038" s="19">
        <f t="shared" si="165"/>
        <v>2.3397768953913278</v>
      </c>
      <c r="Q1038" s="21">
        <f>((I1038/B1038)+_xlfn.NORM.S.INV(0.975)^2/(2*B1038))/(1+_xlfn.NORM.S.INV(0.975)^2/B1038)</f>
        <v>2.204235597021762E-3</v>
      </c>
      <c r="R1038" s="21">
        <f>_xlfn.NORM.S.INV(0.975)*SQRT(Q1038*(1-Q1038)/B1038+(_xlfn.NORM.S.INV(0.975)^2/(4*B1038^2)))/(1+_xlfn.NORM.S.INV(0.975)^2/B1038)</f>
        <v>1.3928316605485503E-4</v>
      </c>
      <c r="S1038" s="19">
        <f t="shared" si="166"/>
        <v>2.0649524309669069</v>
      </c>
      <c r="T1038" s="19">
        <f t="shared" si="167"/>
        <v>2.3435187630766174</v>
      </c>
    </row>
    <row r="1039" spans="1:20" x14ac:dyDescent="0.25">
      <c r="A1039" s="12" t="s">
        <v>57</v>
      </c>
      <c r="B1039" s="13">
        <v>89718</v>
      </c>
      <c r="C1039" s="12">
        <v>2.8</v>
      </c>
      <c r="D1039" s="12">
        <v>2.5</v>
      </c>
      <c r="E1039" s="12">
        <v>3.2</v>
      </c>
      <c r="F1039" s="12">
        <v>2003</v>
      </c>
      <c r="G1039" s="12" t="s">
        <v>8</v>
      </c>
      <c r="H1039" s="16" t="str">
        <f>VLOOKUP(A1039,'Data Key'!$A$1:$B$51,2,FALSE)</f>
        <v>Vermont</v>
      </c>
      <c r="I1039" s="17">
        <f t="shared" si="160"/>
        <v>251</v>
      </c>
      <c r="J1039" s="21">
        <f t="shared" si="161"/>
        <v>1.7633922291487953E-4</v>
      </c>
      <c r="K1039" s="19">
        <f t="shared" si="162"/>
        <v>2.6213156512463813</v>
      </c>
      <c r="L1039" s="19">
        <f t="shared" si="163"/>
        <v>2.9739940970761403</v>
      </c>
      <c r="M1039" s="21">
        <f t="shared" si="168"/>
        <v>221</v>
      </c>
      <c r="N1039" s="21">
        <f t="shared" si="169"/>
        <v>283</v>
      </c>
      <c r="O1039" s="19">
        <f t="shared" si="164"/>
        <v>2.4632738135045362</v>
      </c>
      <c r="P1039" s="19">
        <f t="shared" si="165"/>
        <v>3.1543280055284337</v>
      </c>
      <c r="Q1039" s="21">
        <f>((I1039/B1039)+_xlfn.NORM.S.INV(0.975)^2/(2*B1039))/(1+_xlfn.NORM.S.INV(0.975)^2/B1039)</f>
        <v>2.818942693306503E-3</v>
      </c>
      <c r="R1039" s="21">
        <f>_xlfn.NORM.S.INV(0.975)*SQRT(Q1039*(1-Q1039)/B1039+(_xlfn.NORM.S.INV(0.975)^2/(4*B1039^2)))/(1+_xlfn.NORM.S.INV(0.975)^2/B1039)</f>
        <v>3.4757230420918382E-4</v>
      </c>
      <c r="S1039" s="19">
        <f t="shared" si="166"/>
        <v>2.4713703890973191</v>
      </c>
      <c r="T1039" s="19">
        <f t="shared" si="167"/>
        <v>3.1665149975156868</v>
      </c>
    </row>
    <row r="1040" spans="1:20" x14ac:dyDescent="0.25">
      <c r="A1040" s="12" t="s">
        <v>56</v>
      </c>
      <c r="B1040" s="13">
        <v>1088822</v>
      </c>
      <c r="C1040" s="12">
        <v>3</v>
      </c>
      <c r="D1040" s="12">
        <v>2.9</v>
      </c>
      <c r="E1040" s="12">
        <v>3.2</v>
      </c>
      <c r="F1040" s="12">
        <v>2003</v>
      </c>
      <c r="G1040" s="12" t="s">
        <v>8</v>
      </c>
      <c r="H1040" s="16" t="str">
        <f>VLOOKUP(A1040,'Data Key'!$A$1:$B$51,2,FALSE)</f>
        <v>Virginia</v>
      </c>
      <c r="I1040" s="17">
        <f t="shared" si="160"/>
        <v>3266</v>
      </c>
      <c r="J1040" s="21">
        <f t="shared" si="161"/>
        <v>5.2408155525164209E-5</v>
      </c>
      <c r="K1040" s="19">
        <f t="shared" si="162"/>
        <v>2.9471638590006259</v>
      </c>
      <c r="L1040" s="19">
        <f t="shared" si="163"/>
        <v>3.0519801700509546</v>
      </c>
      <c r="M1040" s="21">
        <f t="shared" si="168"/>
        <v>3155</v>
      </c>
      <c r="N1040" s="21">
        <f t="shared" si="169"/>
        <v>3379</v>
      </c>
      <c r="O1040" s="19">
        <f t="shared" si="164"/>
        <v>2.8976269766775471</v>
      </c>
      <c r="P1040" s="19">
        <f t="shared" si="165"/>
        <v>3.1033538999028307</v>
      </c>
      <c r="Q1040" s="21">
        <f>((I1040/B1040)+_xlfn.NORM.S.INV(0.975)^2/(2*B1040))/(1+_xlfn.NORM.S.INV(0.975)^2/B1040)</f>
        <v>3.0013254691236492E-3</v>
      </c>
      <c r="R1040" s="21">
        <f>_xlfn.NORM.S.INV(0.975)*SQRT(Q1040*(1-Q1040)/B1040+(_xlfn.NORM.S.INV(0.975)^2/(4*B1040^2)))/(1+_xlfn.NORM.S.INV(0.975)^2/B1040)</f>
        <v>1.0276280489538095E-4</v>
      </c>
      <c r="S1040" s="19">
        <f t="shared" si="166"/>
        <v>2.898562664228268</v>
      </c>
      <c r="T1040" s="19">
        <f t="shared" si="167"/>
        <v>3.1040882740190301</v>
      </c>
    </row>
    <row r="1041" spans="1:20" x14ac:dyDescent="0.25">
      <c r="A1041" s="12" t="s">
        <v>41</v>
      </c>
      <c r="B1041" s="13">
        <v>939334</v>
      </c>
      <c r="C1041" s="12">
        <v>2.8</v>
      </c>
      <c r="D1041" s="12">
        <v>2.7</v>
      </c>
      <c r="E1041" s="12">
        <v>2.9</v>
      </c>
      <c r="F1041" s="12">
        <v>2003</v>
      </c>
      <c r="G1041" s="12" t="s">
        <v>8</v>
      </c>
      <c r="H1041" s="16" t="str">
        <f>VLOOKUP(A1041,'Data Key'!$A$1:$B$51,2,FALSE)</f>
        <v>Washington</v>
      </c>
      <c r="I1041" s="17">
        <f t="shared" si="160"/>
        <v>2630</v>
      </c>
      <c r="J1041" s="21">
        <f t="shared" si="161"/>
        <v>5.4519140211540231E-5</v>
      </c>
      <c r="K1041" s="19">
        <f t="shared" si="162"/>
        <v>2.7453369280240398</v>
      </c>
      <c r="L1041" s="19">
        <f t="shared" si="163"/>
        <v>2.8543752084471201</v>
      </c>
      <c r="M1041" s="21">
        <f t="shared" si="168"/>
        <v>2530</v>
      </c>
      <c r="N1041" s="21">
        <f t="shared" si="169"/>
        <v>2731</v>
      </c>
      <c r="O1041" s="19">
        <f t="shared" si="164"/>
        <v>2.6933976625992457</v>
      </c>
      <c r="P1041" s="19">
        <f t="shared" si="165"/>
        <v>2.907379057928277</v>
      </c>
      <c r="Q1041" s="21">
        <f>((I1041/B1041)+_xlfn.NORM.S.INV(0.975)^2/(2*B1041))/(1+_xlfn.NORM.S.INV(0.975)^2/B1041)</f>
        <v>2.8018893876593886E-3</v>
      </c>
      <c r="R1041" s="21">
        <f>_xlfn.NORM.S.INV(0.975)*SQRT(Q1041*(1-Q1041)/B1041+(_xlfn.NORM.S.INV(0.975)^2/(4*B1041^2)))/(1+_xlfn.NORM.S.INV(0.975)^2/B1041)</f>
        <v>1.0691335397434518E-4</v>
      </c>
      <c r="S1041" s="19">
        <f t="shared" si="166"/>
        <v>2.6949760336850432</v>
      </c>
      <c r="T1041" s="19">
        <f t="shared" si="167"/>
        <v>2.9088027416337336</v>
      </c>
    </row>
    <row r="1042" spans="1:20" x14ac:dyDescent="0.25">
      <c r="A1042" s="12" t="s">
        <v>18</v>
      </c>
      <c r="B1042" s="13">
        <v>252349</v>
      </c>
      <c r="C1042" s="12">
        <v>1.9</v>
      </c>
      <c r="D1042" s="12">
        <v>1.7</v>
      </c>
      <c r="E1042" s="12">
        <v>2.1</v>
      </c>
      <c r="F1042" s="12">
        <v>2003</v>
      </c>
      <c r="G1042" s="12" t="s">
        <v>8</v>
      </c>
      <c r="H1042" s="16" t="str">
        <f>VLOOKUP(A1042,'Data Key'!$A$1:$B$51,2,FALSE)</f>
        <v>West Virginia</v>
      </c>
      <c r="I1042" s="17">
        <f t="shared" si="160"/>
        <v>479</v>
      </c>
      <c r="J1042" s="21">
        <f t="shared" si="161"/>
        <v>8.6647012981391541E-5</v>
      </c>
      <c r="K1042" s="19">
        <f t="shared" si="162"/>
        <v>1.8115178301525221</v>
      </c>
      <c r="L1042" s="19">
        <f t="shared" si="163"/>
        <v>1.9848118561153054</v>
      </c>
      <c r="M1042" s="21">
        <f t="shared" si="168"/>
        <v>437</v>
      </c>
      <c r="N1042" s="21">
        <f t="shared" si="169"/>
        <v>523</v>
      </c>
      <c r="O1042" s="19">
        <f t="shared" si="164"/>
        <v>1.7317286773476415</v>
      </c>
      <c r="P1042" s="19">
        <f t="shared" si="165"/>
        <v>2.0725265406242941</v>
      </c>
      <c r="Q1042" s="21">
        <f>((I1042/B1042)+_xlfn.NORM.S.INV(0.975)^2/(2*B1042))/(1+_xlfn.NORM.S.INV(0.975)^2/B1042)</f>
        <v>1.9057472332397907E-3</v>
      </c>
      <c r="R1042" s="21">
        <f>_xlfn.NORM.S.INV(0.975)*SQRT(Q1042*(1-Q1042)/B1042+(_xlfn.NORM.S.INV(0.975)^2/(4*B1042^2)))/(1+_xlfn.NORM.S.INV(0.975)^2/B1042)</f>
        <v>1.7033078206451355E-4</v>
      </c>
      <c r="S1042" s="19">
        <f t="shared" si="166"/>
        <v>1.735416451175277</v>
      </c>
      <c r="T1042" s="19">
        <f t="shared" si="167"/>
        <v>2.0760780153043039</v>
      </c>
    </row>
    <row r="1043" spans="1:20" x14ac:dyDescent="0.25">
      <c r="A1043" s="12" t="s">
        <v>26</v>
      </c>
      <c r="B1043" s="13">
        <v>793991</v>
      </c>
      <c r="C1043" s="12">
        <v>3.9</v>
      </c>
      <c r="D1043" s="12">
        <v>3.8</v>
      </c>
      <c r="E1043" s="12">
        <v>4</v>
      </c>
      <c r="F1043" s="12">
        <v>2003</v>
      </c>
      <c r="G1043" s="12" t="s">
        <v>8</v>
      </c>
      <c r="H1043" s="16" t="str">
        <f>VLOOKUP(A1043,'Data Key'!$A$1:$B$51,2,FALSE)</f>
        <v>Wisconsin</v>
      </c>
      <c r="I1043" s="17">
        <f t="shared" si="160"/>
        <v>3097</v>
      </c>
      <c r="J1043" s="21">
        <f t="shared" si="161"/>
        <v>6.9953004711035299E-5</v>
      </c>
      <c r="K1043" s="19">
        <f t="shared" si="162"/>
        <v>3.8305949863871005</v>
      </c>
      <c r="L1043" s="19">
        <f t="shared" si="163"/>
        <v>3.9705009958091715</v>
      </c>
      <c r="M1043" s="21">
        <f t="shared" si="168"/>
        <v>2988</v>
      </c>
      <c r="N1043" s="21">
        <f t="shared" si="169"/>
        <v>3206</v>
      </c>
      <c r="O1043" s="19">
        <f t="shared" si="164"/>
        <v>3.763266838037207</v>
      </c>
      <c r="P1043" s="19">
        <f t="shared" si="165"/>
        <v>4.0378291441590646</v>
      </c>
      <c r="Q1043" s="21">
        <f>((I1043/B1043)+_xlfn.NORM.S.INV(0.975)^2/(2*B1043))/(1+_xlfn.NORM.S.INV(0.975)^2/B1043)</f>
        <v>3.9029481900872873E-3</v>
      </c>
      <c r="R1043" s="21">
        <f>_xlfn.NORM.S.INV(0.975)*SQRT(Q1043*(1-Q1043)/B1043+(_xlfn.NORM.S.INV(0.975)^2/(4*B1043^2)))/(1+_xlfn.NORM.S.INV(0.975)^2/B1043)</f>
        <v>1.3716805121893885E-4</v>
      </c>
      <c r="S1043" s="19">
        <f t="shared" si="166"/>
        <v>3.7657801388683483</v>
      </c>
      <c r="T1043" s="19">
        <f t="shared" si="167"/>
        <v>4.0401162413062268</v>
      </c>
    </row>
    <row r="1044" spans="1:20" x14ac:dyDescent="0.25">
      <c r="A1044" s="12" t="s">
        <v>42</v>
      </c>
      <c r="B1044" s="13">
        <v>79054</v>
      </c>
      <c r="C1044" s="12">
        <v>1.9</v>
      </c>
      <c r="D1044" s="12">
        <v>1.6</v>
      </c>
      <c r="E1044" s="12">
        <v>2.2000000000000002</v>
      </c>
      <c r="F1044" s="12">
        <v>2003</v>
      </c>
      <c r="G1044" s="12" t="s">
        <v>8</v>
      </c>
      <c r="H1044" s="16" t="str">
        <f>VLOOKUP(A1044,'Data Key'!$A$1:$B$51,2,FALSE)</f>
        <v>Wyoming</v>
      </c>
      <c r="I1044" s="17">
        <f t="shared" si="160"/>
        <v>150</v>
      </c>
      <c r="J1044" s="21">
        <f t="shared" si="161"/>
        <v>1.5477804810069988E-4</v>
      </c>
      <c r="K1044" s="19">
        <f t="shared" si="162"/>
        <v>1.7426591467281514</v>
      </c>
      <c r="L1044" s="19">
        <f t="shared" si="163"/>
        <v>2.052215242929551</v>
      </c>
      <c r="M1044" s="21">
        <f t="shared" si="168"/>
        <v>127</v>
      </c>
      <c r="N1044" s="21">
        <f t="shared" si="169"/>
        <v>175</v>
      </c>
      <c r="O1044" s="19">
        <f t="shared" si="164"/>
        <v>1.6064968249550939</v>
      </c>
      <c r="P1044" s="19">
        <f t="shared" si="165"/>
        <v>2.2136767273003262</v>
      </c>
      <c r="Q1044" s="21">
        <f>((I1044/B1044)+_xlfn.NORM.S.INV(0.975)^2/(2*B1044))/(1+_xlfn.NORM.S.INV(0.975)^2/B1044)</f>
        <v>1.9216402396905672E-3</v>
      </c>
      <c r="R1044" s="21">
        <f>_xlfn.NORM.S.INV(0.975)*SQRT(Q1044*(1-Q1044)/B1044+(_xlfn.NORM.S.INV(0.975)^2/(4*B1044^2)))/(1+_xlfn.NORM.S.INV(0.975)^2/B1044)</f>
        <v>3.0623476388471781E-4</v>
      </c>
      <c r="S1044" s="19">
        <f t="shared" si="166"/>
        <v>1.6154054758058494</v>
      </c>
      <c r="T1044" s="19">
        <f t="shared" si="167"/>
        <v>2.227875003575285</v>
      </c>
    </row>
    <row r="1045" spans="1:20" x14ac:dyDescent="0.25">
      <c r="A1045" s="12" t="s">
        <v>19</v>
      </c>
      <c r="B1045" s="13">
        <v>671182</v>
      </c>
      <c r="C1045" s="12">
        <v>2.2000000000000002</v>
      </c>
      <c r="D1045" s="12">
        <v>2.1</v>
      </c>
      <c r="E1045" s="12">
        <v>2.2999999999999998</v>
      </c>
      <c r="F1045" s="12">
        <v>2004</v>
      </c>
      <c r="G1045" s="12" t="s">
        <v>8</v>
      </c>
      <c r="H1045" s="16" t="str">
        <f>VLOOKUP(A1045,'Data Key'!$A$1:$B$51,2,FALSE)</f>
        <v>Alabama</v>
      </c>
      <c r="I1045" s="17">
        <f t="shared" si="160"/>
        <v>1477</v>
      </c>
      <c r="J1045" s="21">
        <f t="shared" si="161"/>
        <v>5.719677827733277E-5</v>
      </c>
      <c r="K1045" s="19">
        <f t="shared" si="162"/>
        <v>2.1433985892980791</v>
      </c>
      <c r="L1045" s="19">
        <f t="shared" si="163"/>
        <v>2.2577921458527443</v>
      </c>
      <c r="M1045" s="21">
        <f t="shared" si="168"/>
        <v>1402</v>
      </c>
      <c r="N1045" s="21">
        <f t="shared" si="169"/>
        <v>1552</v>
      </c>
      <c r="O1045" s="19">
        <f t="shared" si="164"/>
        <v>2.088852204022158</v>
      </c>
      <c r="P1045" s="19">
        <f t="shared" si="165"/>
        <v>2.3123385311286655</v>
      </c>
      <c r="Q1045" s="21">
        <f>((I1045/B1045)+_xlfn.NORM.S.INV(0.975)^2/(2*B1045))/(1+_xlfn.NORM.S.INV(0.975)^2/B1045)</f>
        <v>2.2034444680714906E-3</v>
      </c>
      <c r="R1045" s="21">
        <f>_xlfn.NORM.S.INV(0.975)*SQRT(Q1045*(1-Q1045)/B1045+(_xlfn.NORM.S.INV(0.975)^2/(4*B1045^2)))/(1+_xlfn.NORM.S.INV(0.975)^2/B1045)</f>
        <v>1.1221186610438428E-4</v>
      </c>
      <c r="S1045" s="19">
        <f t="shared" si="166"/>
        <v>2.0912326019671061</v>
      </c>
      <c r="T1045" s="19">
        <f t="shared" si="167"/>
        <v>2.3156563341758751</v>
      </c>
    </row>
    <row r="1046" spans="1:20" x14ac:dyDescent="0.25">
      <c r="A1046" s="12" t="s">
        <v>43</v>
      </c>
      <c r="B1046" s="13">
        <v>121340</v>
      </c>
      <c r="C1046" s="12">
        <v>2.8</v>
      </c>
      <c r="D1046" s="12">
        <v>2.5</v>
      </c>
      <c r="E1046" s="12">
        <v>3.1</v>
      </c>
      <c r="F1046" s="12">
        <v>2004</v>
      </c>
      <c r="G1046" s="12" t="s">
        <v>8</v>
      </c>
      <c r="H1046" s="16" t="str">
        <f>VLOOKUP(A1046,'Data Key'!$A$1:$B$51,2,FALSE)</f>
        <v>Alaska</v>
      </c>
      <c r="I1046" s="17">
        <f t="shared" si="160"/>
        <v>340</v>
      </c>
      <c r="J1046" s="21">
        <f t="shared" si="161"/>
        <v>1.5174911179084664E-4</v>
      </c>
      <c r="K1046" s="19">
        <f t="shared" si="162"/>
        <v>2.6502947319540029</v>
      </c>
      <c r="L1046" s="19">
        <f t="shared" si="163"/>
        <v>2.9537929555356959</v>
      </c>
      <c r="M1046" s="21">
        <f t="shared" si="168"/>
        <v>304</v>
      </c>
      <c r="N1046" s="21">
        <f t="shared" si="169"/>
        <v>376</v>
      </c>
      <c r="O1046" s="19">
        <f t="shared" si="164"/>
        <v>2.5053568485248063</v>
      </c>
      <c r="P1046" s="19">
        <f t="shared" si="165"/>
        <v>3.098730838964892</v>
      </c>
      <c r="Q1046" s="21">
        <f>((I1046/B1046)+_xlfn.NORM.S.INV(0.975)^2/(2*B1046))/(1+_xlfn.NORM.S.INV(0.975)^2/B1046)</f>
        <v>2.8177839542551609E-3</v>
      </c>
      <c r="R1046" s="21">
        <f>_xlfn.NORM.S.INV(0.975)*SQRT(Q1046*(1-Q1046)/B1046+(_xlfn.NORM.S.INV(0.975)^2/(4*B1046^2)))/(1+_xlfn.NORM.S.INV(0.975)^2/B1046)</f>
        <v>2.9866494192046261E-4</v>
      </c>
      <c r="S1046" s="19">
        <f t="shared" si="166"/>
        <v>2.519119012334698</v>
      </c>
      <c r="T1046" s="19">
        <f t="shared" si="167"/>
        <v>3.1164488961756236</v>
      </c>
    </row>
    <row r="1047" spans="1:20" x14ac:dyDescent="0.25">
      <c r="A1047" s="12" t="s">
        <v>13</v>
      </c>
      <c r="B1047" s="13">
        <v>948234</v>
      </c>
      <c r="C1047" s="12">
        <v>2.6</v>
      </c>
      <c r="D1047" s="12">
        <v>2.5</v>
      </c>
      <c r="E1047" s="12">
        <v>2.7</v>
      </c>
      <c r="F1047" s="12">
        <v>2004</v>
      </c>
      <c r="G1047" s="12" t="s">
        <v>8</v>
      </c>
      <c r="H1047" s="16" t="str">
        <f>VLOOKUP(A1047,'Data Key'!$A$1:$B$51,2,FALSE)</f>
        <v>Arizona</v>
      </c>
      <c r="I1047" s="17">
        <f t="shared" si="160"/>
        <v>2465</v>
      </c>
      <c r="J1047" s="21">
        <f t="shared" si="161"/>
        <v>5.2291092336710629E-5</v>
      </c>
      <c r="K1047" s="19">
        <f t="shared" si="162"/>
        <v>2.5472782122864097</v>
      </c>
      <c r="L1047" s="19">
        <f t="shared" si="163"/>
        <v>2.6518603969598313</v>
      </c>
      <c r="M1047" s="21">
        <f t="shared" si="168"/>
        <v>2369</v>
      </c>
      <c r="N1047" s="21">
        <f t="shared" si="169"/>
        <v>2563</v>
      </c>
      <c r="O1047" s="19">
        <f t="shared" si="164"/>
        <v>2.4983284716641672</v>
      </c>
      <c r="P1047" s="19">
        <f t="shared" si="165"/>
        <v>2.7029193216020517</v>
      </c>
      <c r="Q1047" s="21">
        <f>((I1047/B1047)+_xlfn.NORM.S.INV(0.975)^2/(2*B1047))/(1+_xlfn.NORM.S.INV(0.975)^2/B1047)</f>
        <v>2.6015843510475201E-3</v>
      </c>
      <c r="R1047" s="21">
        <f>_xlfn.NORM.S.INV(0.975)*SQRT(Q1047*(1-Q1047)/B1047+(_xlfn.NORM.S.INV(0.975)^2/(4*B1047^2)))/(1+_xlfn.NORM.S.INV(0.975)^2/B1047)</f>
        <v>1.0254785999448614E-4</v>
      </c>
      <c r="S1047" s="19">
        <f t="shared" si="166"/>
        <v>2.4990364910530336</v>
      </c>
      <c r="T1047" s="19">
        <f t="shared" si="167"/>
        <v>2.7041322110420065</v>
      </c>
    </row>
    <row r="1048" spans="1:20" x14ac:dyDescent="0.25">
      <c r="A1048" s="12" t="s">
        <v>20</v>
      </c>
      <c r="B1048" s="13">
        <v>417497</v>
      </c>
      <c r="C1048" s="12">
        <v>2.8</v>
      </c>
      <c r="D1048" s="12">
        <v>2.6</v>
      </c>
      <c r="E1048" s="12">
        <v>2.9</v>
      </c>
      <c r="F1048" s="12">
        <v>2004</v>
      </c>
      <c r="G1048" s="12" t="s">
        <v>8</v>
      </c>
      <c r="H1048" s="16" t="str">
        <f>VLOOKUP(A1048,'Data Key'!$A$1:$B$51,2,FALSE)</f>
        <v>Arkansas</v>
      </c>
      <c r="I1048" s="17">
        <f t="shared" si="160"/>
        <v>1169</v>
      </c>
      <c r="J1048" s="21">
        <f t="shared" si="161"/>
        <v>8.1779608470253381E-5</v>
      </c>
      <c r="K1048" s="19">
        <f t="shared" si="162"/>
        <v>2.7182405114347996</v>
      </c>
      <c r="L1048" s="19">
        <f t="shared" si="163"/>
        <v>2.8817997283753067</v>
      </c>
      <c r="M1048" s="21">
        <f t="shared" si="168"/>
        <v>1103</v>
      </c>
      <c r="N1048" s="21">
        <f t="shared" si="169"/>
        <v>1236</v>
      </c>
      <c r="O1048" s="19">
        <f t="shared" si="164"/>
        <v>2.6419351516298319</v>
      </c>
      <c r="P1048" s="19">
        <f t="shared" si="165"/>
        <v>2.960500314972323</v>
      </c>
      <c r="Q1048" s="21">
        <f>((I1048/B1048)+_xlfn.NORM.S.INV(0.975)^2/(2*B1048))/(1+_xlfn.NORM.S.INV(0.975)^2/B1048)</f>
        <v>2.8045948969083415E-3</v>
      </c>
      <c r="R1048" s="21">
        <f>_xlfn.NORM.S.INV(0.975)*SQRT(Q1048*(1-Q1048)/B1048+(_xlfn.NORM.S.INV(0.975)^2/(4*B1048^2)))/(1+_xlfn.NORM.S.INV(0.975)^2/B1048)</f>
        <v>1.6048008596090434E-4</v>
      </c>
      <c r="S1048" s="19">
        <f t="shared" si="166"/>
        <v>2.6441148109474373</v>
      </c>
      <c r="T1048" s="19">
        <f t="shared" si="167"/>
        <v>2.965074982869246</v>
      </c>
    </row>
    <row r="1049" spans="1:20" x14ac:dyDescent="0.25">
      <c r="A1049" s="12" t="s">
        <v>44</v>
      </c>
      <c r="B1049" s="13">
        <v>5812940</v>
      </c>
      <c r="C1049" s="12">
        <v>3.7</v>
      </c>
      <c r="D1049" s="12">
        <v>3.7</v>
      </c>
      <c r="E1049" s="12">
        <v>3.8</v>
      </c>
      <c r="F1049" s="12">
        <v>2004</v>
      </c>
      <c r="G1049" s="12" t="s">
        <v>8</v>
      </c>
      <c r="H1049" s="16" t="str">
        <f>VLOOKUP(A1049,'Data Key'!$A$1:$B$51,2,FALSE)</f>
        <v>California</v>
      </c>
      <c r="I1049" s="17">
        <f t="shared" si="160"/>
        <v>21508</v>
      </c>
      <c r="J1049" s="21">
        <f t="shared" si="161"/>
        <v>2.5182522706023759E-5</v>
      </c>
      <c r="K1049" s="19">
        <f t="shared" si="162"/>
        <v>3.6748384649525447</v>
      </c>
      <c r="L1049" s="19">
        <f t="shared" si="163"/>
        <v>3.7252035103645924</v>
      </c>
      <c r="M1049" s="21">
        <f t="shared" si="168"/>
        <v>21221</v>
      </c>
      <c r="N1049" s="21">
        <f t="shared" si="169"/>
        <v>21795</v>
      </c>
      <c r="O1049" s="19">
        <f t="shared" si="164"/>
        <v>3.6506483810257806</v>
      </c>
      <c r="P1049" s="19">
        <f t="shared" si="165"/>
        <v>3.749393594291357</v>
      </c>
      <c r="Q1049" s="21">
        <f>((I1049/B1049)+_xlfn.NORM.S.INV(0.975)^2/(2*B1049))/(1+_xlfn.NORM.S.INV(0.975)^2/B1049)</f>
        <v>3.7003489653552549E-3</v>
      </c>
      <c r="R1049" s="21">
        <f>_xlfn.NORM.S.INV(0.975)*SQRT(Q1049*(1-Q1049)/B1049+(_xlfn.NORM.S.INV(0.975)^2/(4*B1049^2)))/(1+_xlfn.NORM.S.INV(0.975)^2/B1049)</f>
        <v>4.9360090258456438E-5</v>
      </c>
      <c r="S1049" s="19">
        <f t="shared" si="166"/>
        <v>3.6509888750967985</v>
      </c>
      <c r="T1049" s="19">
        <f t="shared" si="167"/>
        <v>3.7497090556137116</v>
      </c>
    </row>
    <row r="1050" spans="1:20" x14ac:dyDescent="0.25">
      <c r="A1050" s="12" t="s">
        <v>21</v>
      </c>
      <c r="B1050" s="13">
        <v>687752</v>
      </c>
      <c r="C1050" s="12">
        <v>1.5</v>
      </c>
      <c r="D1050" s="12">
        <v>1.4</v>
      </c>
      <c r="E1050" s="12">
        <v>1.6</v>
      </c>
      <c r="F1050" s="12">
        <v>2004</v>
      </c>
      <c r="G1050" s="12" t="s">
        <v>8</v>
      </c>
      <c r="H1050" s="16" t="str">
        <f>VLOOKUP(A1050,'Data Key'!$A$1:$B$51,2,FALSE)</f>
        <v>Colorado</v>
      </c>
      <c r="I1050" s="17">
        <f t="shared" si="160"/>
        <v>1032</v>
      </c>
      <c r="J1050" s="21">
        <f t="shared" si="161"/>
        <v>4.6674739592751843E-5</v>
      </c>
      <c r="K1050" s="19">
        <f t="shared" si="162"/>
        <v>1.4538661530545978</v>
      </c>
      <c r="L1050" s="19">
        <f t="shared" si="163"/>
        <v>1.5472156322401014</v>
      </c>
      <c r="M1050" s="21">
        <f t="shared" si="168"/>
        <v>969</v>
      </c>
      <c r="N1050" s="21">
        <f t="shared" si="169"/>
        <v>1095</v>
      </c>
      <c r="O1050" s="19">
        <f t="shared" si="164"/>
        <v>1.4089381055962034</v>
      </c>
      <c r="P1050" s="19">
        <f t="shared" si="165"/>
        <v>1.592143679698496</v>
      </c>
      <c r="Q1050" s="21">
        <f>((I1050/B1050)+_xlfn.NORM.S.INV(0.975)^2/(2*B1050))/(1+_xlfn.NORM.S.INV(0.975)^2/B1050)</f>
        <v>1.5033252603384147E-3</v>
      </c>
      <c r="R1050" s="21">
        <f>_xlfn.NORM.S.INV(0.975)*SQRT(Q1050*(1-Q1050)/B1050+(_xlfn.NORM.S.INV(0.975)^2/(4*B1050^2)))/(1+_xlfn.NORM.S.INV(0.975)^2/B1050)</f>
        <v>9.160758471350463E-5</v>
      </c>
      <c r="S1050" s="19">
        <f t="shared" si="166"/>
        <v>1.4117176756249101</v>
      </c>
      <c r="T1050" s="19">
        <f t="shared" si="167"/>
        <v>1.5949328450519193</v>
      </c>
    </row>
    <row r="1051" spans="1:20" x14ac:dyDescent="0.25">
      <c r="A1051" s="12" t="s">
        <v>33</v>
      </c>
      <c r="B1051" s="13">
        <v>523056</v>
      </c>
      <c r="C1051" s="12">
        <v>4.3</v>
      </c>
      <c r="D1051" s="12">
        <v>4.0999999999999996</v>
      </c>
      <c r="E1051" s="12">
        <v>4.5</v>
      </c>
      <c r="F1051" s="12">
        <v>2004</v>
      </c>
      <c r="G1051" s="12" t="s">
        <v>8</v>
      </c>
      <c r="H1051" s="16" t="str">
        <f>VLOOKUP(A1051,'Data Key'!$A$1:$B$51,2,FALSE)</f>
        <v>Connecticut</v>
      </c>
      <c r="I1051" s="17">
        <f t="shared" si="160"/>
        <v>2249</v>
      </c>
      <c r="J1051" s="21">
        <f t="shared" si="161"/>
        <v>9.0471304351789466E-5</v>
      </c>
      <c r="K1051" s="19">
        <f t="shared" si="162"/>
        <v>4.2092595084101321</v>
      </c>
      <c r="L1051" s="19">
        <f t="shared" si="163"/>
        <v>4.3902021171137111</v>
      </c>
      <c r="M1051" s="21">
        <f t="shared" si="168"/>
        <v>2157</v>
      </c>
      <c r="N1051" s="21">
        <f t="shared" si="169"/>
        <v>2342</v>
      </c>
      <c r="O1051" s="19">
        <f t="shared" si="164"/>
        <v>4.1238414242452048</v>
      </c>
      <c r="P1051" s="19">
        <f t="shared" si="165"/>
        <v>4.4775320424581686</v>
      </c>
      <c r="Q1051" s="21">
        <f>((I1051/B1051)+_xlfn.NORM.S.INV(0.975)^2/(2*B1051))/(1+_xlfn.NORM.S.INV(0.975)^2/B1051)</f>
        <v>4.3033713372689821E-3</v>
      </c>
      <c r="R1051" s="21">
        <f>_xlfn.NORM.S.INV(0.975)*SQRT(Q1051*(1-Q1051)/B1051+(_xlfn.NORM.S.INV(0.975)^2/(4*B1051^2)))/(1+_xlfn.NORM.S.INV(0.975)^2/B1051)</f>
        <v>1.7743192529116308E-4</v>
      </c>
      <c r="S1051" s="19">
        <f t="shared" si="166"/>
        <v>4.1259394119778197</v>
      </c>
      <c r="T1051" s="19">
        <f t="shared" si="167"/>
        <v>4.4808032625601451</v>
      </c>
    </row>
    <row r="1052" spans="1:20" x14ac:dyDescent="0.25">
      <c r="A1052" s="12" t="s">
        <v>45</v>
      </c>
      <c r="B1052" s="13">
        <v>110142</v>
      </c>
      <c r="C1052" s="12">
        <v>3.5</v>
      </c>
      <c r="D1052" s="12">
        <v>3.2</v>
      </c>
      <c r="E1052" s="12">
        <v>3.9</v>
      </c>
      <c r="F1052" s="12">
        <v>2004</v>
      </c>
      <c r="G1052" s="12" t="s">
        <v>8</v>
      </c>
      <c r="H1052" s="16" t="str">
        <f>VLOOKUP(A1052,'Data Key'!$A$1:$B$51,2,FALSE)</f>
        <v>Delaware</v>
      </c>
      <c r="I1052" s="17">
        <f t="shared" si="160"/>
        <v>385</v>
      </c>
      <c r="J1052" s="21">
        <f t="shared" si="161"/>
        <v>1.778349189217396E-4</v>
      </c>
      <c r="K1052" s="19">
        <f t="shared" si="162"/>
        <v>3.3176527243024623</v>
      </c>
      <c r="L1052" s="19">
        <f t="shared" si="163"/>
        <v>3.6733225621459411</v>
      </c>
      <c r="M1052" s="21">
        <f t="shared" si="168"/>
        <v>348</v>
      </c>
      <c r="N1052" s="21">
        <f t="shared" si="169"/>
        <v>424</v>
      </c>
      <c r="O1052" s="19">
        <f t="shared" si="164"/>
        <v>3.1595576619273302</v>
      </c>
      <c r="P1052" s="19">
        <f t="shared" si="165"/>
        <v>3.849576001888471</v>
      </c>
      <c r="Q1052" s="21">
        <f>((I1052/B1052)+_xlfn.NORM.S.INV(0.975)^2/(2*B1052))/(1+_xlfn.NORM.S.INV(0.975)^2/B1052)</f>
        <v>3.5128037907359569E-3</v>
      </c>
      <c r="R1052" s="21">
        <f>_xlfn.NORM.S.INV(0.975)*SQRT(Q1052*(1-Q1052)/B1052+(_xlfn.NORM.S.INV(0.975)^2/(4*B1052^2)))/(1+_xlfn.NORM.S.INV(0.975)^2/B1052)</f>
        <v>3.4983196868459976E-4</v>
      </c>
      <c r="S1052" s="19">
        <f t="shared" si="166"/>
        <v>3.1629718220513574</v>
      </c>
      <c r="T1052" s="19">
        <f t="shared" si="167"/>
        <v>3.8626357594205567</v>
      </c>
    </row>
    <row r="1053" spans="1:20" x14ac:dyDescent="0.25">
      <c r="A1053" s="12" t="s">
        <v>27</v>
      </c>
      <c r="B1053" s="13">
        <v>2394178</v>
      </c>
      <c r="C1053" s="12">
        <v>2.7</v>
      </c>
      <c r="D1053" s="12">
        <v>2.6</v>
      </c>
      <c r="E1053" s="12">
        <v>2.8</v>
      </c>
      <c r="F1053" s="12">
        <v>2004</v>
      </c>
      <c r="G1053" s="12" t="s">
        <v>8</v>
      </c>
      <c r="H1053" s="16" t="str">
        <f>VLOOKUP(A1053,'Data Key'!$A$1:$B$51,2,FALSE)</f>
        <v>Florida</v>
      </c>
      <c r="I1053" s="17">
        <f t="shared" si="160"/>
        <v>6464</v>
      </c>
      <c r="J1053" s="21">
        <f t="shared" si="161"/>
        <v>3.3535684342344975E-5</v>
      </c>
      <c r="K1053" s="19">
        <f t="shared" si="162"/>
        <v>2.6663471146809528</v>
      </c>
      <c r="L1053" s="19">
        <f t="shared" si="163"/>
        <v>2.7334184833656421</v>
      </c>
      <c r="M1053" s="21">
        <f t="shared" si="168"/>
        <v>6307</v>
      </c>
      <c r="N1053" s="21">
        <f t="shared" si="169"/>
        <v>6622</v>
      </c>
      <c r="O1053" s="19">
        <f t="shared" si="164"/>
        <v>2.6343070565346438</v>
      </c>
      <c r="P1053" s="19">
        <f t="shared" si="165"/>
        <v>2.765876221400414</v>
      </c>
      <c r="Q1053" s="21">
        <f>((I1053/B1053)+_xlfn.NORM.S.INV(0.975)^2/(2*B1053))/(1+_xlfn.NORM.S.INV(0.975)^2/B1053)</f>
        <v>2.7006807158267221E-3</v>
      </c>
      <c r="R1053" s="21">
        <f>_xlfn.NORM.S.INV(0.975)*SQRT(Q1053*(1-Q1053)/B1053+(_xlfn.NORM.S.INV(0.975)^2/(4*B1053^2)))/(1+_xlfn.NORM.S.INV(0.975)^2/B1053)</f>
        <v>6.5743208678210681E-5</v>
      </c>
      <c r="S1053" s="19">
        <f t="shared" si="166"/>
        <v>2.6349375071485115</v>
      </c>
      <c r="T1053" s="19">
        <f t="shared" si="167"/>
        <v>2.7664239245049327</v>
      </c>
    </row>
    <row r="1054" spans="1:20" x14ac:dyDescent="0.25">
      <c r="A1054" s="12" t="s">
        <v>14</v>
      </c>
      <c r="B1054" s="13">
        <v>1393151</v>
      </c>
      <c r="C1054" s="12">
        <v>3.2</v>
      </c>
      <c r="D1054" s="12">
        <v>3.1</v>
      </c>
      <c r="E1054" s="12">
        <v>3.3</v>
      </c>
      <c r="F1054" s="12">
        <v>2004</v>
      </c>
      <c r="G1054" s="12" t="s">
        <v>8</v>
      </c>
      <c r="H1054" s="16" t="str">
        <f>VLOOKUP(A1054,'Data Key'!$A$1:$B$51,2,FALSE)</f>
        <v>Georgia</v>
      </c>
      <c r="I1054" s="17">
        <f t="shared" si="160"/>
        <v>4458</v>
      </c>
      <c r="J1054" s="21">
        <f t="shared" si="161"/>
        <v>4.7849330846078244E-5</v>
      </c>
      <c r="K1054" s="19">
        <f t="shared" si="162"/>
        <v>3.1520909484201316</v>
      </c>
      <c r="L1054" s="19">
        <f t="shared" si="163"/>
        <v>3.2477896101122883</v>
      </c>
      <c r="M1054" s="21">
        <f t="shared" si="168"/>
        <v>4328</v>
      </c>
      <c r="N1054" s="21">
        <f t="shared" si="169"/>
        <v>4589</v>
      </c>
      <c r="O1054" s="19">
        <f t="shared" si="164"/>
        <v>3.1066266327196406</v>
      </c>
      <c r="P1054" s="19">
        <f t="shared" si="165"/>
        <v>3.2939717230939074</v>
      </c>
      <c r="Q1054" s="21">
        <f>((I1054/B1054)+_xlfn.NORM.S.INV(0.975)^2/(2*B1054))/(1+_xlfn.NORM.S.INV(0.975)^2/B1054)</f>
        <v>3.2013101463583249E-3</v>
      </c>
      <c r="R1054" s="21">
        <f>_xlfn.NORM.S.INV(0.975)*SQRT(Q1054*(1-Q1054)/B1054+(_xlfn.NORM.S.INV(0.975)^2/(4*B1054^2)))/(1+_xlfn.NORM.S.INV(0.975)^2/B1054)</f>
        <v>9.3812845022068204E-5</v>
      </c>
      <c r="S1054" s="19">
        <f t="shared" si="166"/>
        <v>3.1074973013362568</v>
      </c>
      <c r="T1054" s="19">
        <f t="shared" si="167"/>
        <v>3.2951229913803934</v>
      </c>
    </row>
    <row r="1055" spans="1:20" x14ac:dyDescent="0.25">
      <c r="A1055" s="12" t="s">
        <v>58</v>
      </c>
      <c r="B1055" s="13">
        <v>168103</v>
      </c>
      <c r="C1055" s="12">
        <v>4.0999999999999996</v>
      </c>
      <c r="D1055" s="12">
        <v>3.8</v>
      </c>
      <c r="E1055" s="12">
        <v>4.4000000000000004</v>
      </c>
      <c r="F1055" s="12">
        <v>2004</v>
      </c>
      <c r="G1055" s="12" t="s">
        <v>8</v>
      </c>
      <c r="H1055" s="16" t="str">
        <f>VLOOKUP(A1055,'Data Key'!$A$1:$B$51,2,FALSE)</f>
        <v>Hawaii</v>
      </c>
      <c r="I1055" s="17">
        <f t="shared" si="160"/>
        <v>689</v>
      </c>
      <c r="J1055" s="21">
        <f t="shared" si="161"/>
        <v>1.5582685353692337E-4</v>
      </c>
      <c r="K1055" s="19">
        <f t="shared" si="162"/>
        <v>3.9428507429366673</v>
      </c>
      <c r="L1055" s="19">
        <f t="shared" si="163"/>
        <v>4.2545044500105131</v>
      </c>
      <c r="M1055" s="21">
        <f t="shared" si="168"/>
        <v>638</v>
      </c>
      <c r="N1055" s="21">
        <f t="shared" si="169"/>
        <v>741</v>
      </c>
      <c r="O1055" s="19">
        <f t="shared" si="164"/>
        <v>3.7952921720611767</v>
      </c>
      <c r="P1055" s="19">
        <f t="shared" si="165"/>
        <v>4.4080117546980127</v>
      </c>
      <c r="Q1055" s="21">
        <f>((I1055/B1055)+_xlfn.NORM.S.INV(0.975)^2/(2*B1055))/(1+_xlfn.NORM.S.INV(0.975)^2/B1055)</f>
        <v>4.1100095832779914E-3</v>
      </c>
      <c r="R1055" s="21">
        <f>_xlfn.NORM.S.INV(0.975)*SQRT(Q1055*(1-Q1055)/B1055+(_xlfn.NORM.S.INV(0.975)^2/(4*B1055^2)))/(1+_xlfn.NORM.S.INV(0.975)^2/B1055)</f>
        <v>3.0604155983248398E-4</v>
      </c>
      <c r="S1055" s="19">
        <f t="shared" si="166"/>
        <v>3.8039680234455071</v>
      </c>
      <c r="T1055" s="19">
        <f t="shared" si="167"/>
        <v>4.4160511431104759</v>
      </c>
    </row>
    <row r="1056" spans="1:20" x14ac:dyDescent="0.25">
      <c r="A1056" s="12" t="s">
        <v>34</v>
      </c>
      <c r="B1056" s="13">
        <v>233896</v>
      </c>
      <c r="C1056" s="12">
        <v>2.8</v>
      </c>
      <c r="D1056" s="12">
        <v>2.6</v>
      </c>
      <c r="E1056" s="12">
        <v>3</v>
      </c>
      <c r="F1056" s="12">
        <v>2004</v>
      </c>
      <c r="G1056" s="12" t="s">
        <v>8</v>
      </c>
      <c r="H1056" s="16" t="str">
        <f>VLOOKUP(A1056,'Data Key'!$A$1:$B$51,2,FALSE)</f>
        <v>Idaho</v>
      </c>
      <c r="I1056" s="17">
        <f t="shared" si="160"/>
        <v>655</v>
      </c>
      <c r="J1056" s="21">
        <f t="shared" si="161"/>
        <v>1.0926697128806124E-4</v>
      </c>
      <c r="K1056" s="19">
        <f t="shared" si="162"/>
        <v>2.6911229455980763</v>
      </c>
      <c r="L1056" s="19">
        <f t="shared" si="163"/>
        <v>2.9096568881741982</v>
      </c>
      <c r="M1056" s="21">
        <f t="shared" si="168"/>
        <v>605</v>
      </c>
      <c r="N1056" s="21">
        <f t="shared" si="169"/>
        <v>705</v>
      </c>
      <c r="O1056" s="19">
        <f t="shared" si="164"/>
        <v>2.5866196942230735</v>
      </c>
      <c r="P1056" s="19">
        <f t="shared" si="165"/>
        <v>3.0141601395492015</v>
      </c>
      <c r="Q1056" s="21">
        <f>((I1056/B1056)+_xlfn.NORM.S.INV(0.975)^2/(2*B1056))/(1+_xlfn.NORM.S.INV(0.975)^2/B1056)</f>
        <v>2.8085556848314553E-3</v>
      </c>
      <c r="R1056" s="21">
        <f>_xlfn.NORM.S.INV(0.975)*SQRT(Q1056*(1-Q1056)/B1056+(_xlfn.NORM.S.INV(0.975)^2/(4*B1056^2)))/(1+_xlfn.NORM.S.INV(0.975)^2/B1056)</f>
        <v>2.1462409164009808E-4</v>
      </c>
      <c r="S1056" s="19">
        <f t="shared" si="166"/>
        <v>2.5939315931913574</v>
      </c>
      <c r="T1056" s="19">
        <f t="shared" si="167"/>
        <v>3.0231797764715531</v>
      </c>
    </row>
    <row r="1057" spans="1:20" x14ac:dyDescent="0.25">
      <c r="A1057" s="12" t="s">
        <v>47</v>
      </c>
      <c r="B1057" s="13">
        <v>1882484</v>
      </c>
      <c r="C1057" s="12">
        <v>3.5</v>
      </c>
      <c r="D1057" s="12">
        <v>3.4</v>
      </c>
      <c r="E1057" s="12">
        <v>3.6</v>
      </c>
      <c r="F1057" s="12">
        <v>2004</v>
      </c>
      <c r="G1057" s="12" t="s">
        <v>8</v>
      </c>
      <c r="H1057" s="16" t="str">
        <f>VLOOKUP(A1057,'Data Key'!$A$1:$B$51,2,FALSE)</f>
        <v>Illinois</v>
      </c>
      <c r="I1057" s="17">
        <f t="shared" si="160"/>
        <v>6589</v>
      </c>
      <c r="J1057" s="21">
        <f t="shared" si="161"/>
        <v>4.304444140011442E-5</v>
      </c>
      <c r="K1057" s="19">
        <f t="shared" si="162"/>
        <v>3.4571181097822596</v>
      </c>
      <c r="L1057" s="19">
        <f t="shared" si="163"/>
        <v>3.5432069925824883</v>
      </c>
      <c r="M1057" s="21">
        <f t="shared" si="168"/>
        <v>6430</v>
      </c>
      <c r="N1057" s="21">
        <f t="shared" si="169"/>
        <v>6748</v>
      </c>
      <c r="O1057" s="19">
        <f t="shared" si="164"/>
        <v>3.415699681909647</v>
      </c>
      <c r="P1057" s="19">
        <f t="shared" si="165"/>
        <v>3.5846254204551009</v>
      </c>
      <c r="Q1057" s="21">
        <f>((I1057/B1057)+_xlfn.NORM.S.INV(0.975)^2/(2*B1057))/(1+_xlfn.NORM.S.INV(0.975)^2/B1057)</f>
        <v>3.5011757230276499E-3</v>
      </c>
      <c r="R1057" s="21">
        <f>_xlfn.NORM.S.INV(0.975)*SQRT(Q1057*(1-Q1057)/B1057+(_xlfn.NORM.S.INV(0.975)^2/(4*B1057^2)))/(1+_xlfn.NORM.S.INV(0.975)^2/B1057)</f>
        <v>8.438371804458883E-5</v>
      </c>
      <c r="S1057" s="19">
        <f t="shared" si="166"/>
        <v>3.4167920049830611</v>
      </c>
      <c r="T1057" s="19">
        <f t="shared" si="167"/>
        <v>3.5855594410722391</v>
      </c>
    </row>
    <row r="1058" spans="1:20" x14ac:dyDescent="0.25">
      <c r="A1058" s="12" t="s">
        <v>35</v>
      </c>
      <c r="B1058" s="13">
        <v>940239</v>
      </c>
      <c r="C1058" s="12">
        <v>5.6</v>
      </c>
      <c r="D1058" s="12">
        <v>5.5</v>
      </c>
      <c r="E1058" s="12">
        <v>5.8</v>
      </c>
      <c r="F1058" s="12">
        <v>2004</v>
      </c>
      <c r="G1058" s="12" t="s">
        <v>8</v>
      </c>
      <c r="H1058" s="16" t="str">
        <f>VLOOKUP(A1058,'Data Key'!$A$1:$B$51,2,FALSE)</f>
        <v>Indiana</v>
      </c>
      <c r="I1058" s="17">
        <f t="shared" si="160"/>
        <v>5265</v>
      </c>
      <c r="J1058" s="21">
        <f t="shared" si="161"/>
        <v>7.6955836439466718E-5</v>
      </c>
      <c r="K1058" s="19">
        <f t="shared" si="162"/>
        <v>5.5226842550691817</v>
      </c>
      <c r="L1058" s="19">
        <f t="shared" si="163"/>
        <v>5.6765959279481146</v>
      </c>
      <c r="M1058" s="21">
        <f t="shared" si="168"/>
        <v>5124</v>
      </c>
      <c r="N1058" s="21">
        <f t="shared" si="169"/>
        <v>5408</v>
      </c>
      <c r="O1058" s="19">
        <f t="shared" si="164"/>
        <v>5.4496782201121201</v>
      </c>
      <c r="P1058" s="19">
        <f t="shared" si="165"/>
        <v>5.7517290816483895</v>
      </c>
      <c r="Q1058" s="21">
        <f>((I1058/B1058)+_xlfn.NORM.S.INV(0.975)^2/(2*B1058))/(1+_xlfn.NORM.S.INV(0.975)^2/B1058)</f>
        <v>5.601660015021789E-3</v>
      </c>
      <c r="R1058" s="21">
        <f>_xlfn.NORM.S.INV(0.975)*SQRT(Q1058*(1-Q1058)/B1058+(_xlfn.NORM.S.INV(0.975)^2/(4*B1058^2)))/(1+_xlfn.NORM.S.INV(0.975)^2/B1058)</f>
        <v>1.5087093037246787E-4</v>
      </c>
      <c r="S1058" s="19">
        <f t="shared" si="166"/>
        <v>5.4507890846493217</v>
      </c>
      <c r="T1058" s="19">
        <f t="shared" si="167"/>
        <v>5.7525309453942564</v>
      </c>
    </row>
    <row r="1059" spans="1:20" x14ac:dyDescent="0.25">
      <c r="A1059" s="12" t="s">
        <v>46</v>
      </c>
      <c r="B1059" s="13">
        <v>435498</v>
      </c>
      <c r="C1059" s="12">
        <v>2.6</v>
      </c>
      <c r="D1059" s="12">
        <v>2.5</v>
      </c>
      <c r="E1059" s="12">
        <v>2.8</v>
      </c>
      <c r="F1059" s="12">
        <v>2004</v>
      </c>
      <c r="G1059" s="12" t="s">
        <v>8</v>
      </c>
      <c r="H1059" s="16" t="str">
        <f>VLOOKUP(A1059,'Data Key'!$A$1:$B$51,2,FALSE)</f>
        <v>Iowa</v>
      </c>
      <c r="I1059" s="17">
        <f t="shared" si="160"/>
        <v>1132</v>
      </c>
      <c r="J1059" s="21">
        <f t="shared" si="161"/>
        <v>7.7156386132212431E-5</v>
      </c>
      <c r="K1059" s="19">
        <f t="shared" si="162"/>
        <v>2.5221666876821338</v>
      </c>
      <c r="L1059" s="19">
        <f t="shared" si="163"/>
        <v>2.6764794599465582</v>
      </c>
      <c r="M1059" s="21">
        <f t="shared" si="168"/>
        <v>1067</v>
      </c>
      <c r="N1059" s="21">
        <f t="shared" si="169"/>
        <v>1199</v>
      </c>
      <c r="O1059" s="19">
        <f t="shared" si="164"/>
        <v>2.4500686570317201</v>
      </c>
      <c r="P1059" s="19">
        <f t="shared" si="165"/>
        <v>2.7531699341902831</v>
      </c>
      <c r="Q1059" s="21">
        <f>((I1059/B1059)+_xlfn.NORM.S.INV(0.975)^2/(2*B1059))/(1+_xlfn.NORM.S.INV(0.975)^2/B1059)</f>
        <v>2.6037105276340514E-3</v>
      </c>
      <c r="R1059" s="21">
        <f>_xlfn.NORM.S.INV(0.975)*SQRT(Q1059*(1-Q1059)/B1059+(_xlfn.NORM.S.INV(0.975)^2/(4*B1059^2)))/(1+_xlfn.NORM.S.INV(0.975)^2/B1059)</f>
        <v>1.5141388958279402E-4</v>
      </c>
      <c r="S1059" s="19">
        <f t="shared" si="166"/>
        <v>2.4522966380512572</v>
      </c>
      <c r="T1059" s="19">
        <f t="shared" si="167"/>
        <v>2.7551244172168454</v>
      </c>
    </row>
    <row r="1060" spans="1:20" x14ac:dyDescent="0.25">
      <c r="A1060" s="12" t="s">
        <v>48</v>
      </c>
      <c r="B1060" s="13">
        <v>417673</v>
      </c>
      <c r="C1060" s="12">
        <v>2.6</v>
      </c>
      <c r="D1060" s="12">
        <v>2.4</v>
      </c>
      <c r="E1060" s="12">
        <v>2.8</v>
      </c>
      <c r="F1060" s="12">
        <v>2004</v>
      </c>
      <c r="G1060" s="12" t="s">
        <v>8</v>
      </c>
      <c r="H1060" s="16" t="str">
        <f>VLOOKUP(A1060,'Data Key'!$A$1:$B$51,2,FALSE)</f>
        <v>Kansas</v>
      </c>
      <c r="I1060" s="17">
        <f t="shared" si="160"/>
        <v>1086</v>
      </c>
      <c r="J1060" s="21">
        <f t="shared" si="161"/>
        <v>7.8797632052896049E-5</v>
      </c>
      <c r="K1060" s="19">
        <f t="shared" si="162"/>
        <v>2.5213225576648974</v>
      </c>
      <c r="L1060" s="19">
        <f t="shared" si="163"/>
        <v>2.6789178217706895</v>
      </c>
      <c r="M1060" s="21">
        <f t="shared" si="168"/>
        <v>1022</v>
      </c>
      <c r="N1060" s="21">
        <f t="shared" si="169"/>
        <v>1151</v>
      </c>
      <c r="O1060" s="19">
        <f t="shared" si="164"/>
        <v>2.4468902706184026</v>
      </c>
      <c r="P1060" s="19">
        <f t="shared" si="165"/>
        <v>2.7557443263031125</v>
      </c>
      <c r="Q1060" s="21">
        <f>((I1060/B1060)+_xlfn.NORM.S.INV(0.975)^2/(2*B1060))/(1+_xlfn.NORM.S.INV(0.975)^2/B1060)</f>
        <v>2.6046948775291547E-3</v>
      </c>
      <c r="R1060" s="21">
        <f>_xlfn.NORM.S.INV(0.975)*SQRT(Q1060*(1-Q1060)/B1060+(_xlfn.NORM.S.INV(0.975)^2/(4*B1060^2)))/(1+_xlfn.NORM.S.INV(0.975)^2/B1060)</f>
        <v>1.5464293663385359E-4</v>
      </c>
      <c r="S1060" s="19">
        <f t="shared" si="166"/>
        <v>2.450051940895301</v>
      </c>
      <c r="T1060" s="19">
        <f t="shared" si="167"/>
        <v>2.7593378141630085</v>
      </c>
    </row>
    <row r="1061" spans="1:20" x14ac:dyDescent="0.25">
      <c r="A1061" s="12" t="s">
        <v>49</v>
      </c>
      <c r="B1061" s="13">
        <v>582368</v>
      </c>
      <c r="C1061" s="12">
        <v>2.6</v>
      </c>
      <c r="D1061" s="12">
        <v>2.4</v>
      </c>
      <c r="E1061" s="12">
        <v>2.7</v>
      </c>
      <c r="F1061" s="12">
        <v>2004</v>
      </c>
      <c r="G1061" s="12" t="s">
        <v>8</v>
      </c>
      <c r="H1061" s="16" t="str">
        <f>VLOOKUP(A1061,'Data Key'!$A$1:$B$51,2,FALSE)</f>
        <v>Kentucky</v>
      </c>
      <c r="I1061" s="17">
        <f t="shared" si="160"/>
        <v>1514</v>
      </c>
      <c r="J1061" s="21">
        <f t="shared" si="161"/>
        <v>6.6726781074886949E-5</v>
      </c>
      <c r="K1061" s="19">
        <f t="shared" si="162"/>
        <v>2.5330039733621699</v>
      </c>
      <c r="L1061" s="19">
        <f t="shared" si="163"/>
        <v>2.666457535511944</v>
      </c>
      <c r="M1061" s="21">
        <f t="shared" si="168"/>
        <v>1438</v>
      </c>
      <c r="N1061" s="21">
        <f t="shared" si="169"/>
        <v>1591</v>
      </c>
      <c r="O1061" s="19">
        <f t="shared" si="164"/>
        <v>2.4692290785207978</v>
      </c>
      <c r="P1061" s="19">
        <f t="shared" si="165"/>
        <v>2.731949557668004</v>
      </c>
      <c r="Q1061" s="21">
        <f>((I1061/B1061)+_xlfn.NORM.S.INV(0.975)^2/(2*B1061))/(1+_xlfn.NORM.S.INV(0.975)^2/B1061)</f>
        <v>2.6030117211934896E-3</v>
      </c>
      <c r="R1061" s="21">
        <f>_xlfn.NORM.S.INV(0.975)*SQRT(Q1061*(1-Q1061)/B1061+(_xlfn.NORM.S.INV(0.975)^2/(4*B1061^2)))/(1+_xlfn.NORM.S.INV(0.975)^2/B1061)</f>
        <v>1.3090506353839924E-4</v>
      </c>
      <c r="S1061" s="19">
        <f t="shared" si="166"/>
        <v>2.4721066576550905</v>
      </c>
      <c r="T1061" s="19">
        <f t="shared" si="167"/>
        <v>2.7339167847318886</v>
      </c>
    </row>
    <row r="1062" spans="1:20" x14ac:dyDescent="0.25">
      <c r="A1062" s="12" t="s">
        <v>50</v>
      </c>
      <c r="B1062" s="13">
        <v>643428</v>
      </c>
      <c r="C1062" s="12">
        <v>2.6</v>
      </c>
      <c r="D1062" s="12">
        <v>2.5</v>
      </c>
      <c r="E1062" s="12">
        <v>2.7</v>
      </c>
      <c r="F1062" s="12">
        <v>2004</v>
      </c>
      <c r="G1062" s="12" t="s">
        <v>8</v>
      </c>
      <c r="H1062" s="16" t="str">
        <f>VLOOKUP(A1062,'Data Key'!$A$1:$B$51,2,FALSE)</f>
        <v>Louisiana</v>
      </c>
      <c r="I1062" s="17">
        <f t="shared" si="160"/>
        <v>1673</v>
      </c>
      <c r="J1062" s="21">
        <f t="shared" si="161"/>
        <v>6.3486687353143609E-5</v>
      </c>
      <c r="K1062" s="19">
        <f t="shared" si="162"/>
        <v>2.5366488367459006</v>
      </c>
      <c r="L1062" s="19">
        <f t="shared" si="163"/>
        <v>2.6636222114521884</v>
      </c>
      <c r="M1062" s="21">
        <f t="shared" si="168"/>
        <v>1593</v>
      </c>
      <c r="N1062" s="21">
        <f t="shared" si="169"/>
        <v>1753</v>
      </c>
      <c r="O1062" s="19">
        <f t="shared" si="164"/>
        <v>2.475801488278409</v>
      </c>
      <c r="P1062" s="19">
        <f t="shared" si="165"/>
        <v>2.7244695599196804</v>
      </c>
      <c r="Q1062" s="21">
        <f>((I1062/B1062)+_xlfn.NORM.S.INV(0.975)^2/(2*B1062))/(1+_xlfn.NORM.S.INV(0.975)^2/B1062)</f>
        <v>2.6031051332692573E-3</v>
      </c>
      <c r="R1062" s="21">
        <f>_xlfn.NORM.S.INV(0.975)*SQRT(Q1062*(1-Q1062)/B1062+(_xlfn.NORM.S.INV(0.975)^2/(4*B1062^2)))/(1+_xlfn.NORM.S.INV(0.975)^2/B1062)</f>
        <v>1.2453750989737804E-4</v>
      </c>
      <c r="S1062" s="19">
        <f t="shared" si="166"/>
        <v>2.4785676233718794</v>
      </c>
      <c r="T1062" s="19">
        <f t="shared" si="167"/>
        <v>2.727642643166635</v>
      </c>
    </row>
    <row r="1063" spans="1:20" x14ac:dyDescent="0.25">
      <c r="A1063" s="12" t="s">
        <v>36</v>
      </c>
      <c r="B1063" s="13">
        <v>183386</v>
      </c>
      <c r="C1063" s="12">
        <v>5.2</v>
      </c>
      <c r="D1063" s="12">
        <v>4.8</v>
      </c>
      <c r="E1063" s="12">
        <v>5.5</v>
      </c>
      <c r="F1063" s="12">
        <v>2004</v>
      </c>
      <c r="G1063" s="12" t="s">
        <v>8</v>
      </c>
      <c r="H1063" s="16" t="str">
        <f>VLOOKUP(A1063,'Data Key'!$A$1:$B$51,2,FALSE)</f>
        <v>Maine</v>
      </c>
      <c r="I1063" s="17">
        <f t="shared" si="160"/>
        <v>954</v>
      </c>
      <c r="J1063" s="21">
        <f t="shared" si="161"/>
        <v>1.6798690561281682E-4</v>
      </c>
      <c r="K1063" s="19">
        <f t="shared" si="162"/>
        <v>5.0341550245236171</v>
      </c>
      <c r="L1063" s="19">
        <f t="shared" si="163"/>
        <v>5.3701288357492505</v>
      </c>
      <c r="M1063" s="21">
        <f t="shared" si="168"/>
        <v>894</v>
      </c>
      <c r="N1063" s="21">
        <f t="shared" si="169"/>
        <v>1014</v>
      </c>
      <c r="O1063" s="19">
        <f t="shared" si="164"/>
        <v>4.8749631923920038</v>
      </c>
      <c r="P1063" s="19">
        <f t="shared" si="165"/>
        <v>5.5293206678808637</v>
      </c>
      <c r="Q1063" s="21">
        <f>((I1063/B1063)+_xlfn.NORM.S.INV(0.975)^2/(2*B1063))/(1+_xlfn.NORM.S.INV(0.975)^2/B1063)</f>
        <v>5.2125064387767324E-3</v>
      </c>
      <c r="R1063" s="21">
        <f>_xlfn.NORM.S.INV(0.975)*SQRT(Q1063*(1-Q1063)/B1063+(_xlfn.NORM.S.INV(0.975)^2/(4*B1063^2)))/(1+_xlfn.NORM.S.INV(0.975)^2/B1063)</f>
        <v>3.2973386953444859E-4</v>
      </c>
      <c r="S1063" s="19">
        <f t="shared" si="166"/>
        <v>4.8827725692422836</v>
      </c>
      <c r="T1063" s="19">
        <f t="shared" si="167"/>
        <v>5.5422403083111806</v>
      </c>
    </row>
    <row r="1064" spans="1:20" x14ac:dyDescent="0.25">
      <c r="A1064" s="12" t="s">
        <v>15</v>
      </c>
      <c r="B1064" s="13">
        <v>787343</v>
      </c>
      <c r="C1064" s="12">
        <v>4.9000000000000004</v>
      </c>
      <c r="D1064" s="12">
        <v>4.7</v>
      </c>
      <c r="E1064" s="12">
        <v>5</v>
      </c>
      <c r="F1064" s="12">
        <v>2004</v>
      </c>
      <c r="G1064" s="12" t="s">
        <v>8</v>
      </c>
      <c r="H1064" s="16" t="str">
        <f>VLOOKUP(A1064,'Data Key'!$A$1:$B$51,2,FALSE)</f>
        <v>Maryland</v>
      </c>
      <c r="I1064" s="17">
        <f t="shared" si="160"/>
        <v>3858</v>
      </c>
      <c r="J1064" s="21">
        <f t="shared" si="161"/>
        <v>7.8695608666436796E-5</v>
      </c>
      <c r="K1064" s="19">
        <f t="shared" si="162"/>
        <v>4.8213289041570722</v>
      </c>
      <c r="L1064" s="19">
        <f t="shared" si="163"/>
        <v>4.9787201214899452</v>
      </c>
      <c r="M1064" s="21">
        <f t="shared" si="168"/>
        <v>3737</v>
      </c>
      <c r="N1064" s="21">
        <f t="shared" si="169"/>
        <v>3980</v>
      </c>
      <c r="O1064" s="19">
        <f t="shared" si="164"/>
        <v>4.7463430804617559</v>
      </c>
      <c r="P1064" s="19">
        <f t="shared" si="165"/>
        <v>5.0549760396675909</v>
      </c>
      <c r="Q1064" s="21">
        <f>((I1064/B1064)+_xlfn.NORM.S.INV(0.975)^2/(2*B1064))/(1+_xlfn.NORM.S.INV(0.975)^2/B1064)</f>
        <v>4.9024401015676476E-3</v>
      </c>
      <c r="R1064" s="21">
        <f>_xlfn.NORM.S.INV(0.975)*SQRT(Q1064*(1-Q1064)/B1064+(_xlfn.NORM.S.INV(0.975)^2/(4*B1064^2)))/(1+_xlfn.NORM.S.INV(0.975)^2/B1064)</f>
        <v>1.5429691833025131E-4</v>
      </c>
      <c r="S1064" s="19">
        <f t="shared" si="166"/>
        <v>4.7481431832373966</v>
      </c>
      <c r="T1064" s="19">
        <f t="shared" si="167"/>
        <v>5.0567370198978985</v>
      </c>
    </row>
    <row r="1065" spans="1:20" x14ac:dyDescent="0.25">
      <c r="A1065" s="12" t="s">
        <v>30</v>
      </c>
      <c r="B1065" s="13">
        <v>883936</v>
      </c>
      <c r="C1065" s="12">
        <v>4.8</v>
      </c>
      <c r="D1065" s="12">
        <v>4.7</v>
      </c>
      <c r="E1065" s="12">
        <v>5</v>
      </c>
      <c r="F1065" s="12">
        <v>2004</v>
      </c>
      <c r="G1065" s="12" t="s">
        <v>8</v>
      </c>
      <c r="H1065" s="16" t="str">
        <f>VLOOKUP(A1065,'Data Key'!$A$1:$B$51,2,FALSE)</f>
        <v>Massachusetts</v>
      </c>
      <c r="I1065" s="17">
        <f t="shared" si="160"/>
        <v>4243</v>
      </c>
      <c r="J1065" s="21">
        <f t="shared" si="161"/>
        <v>7.3514134975991838E-5</v>
      </c>
      <c r="K1065" s="19">
        <f t="shared" si="162"/>
        <v>4.7266071407724786</v>
      </c>
      <c r="L1065" s="19">
        <f t="shared" si="163"/>
        <v>4.8736354107244617</v>
      </c>
      <c r="M1065" s="21">
        <f t="shared" si="168"/>
        <v>4116</v>
      </c>
      <c r="N1065" s="21">
        <f t="shared" si="169"/>
        <v>4371</v>
      </c>
      <c r="O1065" s="19">
        <f t="shared" si="164"/>
        <v>4.6564457155269157</v>
      </c>
      <c r="P1065" s="19">
        <f t="shared" si="165"/>
        <v>4.9449281395938165</v>
      </c>
      <c r="Q1065" s="21">
        <f>((I1065/B1065)+_xlfn.NORM.S.INV(0.975)^2/(2*B1065))/(1+_xlfn.NORM.S.INV(0.975)^2/B1065)</f>
        <v>4.8022733339009712E-3</v>
      </c>
      <c r="R1065" s="21">
        <f>_xlfn.NORM.S.INV(0.975)*SQRT(Q1065*(1-Q1065)/B1065+(_xlfn.NORM.S.INV(0.975)^2/(4*B1065^2)))/(1+_xlfn.NORM.S.INV(0.975)^2/B1065)</f>
        <v>1.4413295044775787E-4</v>
      </c>
      <c r="S1065" s="19">
        <f t="shared" si="166"/>
        <v>4.6581403834532136</v>
      </c>
      <c r="T1065" s="19">
        <f t="shared" si="167"/>
        <v>4.9464062843487291</v>
      </c>
    </row>
    <row r="1066" spans="1:20" x14ac:dyDescent="0.25">
      <c r="A1066" s="12" t="s">
        <v>51</v>
      </c>
      <c r="B1066" s="13">
        <v>1554020</v>
      </c>
      <c r="C1066" s="12">
        <v>4.3</v>
      </c>
      <c r="D1066" s="12">
        <v>4.2</v>
      </c>
      <c r="E1066" s="12">
        <v>4.4000000000000004</v>
      </c>
      <c r="F1066" s="12">
        <v>2004</v>
      </c>
      <c r="G1066" s="12" t="s">
        <v>8</v>
      </c>
      <c r="H1066" s="16" t="str">
        <f>VLOOKUP(A1066,'Data Key'!$A$1:$B$51,2,FALSE)</f>
        <v>Michigan</v>
      </c>
      <c r="I1066" s="17">
        <f t="shared" si="160"/>
        <v>6682</v>
      </c>
      <c r="J1066" s="21">
        <f t="shared" si="161"/>
        <v>5.2488108868780923E-5</v>
      </c>
      <c r="K1066" s="19">
        <f t="shared" si="162"/>
        <v>4.2473278523157596</v>
      </c>
      <c r="L1066" s="19">
        <f t="shared" si="163"/>
        <v>4.3523040700533224</v>
      </c>
      <c r="M1066" s="21">
        <f t="shared" si="168"/>
        <v>6523</v>
      </c>
      <c r="N1066" s="21">
        <f t="shared" si="169"/>
        <v>6843</v>
      </c>
      <c r="O1066" s="19">
        <f t="shared" si="164"/>
        <v>4.1975006756669799</v>
      </c>
      <c r="P1066" s="19">
        <f t="shared" si="165"/>
        <v>4.4034182314255927</v>
      </c>
      <c r="Q1066" s="21">
        <f>((I1066/B1066)+_xlfn.NORM.S.INV(0.975)^2/(2*B1066))/(1+_xlfn.NORM.S.INV(0.975)^2/B1066)</f>
        <v>4.3010413039325703E-3</v>
      </c>
      <c r="R1066" s="21">
        <f>_xlfn.NORM.S.INV(0.975)*SQRT(Q1066*(1-Q1066)/B1066+(_xlfn.NORM.S.INV(0.975)^2/(4*B1066^2)))/(1+_xlfn.NORM.S.INV(0.975)^2/B1066)</f>
        <v>1.0289656609651564E-4</v>
      </c>
      <c r="S1066" s="19">
        <f t="shared" si="166"/>
        <v>4.1981447378360546</v>
      </c>
      <c r="T1066" s="19">
        <f t="shared" si="167"/>
        <v>4.4039378700290861</v>
      </c>
    </row>
    <row r="1067" spans="1:20" x14ac:dyDescent="0.25">
      <c r="A1067" s="12" t="s">
        <v>28</v>
      </c>
      <c r="B1067" s="13">
        <v>768673</v>
      </c>
      <c r="C1067" s="12">
        <v>7.7</v>
      </c>
      <c r="D1067" s="12">
        <v>7.5</v>
      </c>
      <c r="E1067" s="12">
        <v>7.9</v>
      </c>
      <c r="F1067" s="12">
        <v>2004</v>
      </c>
      <c r="G1067" s="12" t="s">
        <v>8</v>
      </c>
      <c r="H1067" s="16" t="str">
        <f>VLOOKUP(A1067,'Data Key'!$A$1:$B$51,2,FALSE)</f>
        <v>Minnesota</v>
      </c>
      <c r="I1067" s="17">
        <f t="shared" si="160"/>
        <v>5919</v>
      </c>
      <c r="J1067" s="21">
        <f t="shared" si="161"/>
        <v>9.970202452761826E-5</v>
      </c>
      <c r="K1067" s="19">
        <f t="shared" si="162"/>
        <v>7.6005814510205019</v>
      </c>
      <c r="L1067" s="19">
        <f t="shared" si="163"/>
        <v>7.7999855000757377</v>
      </c>
      <c r="M1067" s="21">
        <f t="shared" si="168"/>
        <v>5769</v>
      </c>
      <c r="N1067" s="21">
        <f t="shared" si="169"/>
        <v>6069</v>
      </c>
      <c r="O1067" s="19">
        <f t="shared" si="164"/>
        <v>7.5051419784485729</v>
      </c>
      <c r="P1067" s="19">
        <f t="shared" si="165"/>
        <v>7.8954249726476666</v>
      </c>
      <c r="Q1067" s="21">
        <f>((I1067/B1067)+_xlfn.NORM.S.INV(0.975)^2/(2*B1067))/(1+_xlfn.NORM.S.INV(0.975)^2/B1067)</f>
        <v>7.7027437410153079E-3</v>
      </c>
      <c r="R1067" s="21">
        <f>_xlfn.NORM.S.INV(0.975)*SQRT(Q1067*(1-Q1067)/B1067+(_xlfn.NORM.S.INV(0.975)^2/(4*B1067^2)))/(1+_xlfn.NORM.S.INV(0.975)^2/B1067)</f>
        <v>1.9545834589439236E-4</v>
      </c>
      <c r="S1067" s="19">
        <f t="shared" si="166"/>
        <v>7.507285395120916</v>
      </c>
      <c r="T1067" s="19">
        <f t="shared" si="167"/>
        <v>7.8982020869097003</v>
      </c>
    </row>
    <row r="1068" spans="1:20" x14ac:dyDescent="0.25">
      <c r="A1068" s="12" t="s">
        <v>61</v>
      </c>
      <c r="B1068" s="13">
        <v>440374</v>
      </c>
      <c r="C1068" s="12">
        <v>1.5</v>
      </c>
      <c r="D1068" s="12">
        <v>1.4</v>
      </c>
      <c r="E1068" s="12">
        <v>1.6</v>
      </c>
      <c r="F1068" s="12">
        <v>2004</v>
      </c>
      <c r="G1068" s="12" t="s">
        <v>8</v>
      </c>
      <c r="H1068" s="16" t="str">
        <f>VLOOKUP(A1068,'Data Key'!$A$1:$B$51,2,FALSE)</f>
        <v>Mississippi</v>
      </c>
      <c r="I1068" s="17">
        <f t="shared" si="160"/>
        <v>661</v>
      </c>
      <c r="J1068" s="21">
        <f t="shared" si="161"/>
        <v>5.8338180190806913E-5</v>
      </c>
      <c r="K1068" s="19">
        <f t="shared" si="162"/>
        <v>1.4426586997339841</v>
      </c>
      <c r="L1068" s="19">
        <f t="shared" si="163"/>
        <v>1.559335060115598</v>
      </c>
      <c r="M1068" s="21">
        <f t="shared" si="168"/>
        <v>611</v>
      </c>
      <c r="N1068" s="21">
        <f t="shared" si="169"/>
        <v>711</v>
      </c>
      <c r="O1068" s="19">
        <f t="shared" si="164"/>
        <v>1.3874570251649734</v>
      </c>
      <c r="P1068" s="19">
        <f t="shared" si="165"/>
        <v>1.6145367346846089</v>
      </c>
      <c r="Q1068" s="21">
        <f>((I1068/B1068)+_xlfn.NORM.S.INV(0.975)^2/(2*B1068))/(1+_xlfn.NORM.S.INV(0.975)^2/B1068)</f>
        <v>1.505345335301881E-3</v>
      </c>
      <c r="R1068" s="21">
        <f>_xlfn.NORM.S.INV(0.975)*SQRT(Q1068*(1-Q1068)/B1068+(_xlfn.NORM.S.INV(0.975)^2/(4*B1068^2)))/(1+_xlfn.NORM.S.INV(0.975)^2/B1068)</f>
        <v>1.1458802585881029E-4</v>
      </c>
      <c r="S1068" s="19">
        <f t="shared" si="166"/>
        <v>1.3907573094430707</v>
      </c>
      <c r="T1068" s="19">
        <f t="shared" si="167"/>
        <v>1.6199333611606912</v>
      </c>
    </row>
    <row r="1069" spans="1:20" x14ac:dyDescent="0.25">
      <c r="A1069" s="12" t="s">
        <v>22</v>
      </c>
      <c r="B1069" s="13">
        <v>827519</v>
      </c>
      <c r="C1069" s="12">
        <v>3.6</v>
      </c>
      <c r="D1069" s="12">
        <v>3.5</v>
      </c>
      <c r="E1069" s="12">
        <v>3.8</v>
      </c>
      <c r="F1069" s="12">
        <v>2004</v>
      </c>
      <c r="G1069" s="12" t="s">
        <v>8</v>
      </c>
      <c r="H1069" s="16" t="str">
        <f>VLOOKUP(A1069,'Data Key'!$A$1:$B$51,2,FALSE)</f>
        <v>Missouri</v>
      </c>
      <c r="I1069" s="17">
        <f t="shared" si="160"/>
        <v>2979</v>
      </c>
      <c r="J1069" s="21">
        <f t="shared" si="161"/>
        <v>6.5837624860752062E-5</v>
      </c>
      <c r="K1069" s="19">
        <f t="shared" si="162"/>
        <v>3.5340797184268338</v>
      </c>
      <c r="L1069" s="19">
        <f t="shared" si="163"/>
        <v>3.6657549681483381</v>
      </c>
      <c r="M1069" s="21">
        <f t="shared" si="168"/>
        <v>2873</v>
      </c>
      <c r="N1069" s="21">
        <f t="shared" si="169"/>
        <v>3086</v>
      </c>
      <c r="O1069" s="19">
        <f t="shared" si="164"/>
        <v>3.4718236076754732</v>
      </c>
      <c r="P1069" s="19">
        <f t="shared" si="165"/>
        <v>3.7292195103677379</v>
      </c>
      <c r="Q1069" s="21">
        <f>((I1069/B1069)+_xlfn.NORM.S.INV(0.975)^2/(2*B1069))/(1+_xlfn.NORM.S.INV(0.975)^2/B1069)</f>
        <v>3.6022216911322366E-3</v>
      </c>
      <c r="R1069" s="21">
        <f>_xlfn.NORM.S.INV(0.975)*SQRT(Q1069*(1-Q1069)/B1069+(_xlfn.NORM.S.INV(0.975)^2/(4*B1069^2)))/(1+_xlfn.NORM.S.INV(0.975)^2/B1069)</f>
        <v>1.2910078471397508E-4</v>
      </c>
      <c r="S1069" s="19">
        <f t="shared" si="166"/>
        <v>3.4731209064182611</v>
      </c>
      <c r="T1069" s="19">
        <f t="shared" si="167"/>
        <v>3.7313224758462118</v>
      </c>
    </row>
    <row r="1070" spans="1:20" x14ac:dyDescent="0.25">
      <c r="A1070" s="12" t="s">
        <v>53</v>
      </c>
      <c r="B1070" s="13">
        <v>258442</v>
      </c>
      <c r="C1070" s="12">
        <v>2.5</v>
      </c>
      <c r="D1070" s="12">
        <v>2.2999999999999998</v>
      </c>
      <c r="E1070" s="12">
        <v>2.7</v>
      </c>
      <c r="F1070" s="12">
        <v>2004</v>
      </c>
      <c r="G1070" s="12" t="s">
        <v>8</v>
      </c>
      <c r="H1070" s="16" t="str">
        <f>VLOOKUP(A1070,'Data Key'!$A$1:$B$51,2,FALSE)</f>
        <v>Nebraska</v>
      </c>
      <c r="I1070" s="17">
        <f t="shared" si="160"/>
        <v>646</v>
      </c>
      <c r="J1070" s="21">
        <f t="shared" si="161"/>
        <v>9.8222211094847259E-5</v>
      </c>
      <c r="K1070" s="19">
        <f t="shared" si="162"/>
        <v>2.4013715081922657</v>
      </c>
      <c r="L1070" s="19">
        <f t="shared" si="163"/>
        <v>2.5978159303819601</v>
      </c>
      <c r="M1070" s="21">
        <f t="shared" si="168"/>
        <v>597</v>
      </c>
      <c r="N1070" s="21">
        <f t="shared" si="169"/>
        <v>696</v>
      </c>
      <c r="O1070" s="19">
        <f t="shared" si="164"/>
        <v>2.3099960532730748</v>
      </c>
      <c r="P1070" s="19">
        <f t="shared" si="165"/>
        <v>2.6930607254238863</v>
      </c>
      <c r="Q1070" s="21">
        <f>((I1070/B1070)+_xlfn.NORM.S.INV(0.975)^2/(2*B1070))/(1+_xlfn.NORM.S.INV(0.975)^2/B1070)</f>
        <v>2.5069884110075079E-3</v>
      </c>
      <c r="R1070" s="21">
        <f>_xlfn.NORM.S.INV(0.975)*SQRT(Q1070*(1-Q1070)/B1070+(_xlfn.NORM.S.INV(0.975)^2/(4*B1070^2)))/(1+_xlfn.NORM.S.INV(0.975)^2/B1070)</f>
        <v>1.9293615469625887E-4</v>
      </c>
      <c r="S1070" s="19">
        <f t="shared" si="166"/>
        <v>2.3140522563112493</v>
      </c>
      <c r="T1070" s="19">
        <f t="shared" si="167"/>
        <v>2.6999245657037667</v>
      </c>
    </row>
    <row r="1071" spans="1:20" x14ac:dyDescent="0.25">
      <c r="A1071" s="12" t="s">
        <v>31</v>
      </c>
      <c r="B1071" s="13">
        <v>366772</v>
      </c>
      <c r="C1071" s="12">
        <v>3</v>
      </c>
      <c r="D1071" s="12">
        <v>2.8</v>
      </c>
      <c r="E1071" s="12">
        <v>3.1</v>
      </c>
      <c r="F1071" s="12">
        <v>2004</v>
      </c>
      <c r="G1071" s="12" t="s">
        <v>8</v>
      </c>
      <c r="H1071" s="16" t="str">
        <f>VLOOKUP(A1071,'Data Key'!$A$1:$B$51,2,FALSE)</f>
        <v>Nevada</v>
      </c>
      <c r="I1071" s="17">
        <f t="shared" si="160"/>
        <v>1100</v>
      </c>
      <c r="J1071" s="21">
        <f t="shared" si="161"/>
        <v>9.0291722030597861E-5</v>
      </c>
      <c r="K1071" s="19">
        <f t="shared" si="162"/>
        <v>2.9088467072933422</v>
      </c>
      <c r="L1071" s="19">
        <f t="shared" si="163"/>
        <v>3.0894301513545375</v>
      </c>
      <c r="M1071" s="21">
        <f t="shared" si="168"/>
        <v>1036</v>
      </c>
      <c r="N1071" s="21">
        <f t="shared" si="169"/>
        <v>1166</v>
      </c>
      <c r="O1071" s="19">
        <f t="shared" si="164"/>
        <v>2.8246431025269105</v>
      </c>
      <c r="P1071" s="19">
        <f t="shared" si="165"/>
        <v>3.1790867350833762</v>
      </c>
      <c r="Q1071" s="21">
        <f>((I1071/B1071)+_xlfn.NORM.S.INV(0.975)^2/(2*B1071))/(1+_xlfn.NORM.S.INV(0.975)^2/B1071)</f>
        <v>3.0043438112705243E-3</v>
      </c>
      <c r="R1071" s="21">
        <f>_xlfn.NORM.S.INV(0.975)*SQRT(Q1071*(1-Q1071)/B1071+(_xlfn.NORM.S.INV(0.975)^2/(4*B1071^2)))/(1+_xlfn.NORM.S.INV(0.975)^2/B1071)</f>
        <v>1.7719711446456684E-4</v>
      </c>
      <c r="S1071" s="19">
        <f t="shared" si="166"/>
        <v>2.8271466968059578</v>
      </c>
      <c r="T1071" s="19">
        <f t="shared" si="167"/>
        <v>3.1815409257350913</v>
      </c>
    </row>
    <row r="1072" spans="1:20" x14ac:dyDescent="0.25">
      <c r="A1072" s="12" t="s">
        <v>37</v>
      </c>
      <c r="B1072" s="13">
        <v>193708</v>
      </c>
      <c r="C1072" s="12">
        <v>3.4</v>
      </c>
      <c r="D1072" s="12">
        <v>3.1</v>
      </c>
      <c r="E1072" s="12">
        <v>3.6</v>
      </c>
      <c r="F1072" s="12">
        <v>2004</v>
      </c>
      <c r="G1072" s="12" t="s">
        <v>8</v>
      </c>
      <c r="H1072" s="16" t="str">
        <f>VLOOKUP(A1072,'Data Key'!$A$1:$B$51,2,FALSE)</f>
        <v>New Hampshire</v>
      </c>
      <c r="I1072" s="17">
        <f t="shared" si="160"/>
        <v>659</v>
      </c>
      <c r="J1072" s="21">
        <f t="shared" si="161"/>
        <v>1.3229856993030408E-4</v>
      </c>
      <c r="K1072" s="19">
        <f t="shared" si="162"/>
        <v>3.2697292244819041</v>
      </c>
      <c r="L1072" s="19">
        <f t="shared" si="163"/>
        <v>3.5343263643425122</v>
      </c>
      <c r="M1072" s="21">
        <f t="shared" si="168"/>
        <v>609</v>
      </c>
      <c r="N1072" s="21">
        <f t="shared" si="169"/>
        <v>709</v>
      </c>
      <c r="O1072" s="19">
        <f t="shared" si="164"/>
        <v>3.1439073244264564</v>
      </c>
      <c r="P1072" s="19">
        <f t="shared" si="165"/>
        <v>3.6601482643979599</v>
      </c>
      <c r="Q1072" s="21">
        <f>((I1072/B1072)+_xlfn.NORM.S.INV(0.975)^2/(2*B1072))/(1+_xlfn.NORM.S.INV(0.975)^2/B1072)</f>
        <v>3.4118757244422033E-3</v>
      </c>
      <c r="R1072" s="21">
        <f>_xlfn.NORM.S.INV(0.975)*SQRT(Q1072*(1-Q1072)/B1072+(_xlfn.NORM.S.INV(0.975)^2/(4*B1072^2)))/(1+_xlfn.NORM.S.INV(0.975)^2/B1072)</f>
        <v>2.598582694970826E-4</v>
      </c>
      <c r="S1072" s="19">
        <f t="shared" si="166"/>
        <v>3.1520174549451205</v>
      </c>
      <c r="T1072" s="19">
        <f t="shared" si="167"/>
        <v>3.6717339939392857</v>
      </c>
    </row>
    <row r="1073" spans="1:20" x14ac:dyDescent="0.25">
      <c r="A1073" s="12" t="s">
        <v>16</v>
      </c>
      <c r="B1073" s="13">
        <v>1213556</v>
      </c>
      <c r="C1073" s="12">
        <v>4.5</v>
      </c>
      <c r="D1073" s="12">
        <v>4.4000000000000004</v>
      </c>
      <c r="E1073" s="12">
        <v>4.5999999999999996</v>
      </c>
      <c r="F1073" s="12">
        <v>2004</v>
      </c>
      <c r="G1073" s="12" t="s">
        <v>8</v>
      </c>
      <c r="H1073" s="16" t="str">
        <f>VLOOKUP(A1073,'Data Key'!$A$1:$B$51,2,FALSE)</f>
        <v>New Jersey</v>
      </c>
      <c r="I1073" s="17">
        <f t="shared" si="160"/>
        <v>5461</v>
      </c>
      <c r="J1073" s="21">
        <f t="shared" si="161"/>
        <v>6.0757080783645731E-5</v>
      </c>
      <c r="K1073" s="19">
        <f t="shared" si="162"/>
        <v>4.4392412711671492</v>
      </c>
      <c r="L1073" s="19">
        <f t="shared" si="163"/>
        <v>4.5607554327344415</v>
      </c>
      <c r="M1073" s="21">
        <f t="shared" si="168"/>
        <v>5317</v>
      </c>
      <c r="N1073" s="21">
        <f t="shared" si="169"/>
        <v>5606</v>
      </c>
      <c r="O1073" s="19">
        <f t="shared" si="164"/>
        <v>4.3813388092514893</v>
      </c>
      <c r="P1073" s="19">
        <f t="shared" si="165"/>
        <v>4.6194819192521814</v>
      </c>
      <c r="Q1073" s="21">
        <f>((I1073/B1073)+_xlfn.NORM.S.INV(0.975)^2/(2*B1073))/(1+_xlfn.NORM.S.INV(0.975)^2/B1073)</f>
        <v>4.5015668307245302E-3</v>
      </c>
      <c r="R1073" s="21">
        <f>_xlfn.NORM.S.INV(0.975)*SQRT(Q1073*(1-Q1073)/B1073+(_xlfn.NORM.S.INV(0.975)^2/(4*B1073^2)))/(1+_xlfn.NORM.S.INV(0.975)^2/B1073)</f>
        <v>1.1911248630260414E-4</v>
      </c>
      <c r="S1073" s="19">
        <f t="shared" si="166"/>
        <v>4.3824543444219257</v>
      </c>
      <c r="T1073" s="19">
        <f t="shared" si="167"/>
        <v>4.6206793170271343</v>
      </c>
    </row>
    <row r="1074" spans="1:20" x14ac:dyDescent="0.25">
      <c r="A1074" s="12" t="s">
        <v>62</v>
      </c>
      <c r="B1074" s="13">
        <v>296156</v>
      </c>
      <c r="C1074" s="12">
        <v>1.2</v>
      </c>
      <c r="D1074" s="12">
        <v>1.1000000000000001</v>
      </c>
      <c r="E1074" s="12">
        <v>1.4</v>
      </c>
      <c r="F1074" s="12">
        <v>2004</v>
      </c>
      <c r="G1074" s="12" t="s">
        <v>8</v>
      </c>
      <c r="H1074" s="16" t="str">
        <f>VLOOKUP(A1074,'Data Key'!$A$1:$B$51,2,FALSE)</f>
        <v>New Mexico</v>
      </c>
      <c r="I1074" s="17">
        <f t="shared" si="160"/>
        <v>355</v>
      </c>
      <c r="J1074" s="21">
        <f t="shared" si="161"/>
        <v>6.3581854650710093E-5</v>
      </c>
      <c r="K1074" s="19">
        <f t="shared" si="162"/>
        <v>1.1351107262863638</v>
      </c>
      <c r="L1074" s="19">
        <f t="shared" si="163"/>
        <v>1.2622744355877837</v>
      </c>
      <c r="M1074" s="21">
        <f t="shared" si="168"/>
        <v>319</v>
      </c>
      <c r="N1074" s="21">
        <f t="shared" si="169"/>
        <v>393</v>
      </c>
      <c r="O1074" s="19">
        <f t="shared" si="164"/>
        <v>1.0771350234335959</v>
      </c>
      <c r="P1074" s="19">
        <f t="shared" si="165"/>
        <v>1.3270033360796336</v>
      </c>
      <c r="Q1074" s="21">
        <f>((I1074/B1074)+_xlfn.NORM.S.INV(0.975)^2/(2*B1074))/(1+_xlfn.NORM.S.INV(0.975)^2/B1074)</f>
        <v>1.2051624813554434E-3</v>
      </c>
      <c r="R1074" s="21">
        <f>_xlfn.NORM.S.INV(0.975)*SQRT(Q1074*(1-Q1074)/B1074+(_xlfn.NORM.S.INV(0.975)^2/(4*B1074^2)))/(1+_xlfn.NORM.S.INV(0.975)^2/B1074)</f>
        <v>1.2512017375711988E-4</v>
      </c>
      <c r="S1074" s="19">
        <f t="shared" si="166"/>
        <v>1.0800423075983236</v>
      </c>
      <c r="T1074" s="19">
        <f t="shared" si="167"/>
        <v>1.3302826551125633</v>
      </c>
    </row>
    <row r="1075" spans="1:20" x14ac:dyDescent="0.25">
      <c r="A1075" s="12" t="s">
        <v>38</v>
      </c>
      <c r="B1075" s="13">
        <v>2503880</v>
      </c>
      <c r="C1075" s="12">
        <v>4.0999999999999996</v>
      </c>
      <c r="D1075" s="12">
        <v>4</v>
      </c>
      <c r="E1075" s="12">
        <v>4.2</v>
      </c>
      <c r="F1075" s="12">
        <v>2004</v>
      </c>
      <c r="G1075" s="12" t="s">
        <v>8</v>
      </c>
      <c r="H1075" s="16" t="str">
        <f>VLOOKUP(A1075,'Data Key'!$A$1:$B$51,2,FALSE)</f>
        <v>New York</v>
      </c>
      <c r="I1075" s="17">
        <f t="shared" si="160"/>
        <v>10266</v>
      </c>
      <c r="J1075" s="21">
        <f t="shared" si="161"/>
        <v>4.0382665064538896E-5</v>
      </c>
      <c r="K1075" s="19">
        <f t="shared" si="162"/>
        <v>4.0596540779103636</v>
      </c>
      <c r="L1075" s="19">
        <f t="shared" si="163"/>
        <v>4.1404194080394419</v>
      </c>
      <c r="M1075" s="21">
        <f t="shared" si="168"/>
        <v>10068</v>
      </c>
      <c r="N1075" s="21">
        <f t="shared" si="169"/>
        <v>10465</v>
      </c>
      <c r="O1075" s="19">
        <f t="shared" si="164"/>
        <v>4.0209594709011611</v>
      </c>
      <c r="P1075" s="19">
        <f t="shared" si="165"/>
        <v>4.1795133952106331</v>
      </c>
      <c r="Q1075" s="21">
        <f>((I1075/B1075)+_xlfn.NORM.S.INV(0.975)^2/(2*B1075))/(1+_xlfn.NORM.S.INV(0.975)^2/B1075)</f>
        <v>4.1007975527443076E-3</v>
      </c>
      <c r="R1075" s="21">
        <f>_xlfn.NORM.S.INV(0.975)*SQRT(Q1075*(1-Q1075)/B1075+(_xlfn.NORM.S.INV(0.975)^2/(4*B1075^2)))/(1+_xlfn.NORM.S.INV(0.975)^2/B1075)</f>
        <v>7.9159477484331634E-5</v>
      </c>
      <c r="S1075" s="19">
        <f t="shared" si="166"/>
        <v>4.0216380752599763</v>
      </c>
      <c r="T1075" s="19">
        <f t="shared" si="167"/>
        <v>4.1799570302286391</v>
      </c>
    </row>
    <row r="1076" spans="1:20" x14ac:dyDescent="0.25">
      <c r="A1076" s="12" t="s">
        <v>23</v>
      </c>
      <c r="B1076" s="13">
        <v>1261533</v>
      </c>
      <c r="C1076" s="12">
        <v>3.6</v>
      </c>
      <c r="D1076" s="12">
        <v>3.4</v>
      </c>
      <c r="E1076" s="12">
        <v>3.7</v>
      </c>
      <c r="F1076" s="12">
        <v>2004</v>
      </c>
      <c r="G1076" s="12" t="s">
        <v>8</v>
      </c>
      <c r="H1076" s="16" t="str">
        <f>VLOOKUP(A1076,'Data Key'!$A$1:$B$51,2,FALSE)</f>
        <v>North Carolina</v>
      </c>
      <c r="I1076" s="17">
        <f t="shared" si="160"/>
        <v>4542</v>
      </c>
      <c r="J1076" s="21">
        <f t="shared" si="161"/>
        <v>5.3326333657750128E-5</v>
      </c>
      <c r="K1076" s="19">
        <f t="shared" si="162"/>
        <v>3.5470551070179992</v>
      </c>
      <c r="L1076" s="19">
        <f t="shared" si="163"/>
        <v>3.6537077743334994</v>
      </c>
      <c r="M1076" s="21">
        <f t="shared" si="168"/>
        <v>4410</v>
      </c>
      <c r="N1076" s="21">
        <f t="shared" si="169"/>
        <v>4674</v>
      </c>
      <c r="O1076" s="19">
        <f t="shared" si="164"/>
        <v>3.4957468413430326</v>
      </c>
      <c r="P1076" s="19">
        <f t="shared" si="165"/>
        <v>3.705016040008466</v>
      </c>
      <c r="Q1076" s="21">
        <f>((I1076/B1076)+_xlfn.NORM.S.INV(0.975)^2/(2*B1076))/(1+_xlfn.NORM.S.INV(0.975)^2/B1076)</f>
        <v>3.6018930086542935E-3</v>
      </c>
      <c r="R1076" s="21">
        <f>_xlfn.NORM.S.INV(0.975)*SQRT(Q1076*(1-Q1076)/B1076+(_xlfn.NORM.S.INV(0.975)^2/(4*B1076^2)))/(1+_xlfn.NORM.S.INV(0.975)^2/B1076)</f>
        <v>1.0455032023508867E-4</v>
      </c>
      <c r="S1076" s="19">
        <f t="shared" si="166"/>
        <v>3.4973426884192049</v>
      </c>
      <c r="T1076" s="19">
        <f t="shared" si="167"/>
        <v>3.7064433288893821</v>
      </c>
    </row>
    <row r="1077" spans="1:20" x14ac:dyDescent="0.25">
      <c r="A1077" s="12" t="s">
        <v>59</v>
      </c>
      <c r="B1077" s="13">
        <v>92781</v>
      </c>
      <c r="C1077" s="12">
        <v>2.4</v>
      </c>
      <c r="D1077" s="12">
        <v>2.1</v>
      </c>
      <c r="E1077" s="12">
        <v>2.7</v>
      </c>
      <c r="F1077" s="12">
        <v>2004</v>
      </c>
      <c r="G1077" s="12" t="s">
        <v>8</v>
      </c>
      <c r="H1077" s="16" t="str">
        <f>VLOOKUP(A1077,'Data Key'!$A$1:$B$51,2,FALSE)</f>
        <v>North Dakota</v>
      </c>
      <c r="I1077" s="17">
        <f t="shared" si="160"/>
        <v>223</v>
      </c>
      <c r="J1077" s="21">
        <f t="shared" si="161"/>
        <v>1.607573501309303E-4</v>
      </c>
      <c r="K1077" s="19">
        <f t="shared" si="162"/>
        <v>2.2427519890656726</v>
      </c>
      <c r="L1077" s="19">
        <f t="shared" si="163"/>
        <v>2.5642666893275332</v>
      </c>
      <c r="M1077" s="21">
        <f t="shared" si="168"/>
        <v>194</v>
      </c>
      <c r="N1077" s="21">
        <f t="shared" si="169"/>
        <v>252</v>
      </c>
      <c r="O1077" s="19">
        <f t="shared" si="164"/>
        <v>2.0909453444131882</v>
      </c>
      <c r="P1077" s="19">
        <f t="shared" si="165"/>
        <v>2.7160733339800176</v>
      </c>
      <c r="Q1077" s="21">
        <f>((I1077/B1077)+_xlfn.NORM.S.INV(0.975)^2/(2*B1077))/(1+_xlfn.NORM.S.INV(0.975)^2/B1077)</f>
        <v>2.4241107262135083E-3</v>
      </c>
      <c r="R1077" s="21">
        <f>_xlfn.NORM.S.INV(0.975)*SQRT(Q1077*(1-Q1077)/B1077+(_xlfn.NORM.S.INV(0.975)^2/(4*B1077^2)))/(1+_xlfn.NORM.S.INV(0.975)^2/B1077)</f>
        <v>3.1708614470350185E-4</v>
      </c>
      <c r="S1077" s="19">
        <f t="shared" si="166"/>
        <v>2.1070245815100068</v>
      </c>
      <c r="T1077" s="19">
        <f t="shared" si="167"/>
        <v>2.74119687091701</v>
      </c>
    </row>
    <row r="1078" spans="1:20" x14ac:dyDescent="0.25">
      <c r="A1078" s="12" t="s">
        <v>54</v>
      </c>
      <c r="B1078" s="13">
        <v>1679698</v>
      </c>
      <c r="C1078" s="12">
        <v>3.6</v>
      </c>
      <c r="D1078" s="12">
        <v>3.5</v>
      </c>
      <c r="E1078" s="12">
        <v>3.7</v>
      </c>
      <c r="F1078" s="12">
        <v>2004</v>
      </c>
      <c r="G1078" s="12" t="s">
        <v>8</v>
      </c>
      <c r="H1078" s="16" t="str">
        <f>VLOOKUP(A1078,'Data Key'!$A$1:$B$51,2,FALSE)</f>
        <v>Ohio</v>
      </c>
      <c r="I1078" s="17">
        <f t="shared" si="160"/>
        <v>6047</v>
      </c>
      <c r="J1078" s="21">
        <f t="shared" si="161"/>
        <v>4.6212091791756187E-5</v>
      </c>
      <c r="K1078" s="19">
        <f t="shared" si="162"/>
        <v>3.5538398223023249</v>
      </c>
      <c r="L1078" s="19">
        <f t="shared" si="163"/>
        <v>3.6462640058858375</v>
      </c>
      <c r="M1078" s="21">
        <f t="shared" si="168"/>
        <v>5895</v>
      </c>
      <c r="N1078" s="21">
        <f t="shared" si="169"/>
        <v>6200</v>
      </c>
      <c r="O1078" s="19">
        <f t="shared" si="164"/>
        <v>3.5095594565213508</v>
      </c>
      <c r="P1078" s="19">
        <f t="shared" si="165"/>
        <v>3.6911397167824216</v>
      </c>
      <c r="Q1078" s="21">
        <f>((I1078/B1078)+_xlfn.NORM.S.INV(0.975)^2/(2*B1078))/(1+_xlfn.NORM.S.INV(0.975)^2/B1078)</f>
        <v>3.6011871750743934E-3</v>
      </c>
      <c r="R1078" s="21">
        <f>_xlfn.NORM.S.INV(0.975)*SQRT(Q1078*(1-Q1078)/B1078+(_xlfn.NORM.S.INV(0.975)^2/(4*B1078^2)))/(1+_xlfn.NORM.S.INV(0.975)^2/B1078)</f>
        <v>9.0595273607267332E-5</v>
      </c>
      <c r="S1078" s="19">
        <f t="shared" si="166"/>
        <v>3.5105919014671261</v>
      </c>
      <c r="T1078" s="19">
        <f t="shared" si="167"/>
        <v>3.6917824486816606</v>
      </c>
    </row>
    <row r="1079" spans="1:20" x14ac:dyDescent="0.25">
      <c r="A1079" s="12" t="s">
        <v>39</v>
      </c>
      <c r="B1079" s="13">
        <v>545919</v>
      </c>
      <c r="C1079" s="12">
        <v>2</v>
      </c>
      <c r="D1079" s="12">
        <v>1.9</v>
      </c>
      <c r="E1079" s="12">
        <v>2.1</v>
      </c>
      <c r="F1079" s="12">
        <v>2004</v>
      </c>
      <c r="G1079" s="12" t="s">
        <v>8</v>
      </c>
      <c r="H1079" s="16" t="str">
        <f>VLOOKUP(A1079,'Data Key'!$A$1:$B$51,2,FALSE)</f>
        <v>Oklahoma</v>
      </c>
      <c r="I1079" s="17">
        <f t="shared" si="160"/>
        <v>1092</v>
      </c>
      <c r="J1079" s="21">
        <f t="shared" si="161"/>
        <v>6.0471162229555423E-5</v>
      </c>
      <c r="K1079" s="19">
        <f t="shared" si="162"/>
        <v>1.9398255850901021</v>
      </c>
      <c r="L1079" s="19">
        <f t="shared" si="163"/>
        <v>2.0607679095492131</v>
      </c>
      <c r="M1079" s="21">
        <f t="shared" si="168"/>
        <v>1028</v>
      </c>
      <c r="N1079" s="21">
        <f t="shared" si="169"/>
        <v>1157</v>
      </c>
      <c r="O1079" s="19">
        <f t="shared" si="164"/>
        <v>1.8830632383192378</v>
      </c>
      <c r="P1079" s="19">
        <f t="shared" si="165"/>
        <v>2.1193620298982085</v>
      </c>
      <c r="Q1079" s="21">
        <f>((I1079/B1079)+_xlfn.NORM.S.INV(0.975)^2/(2*B1079))/(1+_xlfn.NORM.S.INV(0.975)^2/B1079)</f>
        <v>2.003800988592382E-3</v>
      </c>
      <c r="R1079" s="21">
        <f>_xlfn.NORM.S.INV(0.975)*SQRT(Q1079*(1-Q1079)/B1079+(_xlfn.NORM.S.INV(0.975)^2/(4*B1079^2)))/(1+_xlfn.NORM.S.INV(0.975)^2/B1079)</f>
        <v>1.1867619216517121E-4</v>
      </c>
      <c r="S1079" s="19">
        <f t="shared" si="166"/>
        <v>1.8851247964272109</v>
      </c>
      <c r="T1079" s="19">
        <f t="shared" si="167"/>
        <v>2.1224771807575533</v>
      </c>
    </row>
    <row r="1080" spans="1:20" x14ac:dyDescent="0.25">
      <c r="A1080" s="12" t="s">
        <v>32</v>
      </c>
      <c r="B1080" s="13">
        <v>511489</v>
      </c>
      <c r="C1080" s="12">
        <v>7.9</v>
      </c>
      <c r="D1080" s="12">
        <v>7.7</v>
      </c>
      <c r="E1080" s="12">
        <v>8.1999999999999993</v>
      </c>
      <c r="F1080" s="12">
        <v>2004</v>
      </c>
      <c r="G1080" s="12" t="s">
        <v>8</v>
      </c>
      <c r="H1080" s="16" t="str">
        <f>VLOOKUP(A1080,'Data Key'!$A$1:$B$51,2,FALSE)</f>
        <v>Oregon</v>
      </c>
      <c r="I1080" s="17">
        <f t="shared" si="160"/>
        <v>4041</v>
      </c>
      <c r="J1080" s="21">
        <f t="shared" si="161"/>
        <v>1.2379005342870943E-4</v>
      </c>
      <c r="K1080" s="19">
        <f t="shared" si="162"/>
        <v>7.7766731041367505</v>
      </c>
      <c r="L1080" s="19">
        <f t="shared" si="163"/>
        <v>8.0242532109941695</v>
      </c>
      <c r="M1080" s="21">
        <f t="shared" si="168"/>
        <v>3917</v>
      </c>
      <c r="N1080" s="21">
        <f t="shared" si="169"/>
        <v>4165</v>
      </c>
      <c r="O1080" s="19">
        <f t="shared" si="164"/>
        <v>7.6580337016045315</v>
      </c>
      <c r="P1080" s="19">
        <f t="shared" si="165"/>
        <v>8.1428926135263904</v>
      </c>
      <c r="Q1080" s="21">
        <f>((I1080/B1080)+_xlfn.NORM.S.INV(0.975)^2/(2*B1080))/(1+_xlfn.NORM.S.INV(0.975)^2/B1080)</f>
        <v>7.9041589670729231E-3</v>
      </c>
      <c r="R1080" s="21">
        <f>_xlfn.NORM.S.INV(0.975)*SQRT(Q1080*(1-Q1080)/B1080+(_xlfn.NORM.S.INV(0.975)^2/(4*B1080^2)))/(1+_xlfn.NORM.S.INV(0.975)^2/B1080)</f>
        <v>2.4270756577917312E-4</v>
      </c>
      <c r="S1080" s="19">
        <f t="shared" si="166"/>
        <v>7.6614514012937498</v>
      </c>
      <c r="T1080" s="19">
        <f t="shared" si="167"/>
        <v>8.1468665328520959</v>
      </c>
    </row>
    <row r="1081" spans="1:20" x14ac:dyDescent="0.25">
      <c r="A1081" s="12" t="s">
        <v>24</v>
      </c>
      <c r="B1081" s="13">
        <v>1690520</v>
      </c>
      <c r="C1081" s="12">
        <v>4</v>
      </c>
      <c r="D1081" s="12">
        <v>3.9</v>
      </c>
      <c r="E1081" s="12">
        <v>4.0999999999999996</v>
      </c>
      <c r="F1081" s="12">
        <v>2004</v>
      </c>
      <c r="G1081" s="12" t="s">
        <v>8</v>
      </c>
      <c r="H1081" s="16" t="str">
        <f>VLOOKUP(A1081,'Data Key'!$A$1:$B$51,2,FALSE)</f>
        <v>Pennsylvania</v>
      </c>
      <c r="I1081" s="17">
        <f t="shared" si="160"/>
        <v>6762</v>
      </c>
      <c r="J1081" s="21">
        <f t="shared" si="161"/>
        <v>4.8545273209811142E-5</v>
      </c>
      <c r="K1081" s="19">
        <f t="shared" si="162"/>
        <v>3.9514074040729179</v>
      </c>
      <c r="L1081" s="19">
        <f t="shared" si="163"/>
        <v>4.04849795049254</v>
      </c>
      <c r="M1081" s="21">
        <f t="shared" si="168"/>
        <v>6602</v>
      </c>
      <c r="N1081" s="21">
        <f t="shared" si="169"/>
        <v>6923</v>
      </c>
      <c r="O1081" s="19">
        <f t="shared" si="164"/>
        <v>3.9053072427418782</v>
      </c>
      <c r="P1081" s="19">
        <f t="shared" si="165"/>
        <v>4.0951896457894614</v>
      </c>
      <c r="Q1081" s="21">
        <f>((I1081/B1081)+_xlfn.NORM.S.INV(0.975)^2/(2*B1081))/(1+_xlfn.NORM.S.INV(0.975)^2/B1081)</f>
        <v>4.0010797621011299E-3</v>
      </c>
      <c r="R1081" s="21">
        <f>_xlfn.NORM.S.INV(0.975)*SQRT(Q1081*(1-Q1081)/B1081+(_xlfn.NORM.S.INV(0.975)^2/(4*B1081^2)))/(1+_xlfn.NORM.S.INV(0.975)^2/B1081)</f>
        <v>9.5166903578556571E-5</v>
      </c>
      <c r="S1081" s="19">
        <f t="shared" si="166"/>
        <v>3.9059128585225733</v>
      </c>
      <c r="T1081" s="19">
        <f t="shared" si="167"/>
        <v>4.0962466656796863</v>
      </c>
    </row>
    <row r="1082" spans="1:20" x14ac:dyDescent="0.25">
      <c r="A1082" s="12" t="s">
        <v>40</v>
      </c>
      <c r="B1082" s="13">
        <v>146041</v>
      </c>
      <c r="C1082" s="12">
        <v>4.4000000000000004</v>
      </c>
      <c r="D1082" s="12">
        <v>4.0999999999999996</v>
      </c>
      <c r="E1082" s="12">
        <v>4.8</v>
      </c>
      <c r="F1082" s="12">
        <v>2004</v>
      </c>
      <c r="G1082" s="12" t="s">
        <v>8</v>
      </c>
      <c r="H1082" s="16" t="str">
        <f>VLOOKUP(A1082,'Data Key'!$A$1:$B$51,2,FALSE)</f>
        <v>Rhode Island</v>
      </c>
      <c r="I1082" s="17">
        <f t="shared" si="160"/>
        <v>643</v>
      </c>
      <c r="J1082" s="21">
        <f t="shared" si="161"/>
        <v>1.7324970576105595E-4</v>
      </c>
      <c r="K1082" s="19">
        <f t="shared" si="162"/>
        <v>4.2296234599937659</v>
      </c>
      <c r="L1082" s="19">
        <f t="shared" si="163"/>
        <v>4.5761228715158779</v>
      </c>
      <c r="M1082" s="21">
        <f t="shared" si="168"/>
        <v>593</v>
      </c>
      <c r="N1082" s="21">
        <f t="shared" si="169"/>
        <v>693</v>
      </c>
      <c r="O1082" s="19">
        <f t="shared" si="164"/>
        <v>4.0605035572202324</v>
      </c>
      <c r="P1082" s="19">
        <f t="shared" si="165"/>
        <v>4.7452427742894114</v>
      </c>
      <c r="Q1082" s="21">
        <f>((I1082/B1082)+_xlfn.NORM.S.INV(0.975)^2/(2*B1082))/(1+_xlfn.NORM.S.INV(0.975)^2/B1082)</f>
        <v>4.4159089973211498E-3</v>
      </c>
      <c r="R1082" s="21">
        <f>_xlfn.NORM.S.INV(0.975)*SQRT(Q1082*(1-Q1082)/B1082+(_xlfn.NORM.S.INV(0.975)^2/(4*B1082^2)))/(1+_xlfn.NORM.S.INV(0.975)^2/B1082)</f>
        <v>3.4030854841718568E-4</v>
      </c>
      <c r="S1082" s="19">
        <f t="shared" si="166"/>
        <v>4.0756004489039634</v>
      </c>
      <c r="T1082" s="19">
        <f t="shared" si="167"/>
        <v>4.7562175457383358</v>
      </c>
    </row>
    <row r="1083" spans="1:20" x14ac:dyDescent="0.25">
      <c r="A1083" s="12" t="s">
        <v>17</v>
      </c>
      <c r="B1083" s="13">
        <v>630448</v>
      </c>
      <c r="C1083" s="12">
        <v>2.2000000000000002</v>
      </c>
      <c r="D1083" s="12">
        <v>2.1</v>
      </c>
      <c r="E1083" s="12">
        <v>2.2999999999999998</v>
      </c>
      <c r="F1083" s="12">
        <v>2004</v>
      </c>
      <c r="G1083" s="12" t="s">
        <v>8</v>
      </c>
      <c r="H1083" s="16" t="str">
        <f>VLOOKUP(A1083,'Data Key'!$A$1:$B$51,2,FALSE)</f>
        <v>South Carolina</v>
      </c>
      <c r="I1083" s="17">
        <f t="shared" si="160"/>
        <v>1387</v>
      </c>
      <c r="J1083" s="21">
        <f t="shared" si="161"/>
        <v>5.9007974048594697E-5</v>
      </c>
      <c r="K1083" s="19">
        <f t="shared" si="162"/>
        <v>2.1410148668518443</v>
      </c>
      <c r="L1083" s="19">
        <f t="shared" si="163"/>
        <v>2.2590308149490337</v>
      </c>
      <c r="M1083" s="21">
        <f t="shared" si="168"/>
        <v>1315</v>
      </c>
      <c r="N1083" s="21">
        <f t="shared" si="169"/>
        <v>1460</v>
      </c>
      <c r="O1083" s="19">
        <f t="shared" si="164"/>
        <v>2.0858183387051747</v>
      </c>
      <c r="P1083" s="19">
        <f t="shared" si="165"/>
        <v>2.3158135167373044</v>
      </c>
      <c r="Q1083" s="21">
        <f>((I1083/B1083)+_xlfn.NORM.S.INV(0.975)^2/(2*B1083))/(1+_xlfn.NORM.S.INV(0.975)^2/B1083)</f>
        <v>2.2030560275571303E-3</v>
      </c>
      <c r="R1083" s="21">
        <f>_xlfn.NORM.S.INV(0.975)*SQRT(Q1083*(1-Q1083)/B1083+(_xlfn.NORM.S.INV(0.975)^2/(4*B1083^2)))/(1+_xlfn.NORM.S.INV(0.975)^2/B1083)</f>
        <v>1.157724145363067E-4</v>
      </c>
      <c r="S1083" s="19">
        <f t="shared" si="166"/>
        <v>2.0872836130208237</v>
      </c>
      <c r="T1083" s="19">
        <f t="shared" si="167"/>
        <v>2.3188284420934373</v>
      </c>
    </row>
    <row r="1084" spans="1:20" x14ac:dyDescent="0.25">
      <c r="A1084" s="12" t="s">
        <v>55</v>
      </c>
      <c r="B1084" s="13">
        <v>112368</v>
      </c>
      <c r="C1084" s="12">
        <v>3.1</v>
      </c>
      <c r="D1084" s="12">
        <v>2.8</v>
      </c>
      <c r="E1084" s="12">
        <v>3.4</v>
      </c>
      <c r="F1084" s="12">
        <v>2004</v>
      </c>
      <c r="G1084" s="12" t="s">
        <v>8</v>
      </c>
      <c r="H1084" s="16" t="str">
        <f>VLOOKUP(A1084,'Data Key'!$A$1:$B$51,2,FALSE)</f>
        <v>South Dakota</v>
      </c>
      <c r="I1084" s="17">
        <f t="shared" si="160"/>
        <v>348</v>
      </c>
      <c r="J1084" s="21">
        <f t="shared" si="161"/>
        <v>1.6575759219835339E-4</v>
      </c>
      <c r="K1084" s="19">
        <f t="shared" si="162"/>
        <v>2.9312095158751195</v>
      </c>
      <c r="L1084" s="19">
        <f t="shared" si="163"/>
        <v>3.2627247002718263</v>
      </c>
      <c r="M1084" s="21">
        <f t="shared" si="168"/>
        <v>312</v>
      </c>
      <c r="N1084" s="21">
        <f t="shared" si="169"/>
        <v>385</v>
      </c>
      <c r="O1084" s="19">
        <f t="shared" si="164"/>
        <v>2.7765912003417341</v>
      </c>
      <c r="P1084" s="19">
        <f t="shared" si="165"/>
        <v>3.4262423465755374</v>
      </c>
      <c r="Q1084" s="21">
        <f>((I1084/B1084)+_xlfn.NORM.S.INV(0.975)^2/(2*B1084))/(1+_xlfn.NORM.S.INV(0.975)^2/B1084)</f>
        <v>3.1139538595047183E-3</v>
      </c>
      <c r="R1084" s="21">
        <f>_xlfn.NORM.S.INV(0.975)*SQRT(Q1084*(1-Q1084)/B1084+(_xlfn.NORM.S.INV(0.975)^2/(4*B1084^2)))/(1+_xlfn.NORM.S.INV(0.975)^2/B1084)</f>
        <v>3.2620287887164418E-4</v>
      </c>
      <c r="S1084" s="19">
        <f t="shared" si="166"/>
        <v>2.7877509806330742</v>
      </c>
      <c r="T1084" s="19">
        <f t="shared" si="167"/>
        <v>3.4401567383763623</v>
      </c>
    </row>
    <row r="1085" spans="1:20" x14ac:dyDescent="0.25">
      <c r="A1085" s="12" t="s">
        <v>29</v>
      </c>
      <c r="B1085" s="13">
        <v>843716</v>
      </c>
      <c r="C1085" s="12">
        <v>2.2999999999999998</v>
      </c>
      <c r="D1085" s="12">
        <v>2.2000000000000002</v>
      </c>
      <c r="E1085" s="12">
        <v>2.4</v>
      </c>
      <c r="F1085" s="12">
        <v>2004</v>
      </c>
      <c r="G1085" s="12" t="s">
        <v>8</v>
      </c>
      <c r="H1085" s="16" t="str">
        <f>VLOOKUP(A1085,'Data Key'!$A$1:$B$51,2,FALSE)</f>
        <v>Tennessee</v>
      </c>
      <c r="I1085" s="17">
        <f t="shared" si="160"/>
        <v>1941</v>
      </c>
      <c r="J1085" s="21">
        <f t="shared" si="161"/>
        <v>5.2157450176148667E-5</v>
      </c>
      <c r="K1085" s="19">
        <f t="shared" si="162"/>
        <v>2.2483796973948351</v>
      </c>
      <c r="L1085" s="19">
        <f t="shared" si="163"/>
        <v>2.3526945977471323</v>
      </c>
      <c r="M1085" s="21">
        <f t="shared" si="168"/>
        <v>1855</v>
      </c>
      <c r="N1085" s="21">
        <f t="shared" si="169"/>
        <v>2027</v>
      </c>
      <c r="O1085" s="19">
        <f t="shared" si="164"/>
        <v>2.198607114242233</v>
      </c>
      <c r="P1085" s="19">
        <f t="shared" si="165"/>
        <v>2.402467180899734</v>
      </c>
      <c r="Q1085" s="21">
        <f>((I1085/B1085)+_xlfn.NORM.S.INV(0.975)^2/(2*B1085))/(1+_xlfn.NORM.S.INV(0.975)^2/B1085)</f>
        <v>2.302803174630776E-3</v>
      </c>
      <c r="R1085" s="21">
        <f>_xlfn.NORM.S.INV(0.975)*SQRT(Q1085*(1-Q1085)/B1085+(_xlfn.NORM.S.INV(0.975)^2/(4*B1085^2)))/(1+_xlfn.NORM.S.INV(0.975)^2/B1085)</f>
        <v>1.0230180867827084E-4</v>
      </c>
      <c r="S1085" s="19">
        <f t="shared" si="166"/>
        <v>2.2005013659525048</v>
      </c>
      <c r="T1085" s="19">
        <f t="shared" si="167"/>
        <v>2.4051049833090468</v>
      </c>
    </row>
    <row r="1086" spans="1:20" x14ac:dyDescent="0.25">
      <c r="A1086" s="12" t="s">
        <v>63</v>
      </c>
      <c r="B1086" s="13">
        <v>3866616</v>
      </c>
      <c r="C1086" s="12">
        <v>3</v>
      </c>
      <c r="D1086" s="12">
        <v>3</v>
      </c>
      <c r="E1086" s="12">
        <v>3.1</v>
      </c>
      <c r="F1086" s="12">
        <v>2004</v>
      </c>
      <c r="G1086" s="12" t="s">
        <v>8</v>
      </c>
      <c r="H1086" s="16" t="str">
        <f>VLOOKUP(A1086,'Data Key'!$A$1:$B$51,2,FALSE)</f>
        <v>Texas</v>
      </c>
      <c r="I1086" s="17">
        <f t="shared" si="160"/>
        <v>11600</v>
      </c>
      <c r="J1086" s="21">
        <f t="shared" si="161"/>
        <v>2.781285178824064E-5</v>
      </c>
      <c r="K1086" s="19">
        <f t="shared" si="162"/>
        <v>2.9722264590716949</v>
      </c>
      <c r="L1086" s="19">
        <f t="shared" si="163"/>
        <v>3.027852162648176</v>
      </c>
      <c r="M1086" s="21">
        <f t="shared" si="168"/>
        <v>11390</v>
      </c>
      <c r="N1086" s="21">
        <f t="shared" si="169"/>
        <v>11811</v>
      </c>
      <c r="O1086" s="19">
        <f t="shared" si="164"/>
        <v>2.9457282543702297</v>
      </c>
      <c r="P1086" s="19">
        <f t="shared" si="165"/>
        <v>3.0546089914281636</v>
      </c>
      <c r="Q1086" s="21">
        <f>((I1086/B1086)+_xlfn.NORM.S.INV(0.975)^2/(2*B1086))/(1+_xlfn.NORM.S.INV(0.975)^2/B1086)</f>
        <v>3.0005330767229259E-3</v>
      </c>
      <c r="R1086" s="21">
        <f>_xlfn.NORM.S.INV(0.975)*SQRT(Q1086*(1-Q1086)/B1086+(_xlfn.NORM.S.INV(0.975)^2/(4*B1086^2)))/(1+_xlfn.NORM.S.INV(0.975)^2/B1086)</f>
        <v>5.4518869039054337E-5</v>
      </c>
      <c r="S1086" s="19">
        <f t="shared" si="166"/>
        <v>2.9460142076838718</v>
      </c>
      <c r="T1086" s="19">
        <f t="shared" si="167"/>
        <v>3.05505194576198</v>
      </c>
    </row>
    <row r="1087" spans="1:20" x14ac:dyDescent="0.25">
      <c r="A1087" s="12" t="s">
        <v>25</v>
      </c>
      <c r="B1087" s="13">
        <v>453483</v>
      </c>
      <c r="C1087" s="12">
        <v>2.7</v>
      </c>
      <c r="D1087" s="12">
        <v>2.5</v>
      </c>
      <c r="E1087" s="12">
        <v>2.8</v>
      </c>
      <c r="F1087" s="12">
        <v>2004</v>
      </c>
      <c r="G1087" s="12" t="s">
        <v>8</v>
      </c>
      <c r="H1087" s="16" t="str">
        <f>VLOOKUP(A1087,'Data Key'!$A$1:$B$51,2,FALSE)</f>
        <v>Utah</v>
      </c>
      <c r="I1087" s="17">
        <f t="shared" si="160"/>
        <v>1224</v>
      </c>
      <c r="J1087" s="21">
        <f t="shared" si="161"/>
        <v>7.7044705852036464E-5</v>
      </c>
      <c r="K1087" s="19">
        <f t="shared" si="162"/>
        <v>2.6220641912841294</v>
      </c>
      <c r="L1087" s="19">
        <f t="shared" si="163"/>
        <v>2.7761536029882028</v>
      </c>
      <c r="M1087" s="21">
        <f t="shared" si="168"/>
        <v>1156</v>
      </c>
      <c r="N1087" s="21">
        <f t="shared" si="169"/>
        <v>1293</v>
      </c>
      <c r="O1087" s="19">
        <f t="shared" si="164"/>
        <v>2.5491584028508236</v>
      </c>
      <c r="P1087" s="19">
        <f t="shared" si="165"/>
        <v>2.8512645457492343</v>
      </c>
      <c r="Q1087" s="21">
        <f>((I1087/B1087)+_xlfn.NORM.S.INV(0.975)^2/(2*B1087))/(1+_xlfn.NORM.S.INV(0.975)^2/B1087)</f>
        <v>2.7033215020455408E-3</v>
      </c>
      <c r="R1087" s="21">
        <f>_xlfn.NORM.S.INV(0.975)*SQRT(Q1087*(1-Q1087)/B1087+(_xlfn.NORM.S.INV(0.975)^2/(4*B1087^2)))/(1+_xlfn.NORM.S.INV(0.975)^2/B1087)</f>
        <v>1.5118038507963251E-4</v>
      </c>
      <c r="S1087" s="19">
        <f t="shared" si="166"/>
        <v>2.5521411169659083</v>
      </c>
      <c r="T1087" s="19">
        <f t="shared" si="167"/>
        <v>2.8545018871251733</v>
      </c>
    </row>
    <row r="1088" spans="1:20" x14ac:dyDescent="0.25">
      <c r="A1088" s="12" t="s">
        <v>57</v>
      </c>
      <c r="B1088" s="13">
        <v>88167</v>
      </c>
      <c r="C1088" s="12">
        <v>3</v>
      </c>
      <c r="D1088" s="12">
        <v>2.7</v>
      </c>
      <c r="E1088" s="12">
        <v>3.4</v>
      </c>
      <c r="F1088" s="12">
        <v>2004</v>
      </c>
      <c r="G1088" s="12" t="s">
        <v>8</v>
      </c>
      <c r="H1088" s="16" t="str">
        <f>VLOOKUP(A1088,'Data Key'!$A$1:$B$51,2,FALSE)</f>
        <v>Vermont</v>
      </c>
      <c r="I1088" s="17">
        <f t="shared" si="160"/>
        <v>265</v>
      </c>
      <c r="J1088" s="21">
        <f t="shared" si="161"/>
        <v>1.8435852289354059E-4</v>
      </c>
      <c r="K1088" s="19">
        <f t="shared" si="162"/>
        <v>2.8213011910583918</v>
      </c>
      <c r="L1088" s="19">
        <f t="shared" si="163"/>
        <v>3.1900182368454728</v>
      </c>
      <c r="M1088" s="21">
        <f t="shared" si="168"/>
        <v>233</v>
      </c>
      <c r="N1088" s="21">
        <f t="shared" si="169"/>
        <v>297</v>
      </c>
      <c r="O1088" s="19">
        <f t="shared" si="164"/>
        <v>2.6427121258520763</v>
      </c>
      <c r="P1088" s="19">
        <f t="shared" si="165"/>
        <v>3.3686073020517879</v>
      </c>
      <c r="Q1088" s="21">
        <f>((I1088/B1088)+_xlfn.NORM.S.INV(0.975)^2/(2*B1088))/(1+_xlfn.NORM.S.INV(0.975)^2/B1088)</f>
        <v>3.0273129414899566E-3</v>
      </c>
      <c r="R1088" s="21">
        <f>_xlfn.NORM.S.INV(0.975)*SQRT(Q1088*(1-Q1088)/B1088+(_xlfn.NORM.S.INV(0.975)^2/(4*B1088^2)))/(1+_xlfn.NORM.S.INV(0.975)^2/B1088)</f>
        <v>3.6326930645270723E-4</v>
      </c>
      <c r="S1088" s="19">
        <f t="shared" si="166"/>
        <v>2.6640436350372494</v>
      </c>
      <c r="T1088" s="19">
        <f t="shared" si="167"/>
        <v>3.3905822479426639</v>
      </c>
    </row>
    <row r="1089" spans="1:20" x14ac:dyDescent="0.25">
      <c r="A1089" s="12" t="s">
        <v>56</v>
      </c>
      <c r="B1089" s="13">
        <v>1099140</v>
      </c>
      <c r="C1089" s="12">
        <v>3.6</v>
      </c>
      <c r="D1089" s="12">
        <v>3.5</v>
      </c>
      <c r="E1089" s="12">
        <v>3.7</v>
      </c>
      <c r="F1089" s="12">
        <v>2004</v>
      </c>
      <c r="G1089" s="12" t="s">
        <v>8</v>
      </c>
      <c r="H1089" s="16" t="str">
        <f>VLOOKUP(A1089,'Data Key'!$A$1:$B$51,2,FALSE)</f>
        <v>Virginia</v>
      </c>
      <c r="I1089" s="17">
        <f t="shared" si="160"/>
        <v>3957</v>
      </c>
      <c r="J1089" s="21">
        <f t="shared" si="161"/>
        <v>5.7127714873565126E-5</v>
      </c>
      <c r="K1089" s="19">
        <f t="shared" si="162"/>
        <v>3.542959626138499</v>
      </c>
      <c r="L1089" s="19">
        <f t="shared" si="163"/>
        <v>3.6572150558856293</v>
      </c>
      <c r="M1089" s="21">
        <f t="shared" si="168"/>
        <v>3834</v>
      </c>
      <c r="N1089" s="21">
        <f t="shared" si="169"/>
        <v>4080</v>
      </c>
      <c r="O1089" s="19">
        <f t="shared" si="164"/>
        <v>3.4881816693050931</v>
      </c>
      <c r="P1089" s="19">
        <f t="shared" si="165"/>
        <v>3.7119930127190348</v>
      </c>
      <c r="Q1089" s="21">
        <f>((I1089/B1089)+_xlfn.NORM.S.INV(0.975)^2/(2*B1089))/(1+_xlfn.NORM.S.INV(0.975)^2/B1089)</f>
        <v>3.6018222366200358E-3</v>
      </c>
      <c r="R1089" s="21">
        <f>_xlfn.NORM.S.INV(0.975)*SQRT(Q1089*(1-Q1089)/B1089+(_xlfn.NORM.S.INV(0.975)^2/(4*B1089^2)))/(1+_xlfn.NORM.S.INV(0.975)^2/B1089)</f>
        <v>1.1200838276857102E-4</v>
      </c>
      <c r="S1089" s="19">
        <f t="shared" si="166"/>
        <v>3.4898138538514649</v>
      </c>
      <c r="T1089" s="19">
        <f t="shared" si="167"/>
        <v>3.7138306193886068</v>
      </c>
    </row>
    <row r="1090" spans="1:20" x14ac:dyDescent="0.25">
      <c r="A1090" s="12" t="s">
        <v>41</v>
      </c>
      <c r="B1090" s="13">
        <v>936865</v>
      </c>
      <c r="C1090" s="12">
        <v>3.4</v>
      </c>
      <c r="D1090" s="12">
        <v>3.3</v>
      </c>
      <c r="E1090" s="12">
        <v>3.5</v>
      </c>
      <c r="F1090" s="12">
        <v>2004</v>
      </c>
      <c r="G1090" s="12" t="s">
        <v>8</v>
      </c>
      <c r="H1090" s="16" t="str">
        <f>VLOOKUP(A1090,'Data Key'!$A$1:$B$51,2,FALSE)</f>
        <v>Washington</v>
      </c>
      <c r="I1090" s="17">
        <f t="shared" si="160"/>
        <v>3185</v>
      </c>
      <c r="J1090" s="21">
        <f t="shared" si="161"/>
        <v>6.0136510564991132E-5</v>
      </c>
      <c r="K1090" s="19">
        <f t="shared" si="162"/>
        <v>3.3394995095659779</v>
      </c>
      <c r="L1090" s="19">
        <f t="shared" si="163"/>
        <v>3.4597725306959597</v>
      </c>
      <c r="M1090" s="21">
        <f t="shared" si="168"/>
        <v>3075</v>
      </c>
      <c r="N1090" s="21">
        <f t="shared" si="169"/>
        <v>3296</v>
      </c>
      <c r="O1090" s="19">
        <f t="shared" si="164"/>
        <v>3.282223159153133</v>
      </c>
      <c r="P1090" s="19">
        <f t="shared" si="165"/>
        <v>3.5181162707540574</v>
      </c>
      <c r="Q1090" s="21">
        <f>((I1090/B1090)+_xlfn.NORM.S.INV(0.975)^2/(2*B1090))/(1+_xlfn.NORM.S.INV(0.975)^2/B1090)</f>
        <v>3.4016722388247184E-3</v>
      </c>
      <c r="R1090" s="21">
        <f>_xlfn.NORM.S.INV(0.975)*SQRT(Q1090*(1-Q1090)/B1090+(_xlfn.NORM.S.INV(0.975)^2/(4*B1090^2)))/(1+_xlfn.NORM.S.INV(0.975)^2/B1090)</f>
        <v>1.1791790725906225E-4</v>
      </c>
      <c r="S1090" s="19">
        <f t="shared" si="166"/>
        <v>3.2837543315656563</v>
      </c>
      <c r="T1090" s="19">
        <f t="shared" si="167"/>
        <v>3.5195901460837806</v>
      </c>
    </row>
    <row r="1091" spans="1:20" x14ac:dyDescent="0.25">
      <c r="A1091" s="12" t="s">
        <v>18</v>
      </c>
      <c r="B1091" s="13">
        <v>251197</v>
      </c>
      <c r="C1091" s="12">
        <v>2.2000000000000002</v>
      </c>
      <c r="D1091" s="12">
        <v>2.1</v>
      </c>
      <c r="E1091" s="12">
        <v>2.4</v>
      </c>
      <c r="F1091" s="12">
        <v>2004</v>
      </c>
      <c r="G1091" s="12" t="s">
        <v>8</v>
      </c>
      <c r="H1091" s="16" t="str">
        <f>VLOOKUP(A1091,'Data Key'!$A$1:$B$51,2,FALSE)</f>
        <v>West Virginia</v>
      </c>
      <c r="I1091" s="17">
        <f t="shared" ref="I1091:I1154" si="170">ROUND(B1091*C1091/1000,0)</f>
        <v>553</v>
      </c>
      <c r="J1091" s="21">
        <f t="shared" ref="J1091:J1154" si="171">SQRT(I1091/B1091*(1-I1091/B1091)/B1091)</f>
        <v>9.3512474527574036E-5</v>
      </c>
      <c r="K1091" s="19">
        <f t="shared" ref="K1091:K1154" si="172">1000*(I1091/B1091-J1091)</f>
        <v>2.1079469378061719</v>
      </c>
      <c r="L1091" s="19">
        <f t="shared" ref="L1091:L1154" si="173">1000*(I1091/B1091+J1091)</f>
        <v>2.2949718868613198</v>
      </c>
      <c r="M1091" s="21">
        <f t="shared" si="168"/>
        <v>507</v>
      </c>
      <c r="N1091" s="21">
        <f t="shared" si="169"/>
        <v>599</v>
      </c>
      <c r="O1091" s="19">
        <f t="shared" ref="O1091:O1154" si="174">1000*M1091/B1091</f>
        <v>2.0183362062445012</v>
      </c>
      <c r="P1091" s="19">
        <f t="shared" ref="P1091:P1154" si="175">1000*N1091/B1091</f>
        <v>2.3845826184229906</v>
      </c>
      <c r="Q1091" s="21">
        <f>((I1091/B1091)+_xlfn.NORM.S.INV(0.975)^2/(2*B1091))/(1+_xlfn.NORM.S.INV(0.975)^2/B1091)</f>
        <v>2.2090719369716565E-3</v>
      </c>
      <c r="R1091" s="21">
        <f>_xlfn.NORM.S.INV(0.975)*SQRT(Q1091*(1-Q1091)/B1091+(_xlfn.NORM.S.INV(0.975)^2/(4*B1091^2)))/(1+_xlfn.NORM.S.INV(0.975)^2/B1091)</f>
        <v>1.8375334097464572E-4</v>
      </c>
      <c r="S1091" s="19">
        <f t="shared" ref="S1091:S1154" si="176">1000*(Q1091-R1091)</f>
        <v>2.0253185959970108</v>
      </c>
      <c r="T1091" s="19">
        <f t="shared" ref="T1091:T1154" si="177">1000*(Q1091+R1091)</f>
        <v>2.3928252779463022</v>
      </c>
    </row>
    <row r="1092" spans="1:20" x14ac:dyDescent="0.25">
      <c r="A1092" s="12" t="s">
        <v>26</v>
      </c>
      <c r="B1092" s="13">
        <v>778589</v>
      </c>
      <c r="C1092" s="12">
        <v>4.7</v>
      </c>
      <c r="D1092" s="12">
        <v>4.5999999999999996</v>
      </c>
      <c r="E1092" s="12">
        <v>4.9000000000000004</v>
      </c>
      <c r="F1092" s="12">
        <v>2004</v>
      </c>
      <c r="G1092" s="12" t="s">
        <v>8</v>
      </c>
      <c r="H1092" s="16" t="str">
        <f>VLOOKUP(A1092,'Data Key'!$A$1:$B$51,2,FALSE)</f>
        <v>Wisconsin</v>
      </c>
      <c r="I1092" s="17">
        <f t="shared" si="170"/>
        <v>3659</v>
      </c>
      <c r="J1092" s="21">
        <f t="shared" si="171"/>
        <v>7.7508627450581459E-5</v>
      </c>
      <c r="K1092" s="19">
        <f t="shared" si="172"/>
        <v>4.6220183373536994</v>
      </c>
      <c r="L1092" s="19">
        <f t="shared" si="173"/>
        <v>4.7770355922548617</v>
      </c>
      <c r="M1092" s="21">
        <f t="shared" ref="M1092:M1155" si="178">_xlfn.BINOM.INV(B1092, C1092/1000, 0.025)</f>
        <v>3542</v>
      </c>
      <c r="N1092" s="21">
        <f t="shared" ref="N1092:N1155" si="179">_xlfn.BINOM.INV(B1092, C1092/1000, 0.975)</f>
        <v>3778</v>
      </c>
      <c r="O1092" s="19">
        <f t="shared" si="174"/>
        <v>4.5492551269026409</v>
      </c>
      <c r="P1092" s="19">
        <f t="shared" si="175"/>
        <v>4.8523675520717608</v>
      </c>
      <c r="Q1092" s="21">
        <f>((I1092/B1092)+_xlfn.NORM.S.INV(0.975)^2/(2*B1092))/(1+_xlfn.NORM.S.INV(0.975)^2/B1092)</f>
        <v>4.7019707021079393E-3</v>
      </c>
      <c r="R1092" s="21">
        <f>_xlfn.NORM.S.INV(0.975)*SQRT(Q1092*(1-Q1092)/B1092+(_xlfn.NORM.S.INV(0.975)^2/(4*B1092^2)))/(1+_xlfn.NORM.S.INV(0.975)^2/B1092)</f>
        <v>1.519726980148456E-4</v>
      </c>
      <c r="S1092" s="19">
        <f t="shared" si="176"/>
        <v>4.5499980040930934</v>
      </c>
      <c r="T1092" s="19">
        <f t="shared" si="177"/>
        <v>4.8539434001227848</v>
      </c>
    </row>
    <row r="1093" spans="1:20" x14ac:dyDescent="0.25">
      <c r="A1093" s="12" t="s">
        <v>19</v>
      </c>
      <c r="B1093" s="13">
        <v>678578</v>
      </c>
      <c r="C1093" s="12">
        <v>2.6</v>
      </c>
      <c r="D1093" s="12">
        <v>2.5</v>
      </c>
      <c r="E1093" s="12">
        <v>2.7</v>
      </c>
      <c r="F1093" s="12">
        <v>2005</v>
      </c>
      <c r="G1093" s="12" t="s">
        <v>8</v>
      </c>
      <c r="H1093" s="16" t="str">
        <f>VLOOKUP(A1093,'Data Key'!$A$1:$B$51,2,FALSE)</f>
        <v>Alabama</v>
      </c>
      <c r="I1093" s="17">
        <f t="shared" si="170"/>
        <v>1764</v>
      </c>
      <c r="J1093" s="21">
        <f t="shared" si="171"/>
        <v>6.1813636526331615E-5</v>
      </c>
      <c r="K1093" s="19">
        <f t="shared" si="172"/>
        <v>2.5377401362160796</v>
      </c>
      <c r="L1093" s="19">
        <f t="shared" si="173"/>
        <v>2.6613674092687432</v>
      </c>
      <c r="M1093" s="21">
        <f t="shared" si="178"/>
        <v>1683</v>
      </c>
      <c r="N1093" s="21">
        <f t="shared" si="179"/>
        <v>1847</v>
      </c>
      <c r="O1093" s="19">
        <f t="shared" si="174"/>
        <v>2.4801865076675047</v>
      </c>
      <c r="P1093" s="19">
        <f t="shared" si="175"/>
        <v>2.7218683776957109</v>
      </c>
      <c r="Q1093" s="21">
        <f>((I1093/B1093)+_xlfn.NORM.S.INV(0.975)^2/(2*B1093))/(1+_xlfn.NORM.S.INV(0.975)^2/B1093)</f>
        <v>2.6023695618113754E-3</v>
      </c>
      <c r="R1093" s="21">
        <f>_xlfn.NORM.S.INV(0.975)*SQRT(Q1093*(1-Q1093)/B1093+(_xlfn.NORM.S.INV(0.975)^2/(4*B1093^2)))/(1+_xlfn.NORM.S.INV(0.975)^2/B1093)</f>
        <v>1.2125028395780897E-4</v>
      </c>
      <c r="S1093" s="19">
        <f t="shared" si="176"/>
        <v>2.4811192778535665</v>
      </c>
      <c r="T1093" s="19">
        <f t="shared" si="177"/>
        <v>2.7236198457691843</v>
      </c>
    </row>
    <row r="1094" spans="1:20" x14ac:dyDescent="0.25">
      <c r="A1094" s="12" t="s">
        <v>43</v>
      </c>
      <c r="B1094" s="13">
        <v>121440</v>
      </c>
      <c r="C1094" s="12">
        <v>3</v>
      </c>
      <c r="D1094" s="12">
        <v>2.7</v>
      </c>
      <c r="E1094" s="12">
        <v>3.4</v>
      </c>
      <c r="F1094" s="12">
        <v>2005</v>
      </c>
      <c r="G1094" s="12" t="s">
        <v>8</v>
      </c>
      <c r="H1094" s="16" t="str">
        <f>VLOOKUP(A1094,'Data Key'!$A$1:$B$51,2,FALSE)</f>
        <v>Alaska</v>
      </c>
      <c r="I1094" s="17">
        <f t="shared" si="170"/>
        <v>364</v>
      </c>
      <c r="J1094" s="21">
        <f t="shared" si="171"/>
        <v>1.5686898493840417E-4</v>
      </c>
      <c r="K1094" s="19">
        <f t="shared" si="172"/>
        <v>2.8404959689482889</v>
      </c>
      <c r="L1094" s="19">
        <f t="shared" si="173"/>
        <v>3.1542339388250968</v>
      </c>
      <c r="M1094" s="21">
        <f t="shared" si="178"/>
        <v>327</v>
      </c>
      <c r="N1094" s="21">
        <f t="shared" si="179"/>
        <v>402</v>
      </c>
      <c r="O1094" s="19">
        <f t="shared" si="174"/>
        <v>2.6926877470355732</v>
      </c>
      <c r="P1094" s="19">
        <f t="shared" si="175"/>
        <v>3.3102766798418974</v>
      </c>
      <c r="Q1094" s="21">
        <f>((I1094/B1094)+_xlfn.NORM.S.INV(0.975)^2/(2*B1094))/(1+_xlfn.NORM.S.INV(0.975)^2/B1094)</f>
        <v>3.0130859252704371E-3</v>
      </c>
      <c r="R1094" s="21">
        <f>_xlfn.NORM.S.INV(0.975)*SQRT(Q1094*(1-Q1094)/B1094+(_xlfn.NORM.S.INV(0.975)^2/(4*B1094^2)))/(1+_xlfn.NORM.S.INV(0.975)^2/B1094)</f>
        <v>3.0865609488427912E-4</v>
      </c>
      <c r="S1094" s="19">
        <f t="shared" si="176"/>
        <v>2.7044298303861578</v>
      </c>
      <c r="T1094" s="19">
        <f t="shared" si="177"/>
        <v>3.3217420201547165</v>
      </c>
    </row>
    <row r="1095" spans="1:20" x14ac:dyDescent="0.25">
      <c r="A1095" s="12" t="s">
        <v>13</v>
      </c>
      <c r="B1095" s="13">
        <v>1000752</v>
      </c>
      <c r="C1095" s="12">
        <v>3.1</v>
      </c>
      <c r="D1095" s="12">
        <v>3</v>
      </c>
      <c r="E1095" s="12">
        <v>3.2</v>
      </c>
      <c r="F1095" s="12">
        <v>2005</v>
      </c>
      <c r="G1095" s="12" t="s">
        <v>8</v>
      </c>
      <c r="H1095" s="16" t="str">
        <f>VLOOKUP(A1095,'Data Key'!$A$1:$B$51,2,FALSE)</f>
        <v>Arizona</v>
      </c>
      <c r="I1095" s="17">
        <f t="shared" si="170"/>
        <v>3102</v>
      </c>
      <c r="J1095" s="21">
        <f t="shared" si="171"/>
        <v>5.5567428596650173E-5</v>
      </c>
      <c r="K1095" s="19">
        <f t="shared" si="172"/>
        <v>3.0441016202785955</v>
      </c>
      <c r="L1095" s="19">
        <f t="shared" si="173"/>
        <v>3.1552364774718957</v>
      </c>
      <c r="M1095" s="21">
        <f t="shared" si="178"/>
        <v>2994</v>
      </c>
      <c r="N1095" s="21">
        <f t="shared" si="179"/>
        <v>3212</v>
      </c>
      <c r="O1095" s="19">
        <f t="shared" si="174"/>
        <v>2.9917502038467072</v>
      </c>
      <c r="P1095" s="19">
        <f t="shared" si="175"/>
        <v>3.2095863910339424</v>
      </c>
      <c r="Q1095" s="21">
        <f>((I1095/B1095)+_xlfn.NORM.S.INV(0.975)^2/(2*B1095))/(1+_xlfn.NORM.S.INV(0.975)^2/B1095)</f>
        <v>3.1015764293573379E-3</v>
      </c>
      <c r="R1095" s="21">
        <f>_xlfn.NORM.S.INV(0.975)*SQRT(Q1095*(1-Q1095)/B1095+(_xlfn.NORM.S.INV(0.975)^2/(4*B1095^2)))/(1+_xlfn.NORM.S.INV(0.975)^2/B1095)</f>
        <v>1.0896004501664966E-4</v>
      </c>
      <c r="S1095" s="19">
        <f t="shared" si="176"/>
        <v>2.9926163843406881</v>
      </c>
      <c r="T1095" s="19">
        <f t="shared" si="177"/>
        <v>3.2105364743739875</v>
      </c>
    </row>
    <row r="1096" spans="1:20" x14ac:dyDescent="0.25">
      <c r="A1096" s="12" t="s">
        <v>20</v>
      </c>
      <c r="B1096" s="13">
        <v>425018</v>
      </c>
      <c r="C1096" s="12">
        <v>3.1</v>
      </c>
      <c r="D1096" s="12">
        <v>3</v>
      </c>
      <c r="E1096" s="12">
        <v>3.3</v>
      </c>
      <c r="F1096" s="12">
        <v>2005</v>
      </c>
      <c r="G1096" s="12" t="s">
        <v>8</v>
      </c>
      <c r="H1096" s="16" t="str">
        <f>VLOOKUP(A1096,'Data Key'!$A$1:$B$51,2,FALSE)</f>
        <v>Arkansas</v>
      </c>
      <c r="I1096" s="17">
        <f t="shared" si="170"/>
        <v>1318</v>
      </c>
      <c r="J1096" s="21">
        <f t="shared" si="171"/>
        <v>8.52856477235862E-5</v>
      </c>
      <c r="K1096" s="19">
        <f t="shared" si="172"/>
        <v>3.0157594844825795</v>
      </c>
      <c r="L1096" s="19">
        <f t="shared" si="173"/>
        <v>3.1863307799297518</v>
      </c>
      <c r="M1096" s="21">
        <f t="shared" si="178"/>
        <v>1247</v>
      </c>
      <c r="N1096" s="21">
        <f t="shared" si="179"/>
        <v>1389</v>
      </c>
      <c r="O1096" s="19">
        <f t="shared" si="174"/>
        <v>2.9339933838096268</v>
      </c>
      <c r="P1096" s="19">
        <f t="shared" si="175"/>
        <v>3.268096880602704</v>
      </c>
      <c r="Q1096" s="21">
        <f>((I1096/B1096)+_xlfn.NORM.S.INV(0.975)^2/(2*B1096))/(1+_xlfn.NORM.S.INV(0.975)^2/B1096)</f>
        <v>3.1055362352201158E-3</v>
      </c>
      <c r="R1096" s="21">
        <f>_xlfn.NORM.S.INV(0.975)*SQRT(Q1096*(1-Q1096)/B1096+(_xlfn.NORM.S.INV(0.975)^2/(4*B1096^2)))/(1+_xlfn.NORM.S.INV(0.975)^2/B1096)</f>
        <v>1.6733694160775926E-4</v>
      </c>
      <c r="S1096" s="19">
        <f t="shared" si="176"/>
        <v>2.9381992936123567</v>
      </c>
      <c r="T1096" s="19">
        <f t="shared" si="177"/>
        <v>3.2728731768278752</v>
      </c>
    </row>
    <row r="1097" spans="1:20" x14ac:dyDescent="0.25">
      <c r="A1097" s="12" t="s">
        <v>44</v>
      </c>
      <c r="B1097" s="13">
        <v>5801532</v>
      </c>
      <c r="C1097" s="12">
        <v>4.4000000000000004</v>
      </c>
      <c r="D1097" s="12">
        <v>4.3</v>
      </c>
      <c r="E1097" s="12">
        <v>4.4000000000000004</v>
      </c>
      <c r="F1097" s="12">
        <v>2005</v>
      </c>
      <c r="G1097" s="12" t="s">
        <v>8</v>
      </c>
      <c r="H1097" s="16" t="str">
        <f>VLOOKUP(A1097,'Data Key'!$A$1:$B$51,2,FALSE)</f>
        <v>California</v>
      </c>
      <c r="I1097" s="17">
        <f t="shared" si="170"/>
        <v>25527</v>
      </c>
      <c r="J1097" s="21">
        <f t="shared" si="171"/>
        <v>2.7478918205624259E-5</v>
      </c>
      <c r="K1097" s="19">
        <f t="shared" si="172"/>
        <v>4.372565759648432</v>
      </c>
      <c r="L1097" s="19">
        <f t="shared" si="173"/>
        <v>4.4275235960596806</v>
      </c>
      <c r="M1097" s="21">
        <f t="shared" si="178"/>
        <v>25215</v>
      </c>
      <c r="N1097" s="21">
        <f t="shared" si="179"/>
        <v>25840</v>
      </c>
      <c r="O1097" s="19">
        <f t="shared" si="174"/>
        <v>4.3462657794527377</v>
      </c>
      <c r="P1097" s="19">
        <f t="shared" si="175"/>
        <v>4.4539959445194821</v>
      </c>
      <c r="Q1097" s="21">
        <f>((I1097/B1097)+_xlfn.NORM.S.INV(0.975)^2/(2*B1097))/(1+_xlfn.NORM.S.INV(0.975)^2/B1097)</f>
        <v>4.4003728369608744E-3</v>
      </c>
      <c r="R1097" s="21">
        <f>_xlfn.NORM.S.INV(0.975)*SQRT(Q1097*(1-Q1097)/B1097+(_xlfn.NORM.S.INV(0.975)^2/(4*B1097^2)))/(1+_xlfn.NORM.S.INV(0.975)^2/B1097)</f>
        <v>5.3860671350395777E-5</v>
      </c>
      <c r="S1097" s="19">
        <f t="shared" si="176"/>
        <v>4.3465121656104788</v>
      </c>
      <c r="T1097" s="19">
        <f t="shared" si="177"/>
        <v>4.4542335083112699</v>
      </c>
    </row>
    <row r="1098" spans="1:20" x14ac:dyDescent="0.25">
      <c r="A1098" s="12" t="s">
        <v>21</v>
      </c>
      <c r="B1098" s="13">
        <v>697217</v>
      </c>
      <c r="C1098" s="12">
        <v>1.8</v>
      </c>
      <c r="D1098" s="12">
        <v>1.7</v>
      </c>
      <c r="E1098" s="12">
        <v>1.9</v>
      </c>
      <c r="F1098" s="12">
        <v>2005</v>
      </c>
      <c r="G1098" s="12" t="s">
        <v>8</v>
      </c>
      <c r="H1098" s="16" t="str">
        <f>VLOOKUP(A1098,'Data Key'!$A$1:$B$51,2,FALSE)</f>
        <v>Colorado</v>
      </c>
      <c r="I1098" s="17">
        <f t="shared" si="170"/>
        <v>1255</v>
      </c>
      <c r="J1098" s="21">
        <f t="shared" si="171"/>
        <v>5.0764799462881669E-5</v>
      </c>
      <c r="K1098" s="19">
        <f t="shared" si="172"/>
        <v>1.7492486827098135</v>
      </c>
      <c r="L1098" s="19">
        <f t="shared" si="173"/>
        <v>1.8507782816355771</v>
      </c>
      <c r="M1098" s="21">
        <f t="shared" si="178"/>
        <v>1186</v>
      </c>
      <c r="N1098" s="21">
        <f t="shared" si="179"/>
        <v>1325</v>
      </c>
      <c r="O1098" s="19">
        <f t="shared" si="174"/>
        <v>1.7010485974954712</v>
      </c>
      <c r="P1098" s="19">
        <f t="shared" si="175"/>
        <v>1.9004126405408932</v>
      </c>
      <c r="Q1098" s="21">
        <f>((I1098/B1098)+_xlfn.NORM.S.INV(0.975)^2/(2*B1098))/(1+_xlfn.NORM.S.INV(0.975)^2/B1098)</f>
        <v>1.8027584011694857E-3</v>
      </c>
      <c r="R1098" s="21">
        <f>_xlfn.NORM.S.INV(0.975)*SQRT(Q1098*(1-Q1098)/B1098+(_xlfn.NORM.S.INV(0.975)^2/(4*B1098^2)))/(1+_xlfn.NORM.S.INV(0.975)^2/B1098)</f>
        <v>9.9610429311248271E-5</v>
      </c>
      <c r="S1098" s="19">
        <f t="shared" si="176"/>
        <v>1.7031479718582374</v>
      </c>
      <c r="T1098" s="19">
        <f t="shared" si="177"/>
        <v>1.9023688304807338</v>
      </c>
    </row>
    <row r="1099" spans="1:20" x14ac:dyDescent="0.25">
      <c r="A1099" s="12" t="s">
        <v>33</v>
      </c>
      <c r="B1099" s="13">
        <v>521079</v>
      </c>
      <c r="C1099" s="12">
        <v>5.0999999999999996</v>
      </c>
      <c r="D1099" s="12">
        <v>4.9000000000000004</v>
      </c>
      <c r="E1099" s="12">
        <v>5.3</v>
      </c>
      <c r="F1099" s="12">
        <v>2005</v>
      </c>
      <c r="G1099" s="12" t="s">
        <v>8</v>
      </c>
      <c r="H1099" s="16" t="str">
        <f>VLOOKUP(A1099,'Data Key'!$A$1:$B$51,2,FALSE)</f>
        <v>Connecticut</v>
      </c>
      <c r="I1099" s="17">
        <f t="shared" si="170"/>
        <v>2658</v>
      </c>
      <c r="J1099" s="21">
        <f t="shared" si="171"/>
        <v>9.8687790214378767E-5</v>
      </c>
      <c r="K1099" s="19">
        <f t="shared" si="172"/>
        <v>5.0022661918113789</v>
      </c>
      <c r="L1099" s="19">
        <f t="shared" si="173"/>
        <v>5.1996417722401365</v>
      </c>
      <c r="M1099" s="21">
        <f t="shared" si="178"/>
        <v>2557</v>
      </c>
      <c r="N1099" s="21">
        <f t="shared" si="179"/>
        <v>2759</v>
      </c>
      <c r="O1099" s="19">
        <f t="shared" si="174"/>
        <v>4.9071254070879844</v>
      </c>
      <c r="P1099" s="19">
        <f t="shared" si="175"/>
        <v>5.2947825569635318</v>
      </c>
      <c r="Q1099" s="21">
        <f>((I1099/B1099)+_xlfn.NORM.S.INV(0.975)^2/(2*B1099))/(1+_xlfn.NORM.S.INV(0.975)^2/B1099)</f>
        <v>5.1046024120918031E-3</v>
      </c>
      <c r="R1099" s="21">
        <f>_xlfn.NORM.S.INV(0.975)*SQRT(Q1099*(1-Q1099)/B1099+(_xlfn.NORM.S.INV(0.975)^2/(4*B1099^2)))/(1+_xlfn.NORM.S.INV(0.975)^2/B1099)</f>
        <v>1.9352700029357859E-4</v>
      </c>
      <c r="S1099" s="19">
        <f t="shared" si="176"/>
        <v>4.9110754117982252</v>
      </c>
      <c r="T1099" s="19">
        <f t="shared" si="177"/>
        <v>5.2981294123853813</v>
      </c>
    </row>
    <row r="1100" spans="1:20" x14ac:dyDescent="0.25">
      <c r="A1100" s="12" t="s">
        <v>45</v>
      </c>
      <c r="B1100" s="13">
        <v>111746</v>
      </c>
      <c r="C1100" s="12">
        <v>3.9</v>
      </c>
      <c r="D1100" s="12">
        <v>3.6</v>
      </c>
      <c r="E1100" s="12">
        <v>4.3</v>
      </c>
      <c r="F1100" s="12">
        <v>2005</v>
      </c>
      <c r="G1100" s="12" t="s">
        <v>8</v>
      </c>
      <c r="H1100" s="16" t="str">
        <f>VLOOKUP(A1100,'Data Key'!$A$1:$B$51,2,FALSE)</f>
        <v>Delaware</v>
      </c>
      <c r="I1100" s="17">
        <f t="shared" si="170"/>
        <v>436</v>
      </c>
      <c r="J1100" s="21">
        <f t="shared" si="171"/>
        <v>1.8649292326512233E-4</v>
      </c>
      <c r="K1100" s="19">
        <f t="shared" si="172"/>
        <v>3.7152127306285294</v>
      </c>
      <c r="L1100" s="19">
        <f t="shared" si="173"/>
        <v>4.0881985771587743</v>
      </c>
      <c r="M1100" s="21">
        <f t="shared" si="178"/>
        <v>395</v>
      </c>
      <c r="N1100" s="21">
        <f t="shared" si="179"/>
        <v>477</v>
      </c>
      <c r="O1100" s="19">
        <f t="shared" si="174"/>
        <v>3.5348021405687899</v>
      </c>
      <c r="P1100" s="19">
        <f t="shared" si="175"/>
        <v>4.2686091672185134</v>
      </c>
      <c r="Q1100" s="21">
        <f>((I1100/B1100)+_xlfn.NORM.S.INV(0.975)^2/(2*B1100))/(1+_xlfn.NORM.S.INV(0.975)^2/B1100)</f>
        <v>3.9187592903361639E-3</v>
      </c>
      <c r="R1100" s="21">
        <f>_xlfn.NORM.S.INV(0.975)*SQRT(Q1100*(1-Q1100)/B1100+(_xlfn.NORM.S.INV(0.975)^2/(4*B1100^2)))/(1+_xlfn.NORM.S.INV(0.975)^2/B1100)</f>
        <v>3.6670464694757334E-4</v>
      </c>
      <c r="S1100" s="19">
        <f t="shared" si="176"/>
        <v>3.5520546433885904</v>
      </c>
      <c r="T1100" s="19">
        <f t="shared" si="177"/>
        <v>4.2854639372837378</v>
      </c>
    </row>
    <row r="1101" spans="1:20" x14ac:dyDescent="0.25">
      <c r="A1101" s="12" t="s">
        <v>27</v>
      </c>
      <c r="B1101" s="13">
        <v>2424459</v>
      </c>
      <c r="C1101" s="12">
        <v>3</v>
      </c>
      <c r="D1101" s="12">
        <v>3</v>
      </c>
      <c r="E1101" s="12">
        <v>3.1</v>
      </c>
      <c r="F1101" s="12">
        <v>2005</v>
      </c>
      <c r="G1101" s="12" t="s">
        <v>8</v>
      </c>
      <c r="H1101" s="16" t="str">
        <f>VLOOKUP(A1101,'Data Key'!$A$1:$B$51,2,FALSE)</f>
        <v>Florida</v>
      </c>
      <c r="I1101" s="17">
        <f t="shared" si="170"/>
        <v>7273</v>
      </c>
      <c r="J1101" s="21">
        <f t="shared" si="171"/>
        <v>3.5122834932905867E-5</v>
      </c>
      <c r="K1101" s="19">
        <f t="shared" si="172"/>
        <v>2.9647216664589511</v>
      </c>
      <c r="L1101" s="19">
        <f t="shared" si="173"/>
        <v>3.0349673363247631</v>
      </c>
      <c r="M1101" s="21">
        <f t="shared" si="178"/>
        <v>7107</v>
      </c>
      <c r="N1101" s="21">
        <f t="shared" si="179"/>
        <v>7441</v>
      </c>
      <c r="O1101" s="19">
        <f t="shared" si="174"/>
        <v>2.9313756182307062</v>
      </c>
      <c r="P1101" s="19">
        <f t="shared" si="175"/>
        <v>3.0691383108561539</v>
      </c>
      <c r="Q1101" s="21">
        <f>((I1101/B1101)+_xlfn.NORM.S.INV(0.975)^2/(2*B1101))/(1+_xlfn.NORM.S.INV(0.975)^2/B1101)</f>
        <v>3.0006319771157899E-3</v>
      </c>
      <c r="R1101" s="21">
        <f>_xlfn.NORM.S.INV(0.975)*SQRT(Q1101*(1-Q1101)/B1101+(_xlfn.NORM.S.INV(0.975)^2/(4*B1101^2)))/(1+_xlfn.NORM.S.INV(0.975)^2/B1101)</f>
        <v>6.8852947888990699E-5</v>
      </c>
      <c r="S1101" s="19">
        <f t="shared" si="176"/>
        <v>2.9317790292267993</v>
      </c>
      <c r="T1101" s="19">
        <f t="shared" si="177"/>
        <v>3.0694849250047804</v>
      </c>
    </row>
    <row r="1102" spans="1:20" x14ac:dyDescent="0.25">
      <c r="A1102" s="12" t="s">
        <v>14</v>
      </c>
      <c r="B1102" s="13">
        <v>1431431</v>
      </c>
      <c r="C1102" s="12">
        <v>3.8</v>
      </c>
      <c r="D1102" s="12">
        <v>3.7</v>
      </c>
      <c r="E1102" s="12">
        <v>3.9</v>
      </c>
      <c r="F1102" s="12">
        <v>2005</v>
      </c>
      <c r="G1102" s="12" t="s">
        <v>8</v>
      </c>
      <c r="H1102" s="16" t="str">
        <f>VLOOKUP(A1102,'Data Key'!$A$1:$B$51,2,FALSE)</f>
        <v>Georgia</v>
      </c>
      <c r="I1102" s="17">
        <f t="shared" si="170"/>
        <v>5439</v>
      </c>
      <c r="J1102" s="21">
        <f t="shared" si="171"/>
        <v>5.1423596389281485E-5</v>
      </c>
      <c r="K1102" s="19">
        <f t="shared" si="172"/>
        <v>3.7482705558262288</v>
      </c>
      <c r="L1102" s="19">
        <f t="shared" si="173"/>
        <v>3.8511177486047918</v>
      </c>
      <c r="M1102" s="21">
        <f t="shared" si="178"/>
        <v>5296</v>
      </c>
      <c r="N1102" s="21">
        <f t="shared" si="179"/>
        <v>5584</v>
      </c>
      <c r="O1102" s="19">
        <f t="shared" si="174"/>
        <v>3.6997941221057808</v>
      </c>
      <c r="P1102" s="19">
        <f t="shared" si="175"/>
        <v>3.9009913855435574</v>
      </c>
      <c r="Q1102" s="21">
        <f>((I1102/B1102)+_xlfn.NORM.S.INV(0.975)^2/(2*B1102))/(1+_xlfn.NORM.S.INV(0.975)^2/B1102)</f>
        <v>3.801025776252122E-3</v>
      </c>
      <c r="R1102" s="21">
        <f>_xlfn.NORM.S.INV(0.975)*SQRT(Q1102*(1-Q1102)/B1102+(_xlfn.NORM.S.INV(0.975)^2/(4*B1102^2)))/(1+_xlfn.NORM.S.INV(0.975)^2/B1102)</f>
        <v>1.0081464842742626E-4</v>
      </c>
      <c r="S1102" s="19">
        <f t="shared" si="176"/>
        <v>3.7002111278246956</v>
      </c>
      <c r="T1102" s="19">
        <f t="shared" si="177"/>
        <v>3.9018404246795484</v>
      </c>
    </row>
    <row r="1103" spans="1:20" x14ac:dyDescent="0.25">
      <c r="A1103" s="12" t="s">
        <v>58</v>
      </c>
      <c r="B1103" s="13">
        <v>166989</v>
      </c>
      <c r="C1103" s="12">
        <v>4.7</v>
      </c>
      <c r="D1103" s="12">
        <v>4.4000000000000004</v>
      </c>
      <c r="E1103" s="12">
        <v>5</v>
      </c>
      <c r="F1103" s="12">
        <v>2005</v>
      </c>
      <c r="G1103" s="12" t="s">
        <v>8</v>
      </c>
      <c r="H1103" s="16" t="str">
        <f>VLOOKUP(A1103,'Data Key'!$A$1:$B$51,2,FALSE)</f>
        <v>Hawaii</v>
      </c>
      <c r="I1103" s="17">
        <f t="shared" si="170"/>
        <v>785</v>
      </c>
      <c r="J1103" s="21">
        <f t="shared" si="171"/>
        <v>1.6738778720975459E-4</v>
      </c>
      <c r="K1103" s="19">
        <f t="shared" si="172"/>
        <v>4.5335206558613459</v>
      </c>
      <c r="L1103" s="19">
        <f t="shared" si="173"/>
        <v>4.8682962302808557</v>
      </c>
      <c r="M1103" s="21">
        <f t="shared" si="178"/>
        <v>731</v>
      </c>
      <c r="N1103" s="21">
        <f t="shared" si="179"/>
        <v>840</v>
      </c>
      <c r="O1103" s="19">
        <f t="shared" si="174"/>
        <v>4.3775338495349994</v>
      </c>
      <c r="P1103" s="19">
        <f t="shared" si="175"/>
        <v>5.0302714550060186</v>
      </c>
      <c r="Q1103" s="21">
        <f>((I1103/B1103)+_xlfn.NORM.S.INV(0.975)^2/(2*B1103))/(1+_xlfn.NORM.S.INV(0.975)^2/B1103)</f>
        <v>4.7123021713741933E-3</v>
      </c>
      <c r="R1103" s="21">
        <f>_xlfn.NORM.S.INV(0.975)*SQRT(Q1103*(1-Q1103)/B1103+(_xlfn.NORM.S.INV(0.975)^2/(4*B1103^2)))/(1+_xlfn.NORM.S.INV(0.975)^2/B1103)</f>
        <v>3.2866325967544703E-4</v>
      </c>
      <c r="S1103" s="19">
        <f t="shared" si="176"/>
        <v>4.3836389116987462</v>
      </c>
      <c r="T1103" s="19">
        <f t="shared" si="177"/>
        <v>5.0409654310496403</v>
      </c>
    </row>
    <row r="1104" spans="1:20" x14ac:dyDescent="0.25">
      <c r="A1104" s="12" t="s">
        <v>34</v>
      </c>
      <c r="B1104" s="13">
        <v>239211</v>
      </c>
      <c r="C1104" s="12">
        <v>3.4</v>
      </c>
      <c r="D1104" s="12">
        <v>3.2</v>
      </c>
      <c r="E1104" s="12">
        <v>3.6</v>
      </c>
      <c r="F1104" s="12">
        <v>2005</v>
      </c>
      <c r="G1104" s="12" t="s">
        <v>8</v>
      </c>
      <c r="H1104" s="16" t="str">
        <f>VLOOKUP(A1104,'Data Key'!$A$1:$B$51,2,FALSE)</f>
        <v>Idaho</v>
      </c>
      <c r="I1104" s="17">
        <f t="shared" si="170"/>
        <v>813</v>
      </c>
      <c r="J1104" s="21">
        <f t="shared" si="171"/>
        <v>1.1899394330758934E-4</v>
      </c>
      <c r="K1104" s="19">
        <f t="shared" si="172"/>
        <v>3.2796791946333914</v>
      </c>
      <c r="L1104" s="19">
        <f t="shared" si="173"/>
        <v>3.5176670812485709</v>
      </c>
      <c r="M1104" s="21">
        <f t="shared" si="178"/>
        <v>758</v>
      </c>
      <c r="N1104" s="21">
        <f t="shared" si="179"/>
        <v>870</v>
      </c>
      <c r="O1104" s="19">
        <f t="shared" si="174"/>
        <v>3.1687506009339037</v>
      </c>
      <c r="P1104" s="19">
        <f t="shared" si="175"/>
        <v>3.6369564944755886</v>
      </c>
      <c r="Q1104" s="21">
        <f>((I1104/B1104)+_xlfn.NORM.S.INV(0.975)^2/(2*B1104))/(1+_xlfn.NORM.S.INV(0.975)^2/B1104)</f>
        <v>3.406647866999634E-3</v>
      </c>
      <c r="R1104" s="21">
        <f>_xlfn.NORM.S.INV(0.975)*SQRT(Q1104*(1-Q1104)/B1104+(_xlfn.NORM.S.INV(0.975)^2/(4*B1104^2)))/(1+_xlfn.NORM.S.INV(0.975)^2/B1104)</f>
        <v>2.336306346146716E-4</v>
      </c>
      <c r="S1104" s="19">
        <f t="shared" si="176"/>
        <v>3.1730172323849626</v>
      </c>
      <c r="T1104" s="19">
        <f t="shared" si="177"/>
        <v>3.6402785016143056</v>
      </c>
    </row>
    <row r="1105" spans="1:20" x14ac:dyDescent="0.25">
      <c r="A1105" s="12" t="s">
        <v>47</v>
      </c>
      <c r="B1105" s="13">
        <v>1891388</v>
      </c>
      <c r="C1105" s="12">
        <v>4</v>
      </c>
      <c r="D1105" s="12">
        <v>3.9</v>
      </c>
      <c r="E1105" s="12">
        <v>4.0999999999999996</v>
      </c>
      <c r="F1105" s="12">
        <v>2005</v>
      </c>
      <c r="G1105" s="12" t="s">
        <v>8</v>
      </c>
      <c r="H1105" s="16" t="str">
        <f>VLOOKUP(A1105,'Data Key'!$A$1:$B$51,2,FALSE)</f>
        <v>Illinois</v>
      </c>
      <c r="I1105" s="17">
        <f t="shared" si="170"/>
        <v>7566</v>
      </c>
      <c r="J1105" s="21">
        <f t="shared" si="171"/>
        <v>4.5896773566091021E-5</v>
      </c>
      <c r="K1105" s="19">
        <f t="shared" si="172"/>
        <v>3.9543400895207004</v>
      </c>
      <c r="L1105" s="19">
        <f t="shared" si="173"/>
        <v>4.0461336366528817</v>
      </c>
      <c r="M1105" s="21">
        <f t="shared" si="178"/>
        <v>7396</v>
      </c>
      <c r="N1105" s="21">
        <f t="shared" si="179"/>
        <v>7736</v>
      </c>
      <c r="O1105" s="19">
        <f t="shared" si="174"/>
        <v>3.9103557810454546</v>
      </c>
      <c r="P1105" s="19">
        <f t="shared" si="175"/>
        <v>4.090117945128128</v>
      </c>
      <c r="Q1105" s="21">
        <f>((I1105/B1105)+_xlfn.NORM.S.INV(0.975)^2/(2*B1105))/(1+_xlfn.NORM.S.INV(0.975)^2/B1105)</f>
        <v>4.0012442496173868E-3</v>
      </c>
      <c r="R1105" s="21">
        <f>_xlfn.NORM.S.INV(0.975)*SQRT(Q1105*(1-Q1105)/B1105+(_xlfn.NORM.S.INV(0.975)^2/(4*B1105^2)))/(1+_xlfn.NORM.S.INV(0.975)^2/B1105)</f>
        <v>8.9972852298560109E-5</v>
      </c>
      <c r="S1105" s="19">
        <f t="shared" si="176"/>
        <v>3.9112713973188264</v>
      </c>
      <c r="T1105" s="19">
        <f t="shared" si="177"/>
        <v>4.0912171019159471</v>
      </c>
    </row>
    <row r="1106" spans="1:20" x14ac:dyDescent="0.25">
      <c r="A1106" s="12" t="s">
        <v>35</v>
      </c>
      <c r="B1106" s="13">
        <v>949054</v>
      </c>
      <c r="C1106" s="12">
        <v>6.5</v>
      </c>
      <c r="D1106" s="12">
        <v>6.3</v>
      </c>
      <c r="E1106" s="12">
        <v>6.6</v>
      </c>
      <c r="F1106" s="12">
        <v>2005</v>
      </c>
      <c r="G1106" s="12" t="s">
        <v>8</v>
      </c>
      <c r="H1106" s="16" t="str">
        <f>VLOOKUP(A1106,'Data Key'!$A$1:$B$51,2,FALSE)</f>
        <v>Indiana</v>
      </c>
      <c r="I1106" s="17">
        <f t="shared" si="170"/>
        <v>6169</v>
      </c>
      <c r="J1106" s="21">
        <f t="shared" si="171"/>
        <v>8.2489821261950077E-5</v>
      </c>
      <c r="K1106" s="19">
        <f t="shared" si="172"/>
        <v>6.4176671771807108</v>
      </c>
      <c r="L1106" s="19">
        <f t="shared" si="173"/>
        <v>6.5826468197046095</v>
      </c>
      <c r="M1106" s="21">
        <f t="shared" si="178"/>
        <v>6016</v>
      </c>
      <c r="N1106" s="21">
        <f t="shared" si="179"/>
        <v>6323</v>
      </c>
      <c r="O1106" s="19">
        <f t="shared" si="174"/>
        <v>6.3389438324900373</v>
      </c>
      <c r="P1106" s="19">
        <f t="shared" si="175"/>
        <v>6.6624238452185018</v>
      </c>
      <c r="Q1106" s="21">
        <f>((I1106/B1106)+_xlfn.NORM.S.INV(0.975)^2/(2*B1106))/(1+_xlfn.NORM.S.INV(0.975)^2/B1106)</f>
        <v>6.502154515603464E-3</v>
      </c>
      <c r="R1106" s="21">
        <f>_xlfn.NORM.S.INV(0.975)*SQRT(Q1106*(1-Q1106)/B1106+(_xlfn.NORM.S.INV(0.975)^2/(4*B1106^2)))/(1+_xlfn.NORM.S.INV(0.975)^2/B1106)</f>
        <v>1.6171376617414324E-4</v>
      </c>
      <c r="S1106" s="19">
        <f t="shared" si="176"/>
        <v>6.3404407494293205</v>
      </c>
      <c r="T1106" s="19">
        <f t="shared" si="177"/>
        <v>6.6638682817776074</v>
      </c>
    </row>
    <row r="1107" spans="1:20" x14ac:dyDescent="0.25">
      <c r="A1107" s="12" t="s">
        <v>46</v>
      </c>
      <c r="B1107" s="13">
        <v>439221</v>
      </c>
      <c r="C1107" s="12">
        <v>2.6</v>
      </c>
      <c r="D1107" s="12">
        <v>2.4</v>
      </c>
      <c r="E1107" s="12">
        <v>2.8</v>
      </c>
      <c r="F1107" s="12">
        <v>2005</v>
      </c>
      <c r="G1107" s="12" t="s">
        <v>8</v>
      </c>
      <c r="H1107" s="16" t="str">
        <f>VLOOKUP(A1107,'Data Key'!$A$1:$B$51,2,FALSE)</f>
        <v>Iowa</v>
      </c>
      <c r="I1107" s="17">
        <f t="shared" si="170"/>
        <v>1142</v>
      </c>
      <c r="J1107" s="21">
        <f t="shared" si="171"/>
        <v>7.6839516755112185E-5</v>
      </c>
      <c r="K1107" s="19">
        <f t="shared" si="172"/>
        <v>2.5232183129023951</v>
      </c>
      <c r="L1107" s="19">
        <f t="shared" si="173"/>
        <v>2.6768973464126198</v>
      </c>
      <c r="M1107" s="21">
        <f t="shared" si="178"/>
        <v>1076</v>
      </c>
      <c r="N1107" s="21">
        <f t="shared" si="179"/>
        <v>1209</v>
      </c>
      <c r="O1107" s="19">
        <f t="shared" si="174"/>
        <v>2.4497917904653921</v>
      </c>
      <c r="P1107" s="19">
        <f t="shared" si="175"/>
        <v>2.7526006270191998</v>
      </c>
      <c r="Q1107" s="21">
        <f>((I1107/B1107)+_xlfn.NORM.S.INV(0.975)^2/(2*B1107))/(1+_xlfn.NORM.S.INV(0.975)^2/B1107)</f>
        <v>2.6044080876914491E-3</v>
      </c>
      <c r="R1107" s="21">
        <f>_xlfn.NORM.S.INV(0.975)*SQRT(Q1107*(1-Q1107)/B1107+(_xlfn.NORM.S.INV(0.975)^2/(4*B1107^2)))/(1+_xlfn.NORM.S.INV(0.975)^2/B1107)</f>
        <v>1.5079039832659535E-4</v>
      </c>
      <c r="S1107" s="19">
        <f t="shared" si="176"/>
        <v>2.4536176893648536</v>
      </c>
      <c r="T1107" s="19">
        <f t="shared" si="177"/>
        <v>2.7551984860180445</v>
      </c>
    </row>
    <row r="1108" spans="1:20" x14ac:dyDescent="0.25">
      <c r="A1108" s="12" t="s">
        <v>48</v>
      </c>
      <c r="B1108" s="13">
        <v>415344</v>
      </c>
      <c r="C1108" s="12">
        <v>2.9</v>
      </c>
      <c r="D1108" s="12">
        <v>2.8</v>
      </c>
      <c r="E1108" s="12">
        <v>3.1</v>
      </c>
      <c r="F1108" s="12">
        <v>2005</v>
      </c>
      <c r="G1108" s="12" t="s">
        <v>8</v>
      </c>
      <c r="H1108" s="16" t="str">
        <f>VLOOKUP(A1108,'Data Key'!$A$1:$B$51,2,FALSE)</f>
        <v>Kansas</v>
      </c>
      <c r="I1108" s="17">
        <f t="shared" si="170"/>
        <v>1204</v>
      </c>
      <c r="J1108" s="21">
        <f t="shared" si="171"/>
        <v>8.3420909683786494E-5</v>
      </c>
      <c r="K1108" s="19">
        <f t="shared" si="172"/>
        <v>2.8153810472482985</v>
      </c>
      <c r="L1108" s="19">
        <f t="shared" si="173"/>
        <v>2.9822228666158717</v>
      </c>
      <c r="M1108" s="21">
        <f t="shared" si="178"/>
        <v>1137</v>
      </c>
      <c r="N1108" s="21">
        <f t="shared" si="179"/>
        <v>1273</v>
      </c>
      <c r="O1108" s="19">
        <f t="shared" si="174"/>
        <v>2.7374898879001504</v>
      </c>
      <c r="P1108" s="19">
        <f t="shared" si="175"/>
        <v>3.0649293116067646</v>
      </c>
      <c r="Q1108" s="21">
        <f>((I1108/B1108)+_xlfn.NORM.S.INV(0.975)^2/(2*B1108))/(1+_xlfn.NORM.S.INV(0.975)^2/B1108)</f>
        <v>2.903399534170703E-3</v>
      </c>
      <c r="R1108" s="21">
        <f>_xlfn.NORM.S.INV(0.975)*SQRT(Q1108*(1-Q1108)/B1108+(_xlfn.NORM.S.INV(0.975)^2/(4*B1108^2)))/(1+_xlfn.NORM.S.INV(0.975)^2/B1108)</f>
        <v>1.636950283365991E-4</v>
      </c>
      <c r="S1108" s="19">
        <f t="shared" si="176"/>
        <v>2.7397045058341036</v>
      </c>
      <c r="T1108" s="19">
        <f t="shared" si="177"/>
        <v>3.0670945625073021</v>
      </c>
    </row>
    <row r="1109" spans="1:20" x14ac:dyDescent="0.25">
      <c r="A1109" s="12" t="s">
        <v>49</v>
      </c>
      <c r="B1109" s="13">
        <v>586381</v>
      </c>
      <c r="C1109" s="12">
        <v>2.9</v>
      </c>
      <c r="D1109" s="12">
        <v>2.8</v>
      </c>
      <c r="E1109" s="12">
        <v>3.1</v>
      </c>
      <c r="F1109" s="12">
        <v>2005</v>
      </c>
      <c r="G1109" s="12" t="s">
        <v>8</v>
      </c>
      <c r="H1109" s="16" t="str">
        <f>VLOOKUP(A1109,'Data Key'!$A$1:$B$51,2,FALSE)</f>
        <v>Kentucky</v>
      </c>
      <c r="I1109" s="17">
        <f t="shared" si="170"/>
        <v>1701</v>
      </c>
      <c r="J1109" s="21">
        <f t="shared" si="171"/>
        <v>7.0233035833599207E-5</v>
      </c>
      <c r="K1109" s="19">
        <f t="shared" si="172"/>
        <v>2.8306112957528606</v>
      </c>
      <c r="L1109" s="19">
        <f t="shared" si="173"/>
        <v>2.9710773674200595</v>
      </c>
      <c r="M1109" s="21">
        <f t="shared" si="178"/>
        <v>1620</v>
      </c>
      <c r="N1109" s="21">
        <f t="shared" si="179"/>
        <v>1782</v>
      </c>
      <c r="O1109" s="19">
        <f t="shared" si="174"/>
        <v>2.7627088872251999</v>
      </c>
      <c r="P1109" s="19">
        <f t="shared" si="175"/>
        <v>3.0389797759477202</v>
      </c>
      <c r="Q1109" s="21">
        <f>((I1109/B1109)+_xlfn.NORM.S.INV(0.975)^2/(2*B1109))/(1+_xlfn.NORM.S.INV(0.975)^2/B1109)</f>
        <v>2.9041008720037589E-3</v>
      </c>
      <c r="R1109" s="21">
        <f>_xlfn.NORM.S.INV(0.975)*SQRT(Q1109*(1-Q1109)/B1109+(_xlfn.NORM.S.INV(0.975)^2/(4*B1109^2)))/(1+_xlfn.NORM.S.INV(0.975)^2/B1109)</f>
        <v>1.3776928291983078E-4</v>
      </c>
      <c r="S1109" s="19">
        <f t="shared" si="176"/>
        <v>2.7663315890839284</v>
      </c>
      <c r="T1109" s="19">
        <f t="shared" si="177"/>
        <v>3.0418701549235894</v>
      </c>
    </row>
    <row r="1110" spans="1:20" x14ac:dyDescent="0.25">
      <c r="A1110" s="12" t="s">
        <v>50</v>
      </c>
      <c r="B1110" s="13">
        <v>578261</v>
      </c>
      <c r="C1110" s="12">
        <v>2.7</v>
      </c>
      <c r="D1110" s="12">
        <v>2.6</v>
      </c>
      <c r="E1110" s="12">
        <v>2.9</v>
      </c>
      <c r="F1110" s="12">
        <v>2005</v>
      </c>
      <c r="G1110" s="12" t="s">
        <v>8</v>
      </c>
      <c r="H1110" s="16" t="str">
        <f>VLOOKUP(A1110,'Data Key'!$A$1:$B$51,2,FALSE)</f>
        <v>Louisiana</v>
      </c>
      <c r="I1110" s="17">
        <f t="shared" si="170"/>
        <v>1561</v>
      </c>
      <c r="J1110" s="21">
        <f t="shared" si="171"/>
        <v>6.8232388293509128E-5</v>
      </c>
      <c r="K1110" s="19">
        <f t="shared" si="172"/>
        <v>2.631240687013316</v>
      </c>
      <c r="L1110" s="19">
        <f t="shared" si="173"/>
        <v>2.767705463600334</v>
      </c>
      <c r="M1110" s="21">
        <f t="shared" si="178"/>
        <v>1484</v>
      </c>
      <c r="N1110" s="21">
        <f t="shared" si="179"/>
        <v>1639</v>
      </c>
      <c r="O1110" s="19">
        <f t="shared" si="174"/>
        <v>2.5663152106055915</v>
      </c>
      <c r="P1110" s="19">
        <f t="shared" si="175"/>
        <v>2.8343602629262565</v>
      </c>
      <c r="Q1110" s="21">
        <f>((I1110/B1110)+_xlfn.NORM.S.INV(0.975)^2/(2*B1110))/(1+_xlfn.NORM.S.INV(0.975)^2/B1110)</f>
        <v>2.7027766818184563E-3</v>
      </c>
      <c r="R1110" s="21">
        <f>_xlfn.NORM.S.INV(0.975)*SQRT(Q1110*(1-Q1110)/B1110+(_xlfn.NORM.S.INV(0.975)^2/(4*B1110^2)))/(1+_xlfn.NORM.S.INV(0.975)^2/B1110)</f>
        <v>1.338549365267154E-4</v>
      </c>
      <c r="S1110" s="19">
        <f t="shared" si="176"/>
        <v>2.5689217452917412</v>
      </c>
      <c r="T1110" s="19">
        <f t="shared" si="177"/>
        <v>2.8366316183451716</v>
      </c>
    </row>
    <row r="1111" spans="1:20" x14ac:dyDescent="0.25">
      <c r="A1111" s="12" t="s">
        <v>36</v>
      </c>
      <c r="B1111" s="13">
        <v>179838</v>
      </c>
      <c r="C1111" s="12">
        <v>6.2</v>
      </c>
      <c r="D1111" s="12">
        <v>5.8</v>
      </c>
      <c r="E1111" s="12">
        <v>6.6</v>
      </c>
      <c r="F1111" s="12">
        <v>2005</v>
      </c>
      <c r="G1111" s="12" t="s">
        <v>8</v>
      </c>
      <c r="H1111" s="16" t="str">
        <f>VLOOKUP(A1111,'Data Key'!$A$1:$B$51,2,FALSE)</f>
        <v>Maine</v>
      </c>
      <c r="I1111" s="17">
        <f t="shared" si="170"/>
        <v>1115</v>
      </c>
      <c r="J1111" s="21">
        <f t="shared" si="171"/>
        <v>1.8509959157475339E-4</v>
      </c>
      <c r="K1111" s="19">
        <f t="shared" si="172"/>
        <v>6.0149248748895081</v>
      </c>
      <c r="L1111" s="19">
        <f t="shared" si="173"/>
        <v>6.3851240580390165</v>
      </c>
      <c r="M1111" s="21">
        <f t="shared" si="178"/>
        <v>1050</v>
      </c>
      <c r="N1111" s="21">
        <f t="shared" si="179"/>
        <v>1181</v>
      </c>
      <c r="O1111" s="19">
        <f t="shared" si="174"/>
        <v>5.8385880625896638</v>
      </c>
      <c r="P1111" s="19">
        <f t="shared" si="175"/>
        <v>6.5670214303984693</v>
      </c>
      <c r="Q1111" s="21">
        <f>((I1111/B1111)+_xlfn.NORM.S.INV(0.975)^2/(2*B1111))/(1+_xlfn.NORM.S.INV(0.975)^2/B1111)</f>
        <v>6.2105721357734994E-3</v>
      </c>
      <c r="R1111" s="21">
        <f>_xlfn.NORM.S.INV(0.975)*SQRT(Q1111*(1-Q1111)/B1111+(_xlfn.NORM.S.INV(0.975)^2/(4*B1111^2)))/(1+_xlfn.NORM.S.INV(0.975)^2/B1111)</f>
        <v>3.632443547046736E-4</v>
      </c>
      <c r="S1111" s="19">
        <f t="shared" si="176"/>
        <v>5.8473277810688256</v>
      </c>
      <c r="T1111" s="19">
        <f t="shared" si="177"/>
        <v>6.5738164904781735</v>
      </c>
    </row>
    <row r="1112" spans="1:20" x14ac:dyDescent="0.25">
      <c r="A1112" s="12" t="s">
        <v>15</v>
      </c>
      <c r="B1112" s="13">
        <v>778943</v>
      </c>
      <c r="C1112" s="12">
        <v>5.6</v>
      </c>
      <c r="D1112" s="12">
        <v>5.4</v>
      </c>
      <c r="E1112" s="12">
        <v>5.8</v>
      </c>
      <c r="F1112" s="12">
        <v>2005</v>
      </c>
      <c r="G1112" s="12" t="s">
        <v>8</v>
      </c>
      <c r="H1112" s="16" t="str">
        <f>VLOOKUP(A1112,'Data Key'!$A$1:$B$51,2,FALSE)</f>
        <v>Maryland</v>
      </c>
      <c r="I1112" s="17">
        <f t="shared" si="170"/>
        <v>4362</v>
      </c>
      <c r="J1112" s="21">
        <f t="shared" si="171"/>
        <v>8.4550802156780339E-5</v>
      </c>
      <c r="K1112" s="19">
        <f t="shared" si="172"/>
        <v>5.515345467531759</v>
      </c>
      <c r="L1112" s="19">
        <f t="shared" si="173"/>
        <v>5.6844470718453204</v>
      </c>
      <c r="M1112" s="21">
        <f t="shared" si="178"/>
        <v>4233</v>
      </c>
      <c r="N1112" s="21">
        <f t="shared" si="179"/>
        <v>4492</v>
      </c>
      <c r="O1112" s="19">
        <f t="shared" si="174"/>
        <v>5.4342872328270486</v>
      </c>
      <c r="P1112" s="19">
        <f t="shared" si="175"/>
        <v>5.7667890975334526</v>
      </c>
      <c r="Q1112" s="21">
        <f>((I1112/B1112)+_xlfn.NORM.S.INV(0.975)^2/(2*B1112))/(1+_xlfn.NORM.S.INV(0.975)^2/B1112)</f>
        <v>5.6023344561453598E-3</v>
      </c>
      <c r="R1112" s="21">
        <f>_xlfn.NORM.S.INV(0.975)*SQRT(Q1112*(1-Q1112)/B1112+(_xlfn.NORM.S.INV(0.975)^2/(4*B1112^2)))/(1+_xlfn.NORM.S.INV(0.975)^2/B1112)</f>
        <v>1.6576991913864323E-4</v>
      </c>
      <c r="S1112" s="19">
        <f t="shared" si="176"/>
        <v>5.4365645370067162</v>
      </c>
      <c r="T1112" s="19">
        <f t="shared" si="177"/>
        <v>5.7681043752840031</v>
      </c>
    </row>
    <row r="1113" spans="1:20" x14ac:dyDescent="0.25">
      <c r="A1113" s="12" t="s">
        <v>30</v>
      </c>
      <c r="B1113" s="13">
        <v>879050</v>
      </c>
      <c r="C1113" s="12">
        <v>5.5</v>
      </c>
      <c r="D1113" s="12">
        <v>5.3</v>
      </c>
      <c r="E1113" s="12">
        <v>5.6</v>
      </c>
      <c r="F1113" s="12">
        <v>2005</v>
      </c>
      <c r="G1113" s="12" t="s">
        <v>8</v>
      </c>
      <c r="H1113" s="16" t="str">
        <f>VLOOKUP(A1113,'Data Key'!$A$1:$B$51,2,FALSE)</f>
        <v>Massachusetts</v>
      </c>
      <c r="I1113" s="17">
        <f t="shared" si="170"/>
        <v>4835</v>
      </c>
      <c r="J1113" s="21">
        <f t="shared" si="171"/>
        <v>7.8883650233718022E-5</v>
      </c>
      <c r="K1113" s="19">
        <f t="shared" si="172"/>
        <v>5.4213723079029066</v>
      </c>
      <c r="L1113" s="19">
        <f t="shared" si="173"/>
        <v>5.5791396083703422</v>
      </c>
      <c r="M1113" s="21">
        <f t="shared" si="178"/>
        <v>4699</v>
      </c>
      <c r="N1113" s="21">
        <f t="shared" si="179"/>
        <v>4971</v>
      </c>
      <c r="O1113" s="19">
        <f t="shared" si="174"/>
        <v>5.3455434844434331</v>
      </c>
      <c r="P1113" s="19">
        <f t="shared" si="175"/>
        <v>5.6549684318298166</v>
      </c>
      <c r="Q1113" s="21">
        <f>((I1113/B1113)+_xlfn.NORM.S.INV(0.975)^2/(2*B1113))/(1+_xlfn.NORM.S.INV(0.975)^2/B1113)</f>
        <v>5.5024169183804572E-3</v>
      </c>
      <c r="R1113" s="21">
        <f>_xlfn.NORM.S.INV(0.975)*SQRT(Q1113*(1-Q1113)/B1113+(_xlfn.NORM.S.INV(0.975)^2/(4*B1113^2)))/(1+_xlfn.NORM.S.INV(0.975)^2/B1113)</f>
        <v>1.5465407424579883E-4</v>
      </c>
      <c r="S1113" s="19">
        <f t="shared" si="176"/>
        <v>5.3477628441346585</v>
      </c>
      <c r="T1113" s="19">
        <f t="shared" si="177"/>
        <v>5.6570709926262559</v>
      </c>
    </row>
    <row r="1114" spans="1:20" x14ac:dyDescent="0.25">
      <c r="A1114" s="12" t="s">
        <v>51</v>
      </c>
      <c r="B1114" s="13">
        <v>1547451</v>
      </c>
      <c r="C1114" s="12">
        <v>5.0999999999999996</v>
      </c>
      <c r="D1114" s="12">
        <v>5</v>
      </c>
      <c r="E1114" s="12">
        <v>5.2</v>
      </c>
      <c r="F1114" s="12">
        <v>2005</v>
      </c>
      <c r="G1114" s="12" t="s">
        <v>8</v>
      </c>
      <c r="H1114" s="16" t="str">
        <f>VLOOKUP(A1114,'Data Key'!$A$1:$B$51,2,FALSE)</f>
        <v>Michigan</v>
      </c>
      <c r="I1114" s="17">
        <f t="shared" si="170"/>
        <v>7892</v>
      </c>
      <c r="J1114" s="21">
        <f t="shared" si="171"/>
        <v>5.7261978260623081E-5</v>
      </c>
      <c r="K1114" s="19">
        <f t="shared" si="172"/>
        <v>5.0427379571169757</v>
      </c>
      <c r="L1114" s="19">
        <f t="shared" si="173"/>
        <v>5.1572619136382212</v>
      </c>
      <c r="M1114" s="21">
        <f t="shared" si="178"/>
        <v>7719</v>
      </c>
      <c r="N1114" s="21">
        <f t="shared" si="179"/>
        <v>8066</v>
      </c>
      <c r="O1114" s="19">
        <f t="shared" si="174"/>
        <v>4.9882031805853631</v>
      </c>
      <c r="P1114" s="19">
        <f t="shared" si="175"/>
        <v>5.2124429141859743</v>
      </c>
      <c r="Q1114" s="21">
        <f>((I1114/B1114)+_xlfn.NORM.S.INV(0.975)^2/(2*B1114))/(1+_xlfn.NORM.S.INV(0.975)^2/B1114)</f>
        <v>5.1012284933423776E-3</v>
      </c>
      <c r="R1114" s="21">
        <f>_xlfn.NORM.S.INV(0.975)*SQRT(Q1114*(1-Q1114)/B1114+(_xlfn.NORM.S.INV(0.975)^2/(4*B1114^2)))/(1+_xlfn.NORM.S.INV(0.975)^2/B1114)</f>
        <v>1.1225144682303171E-4</v>
      </c>
      <c r="S1114" s="19">
        <f t="shared" si="176"/>
        <v>4.9889770465193459</v>
      </c>
      <c r="T1114" s="19">
        <f t="shared" si="177"/>
        <v>5.2134799401654091</v>
      </c>
    </row>
    <row r="1115" spans="1:20" x14ac:dyDescent="0.25">
      <c r="A1115" s="12" t="s">
        <v>28</v>
      </c>
      <c r="B1115" s="13">
        <v>767680</v>
      </c>
      <c r="C1115" s="12">
        <v>9.1</v>
      </c>
      <c r="D1115" s="12">
        <v>8.9</v>
      </c>
      <c r="E1115" s="12">
        <v>9.3000000000000007</v>
      </c>
      <c r="F1115" s="12">
        <v>2005</v>
      </c>
      <c r="G1115" s="12" t="s">
        <v>8</v>
      </c>
      <c r="H1115" s="16" t="str">
        <f>VLOOKUP(A1115,'Data Key'!$A$1:$B$51,2,FALSE)</f>
        <v>Minnesota</v>
      </c>
      <c r="I1115" s="17">
        <f t="shared" si="170"/>
        <v>6986</v>
      </c>
      <c r="J1115" s="21">
        <f t="shared" si="171"/>
        <v>1.0837995006941107E-4</v>
      </c>
      <c r="K1115" s="19">
        <f t="shared" si="172"/>
        <v>8.9917659440531406</v>
      </c>
      <c r="L1115" s="19">
        <f t="shared" si="173"/>
        <v>9.2085258441919606</v>
      </c>
      <c r="M1115" s="21">
        <f t="shared" si="178"/>
        <v>6823</v>
      </c>
      <c r="N1115" s="21">
        <f t="shared" si="179"/>
        <v>7149</v>
      </c>
      <c r="O1115" s="19">
        <f t="shared" si="174"/>
        <v>8.8878178407669868</v>
      </c>
      <c r="P1115" s="19">
        <f t="shared" si="175"/>
        <v>9.3124739474781162</v>
      </c>
      <c r="Q1115" s="21">
        <f>((I1115/B1115)+_xlfn.NORM.S.INV(0.975)^2/(2*B1115))/(1+_xlfn.NORM.S.INV(0.975)^2/B1115)</f>
        <v>9.1026023370913769E-3</v>
      </c>
      <c r="R1115" s="21">
        <f>_xlfn.NORM.S.INV(0.975)*SQRT(Q1115*(1-Q1115)/B1115+(_xlfn.NORM.S.INV(0.975)^2/(4*B1115^2)))/(1+_xlfn.NORM.S.INV(0.975)^2/B1115)</f>
        <v>2.1246287254309267E-4</v>
      </c>
      <c r="S1115" s="19">
        <f t="shared" si="176"/>
        <v>8.8901394645482839</v>
      </c>
      <c r="T1115" s="19">
        <f t="shared" si="177"/>
        <v>9.3150652096344704</v>
      </c>
    </row>
    <row r="1116" spans="1:20" x14ac:dyDescent="0.25">
      <c r="A1116" s="12" t="s">
        <v>61</v>
      </c>
      <c r="B1116" s="13">
        <v>440341</v>
      </c>
      <c r="C1116" s="12">
        <v>1.6</v>
      </c>
      <c r="D1116" s="12">
        <v>1.5</v>
      </c>
      <c r="E1116" s="12">
        <v>1.7</v>
      </c>
      <c r="F1116" s="12">
        <v>2005</v>
      </c>
      <c r="G1116" s="12" t="s">
        <v>8</v>
      </c>
      <c r="H1116" s="16" t="str">
        <f>VLOOKUP(A1116,'Data Key'!$A$1:$B$51,2,FALSE)</f>
        <v>Mississippi</v>
      </c>
      <c r="I1116" s="17">
        <f t="shared" si="170"/>
        <v>705</v>
      </c>
      <c r="J1116" s="21">
        <f t="shared" si="171"/>
        <v>6.0250061683273358E-5</v>
      </c>
      <c r="K1116" s="19">
        <f t="shared" si="172"/>
        <v>1.5407818658456192</v>
      </c>
      <c r="L1116" s="19">
        <f t="shared" si="173"/>
        <v>1.6612819892121657</v>
      </c>
      <c r="M1116" s="21">
        <f t="shared" si="178"/>
        <v>653</v>
      </c>
      <c r="N1116" s="21">
        <f t="shared" si="179"/>
        <v>757</v>
      </c>
      <c r="O1116" s="19">
        <f t="shared" si="174"/>
        <v>1.4829416293281799</v>
      </c>
      <c r="P1116" s="19">
        <f t="shared" si="175"/>
        <v>1.719122225729605</v>
      </c>
      <c r="Q1116" s="21">
        <f>((I1116/B1116)+_xlfn.NORM.S.INV(0.975)^2/(2*B1116))/(1+_xlfn.NORM.S.INV(0.975)^2/B1116)</f>
        <v>1.605379836103872E-3</v>
      </c>
      <c r="R1116" s="21">
        <f>_xlfn.NORM.S.INV(0.975)*SQRT(Q1116*(1-Q1116)/B1116+(_xlfn.NORM.S.INV(0.975)^2/(4*B1116^2)))/(1+_xlfn.NORM.S.INV(0.975)^2/B1116)</f>
        <v>1.1832732121013555E-4</v>
      </c>
      <c r="S1116" s="19">
        <f t="shared" si="176"/>
        <v>1.4870525148937364</v>
      </c>
      <c r="T1116" s="19">
        <f t="shared" si="177"/>
        <v>1.7237071573140077</v>
      </c>
    </row>
    <row r="1117" spans="1:20" x14ac:dyDescent="0.25">
      <c r="A1117" s="12" t="s">
        <v>22</v>
      </c>
      <c r="B1117" s="13">
        <v>831636</v>
      </c>
      <c r="C1117" s="12">
        <v>4.2</v>
      </c>
      <c r="D1117" s="12">
        <v>4.0999999999999996</v>
      </c>
      <c r="E1117" s="12">
        <v>4.4000000000000004</v>
      </c>
      <c r="F1117" s="12">
        <v>2005</v>
      </c>
      <c r="G1117" s="12" t="s">
        <v>8</v>
      </c>
      <c r="H1117" s="16" t="str">
        <f>VLOOKUP(A1117,'Data Key'!$A$1:$B$51,2,FALSE)</f>
        <v>Missouri</v>
      </c>
      <c r="I1117" s="17">
        <f t="shared" si="170"/>
        <v>3493</v>
      </c>
      <c r="J1117" s="21">
        <f t="shared" si="171"/>
        <v>7.0917274946959608E-5</v>
      </c>
      <c r="K1117" s="19">
        <f t="shared" si="172"/>
        <v>4.129237600503358</v>
      </c>
      <c r="L1117" s="19">
        <f t="shared" si="173"/>
        <v>4.2710721503972771</v>
      </c>
      <c r="M1117" s="21">
        <f t="shared" si="178"/>
        <v>3378</v>
      </c>
      <c r="N1117" s="21">
        <f t="shared" si="179"/>
        <v>3609</v>
      </c>
      <c r="O1117" s="19">
        <f t="shared" si="174"/>
        <v>4.061873223381383</v>
      </c>
      <c r="P1117" s="19">
        <f t="shared" si="175"/>
        <v>4.3396389766676764</v>
      </c>
      <c r="Q1117" s="21">
        <f>((I1117/B1117)+_xlfn.NORM.S.INV(0.975)^2/(2*B1117))/(1+_xlfn.NORM.S.INV(0.975)^2/B1117)</f>
        <v>4.2024450431327742E-3</v>
      </c>
      <c r="R1117" s="21">
        <f>_xlfn.NORM.S.INV(0.975)*SQRT(Q1117*(1-Q1117)/B1117+(_xlfn.NORM.S.INV(0.975)^2/(4*B1117^2)))/(1+_xlfn.NORM.S.INV(0.975)^2/B1117)</f>
        <v>1.3905157331471491E-4</v>
      </c>
      <c r="S1117" s="19">
        <f t="shared" si="176"/>
        <v>4.0633934698180596</v>
      </c>
      <c r="T1117" s="19">
        <f t="shared" si="177"/>
        <v>4.3414966164474889</v>
      </c>
    </row>
    <row r="1118" spans="1:20" x14ac:dyDescent="0.25">
      <c r="A1118" s="12" t="s">
        <v>52</v>
      </c>
      <c r="B1118" s="13">
        <v>134039</v>
      </c>
      <c r="C1118" s="12">
        <v>2.1</v>
      </c>
      <c r="D1118" s="12">
        <v>1.9</v>
      </c>
      <c r="E1118" s="12">
        <v>2.4</v>
      </c>
      <c r="F1118" s="12">
        <v>2005</v>
      </c>
      <c r="G1118" s="12" t="s">
        <v>8</v>
      </c>
      <c r="H1118" s="16" t="str">
        <f>VLOOKUP(A1118,'Data Key'!$A$1:$B$51,2,FALSE)</f>
        <v>Montana</v>
      </c>
      <c r="I1118" s="17">
        <f t="shared" si="170"/>
        <v>281</v>
      </c>
      <c r="J1118" s="21">
        <f t="shared" si="171"/>
        <v>1.2492986609615578E-4</v>
      </c>
      <c r="K1118" s="19">
        <f t="shared" si="172"/>
        <v>1.971474911617793</v>
      </c>
      <c r="L1118" s="19">
        <f t="shared" si="173"/>
        <v>2.2213346438101049</v>
      </c>
      <c r="M1118" s="21">
        <f t="shared" si="178"/>
        <v>249</v>
      </c>
      <c r="N1118" s="21">
        <f t="shared" si="179"/>
        <v>315</v>
      </c>
      <c r="O1118" s="19">
        <f t="shared" si="174"/>
        <v>1.8576682905721469</v>
      </c>
      <c r="P1118" s="19">
        <f t="shared" si="175"/>
        <v>2.3500622953021137</v>
      </c>
      <c r="Q1118" s="21">
        <f>((I1118/B1118)+_xlfn.NORM.S.INV(0.975)^2/(2*B1118))/(1+_xlfn.NORM.S.INV(0.975)^2/B1118)</f>
        <v>2.110673918362609E-3</v>
      </c>
      <c r="R1118" s="21">
        <f>_xlfn.NORM.S.INV(0.975)*SQRT(Q1118*(1-Q1118)/B1118+(_xlfn.NORM.S.INV(0.975)^2/(4*B1118^2)))/(1+_xlfn.NORM.S.INV(0.975)^2/B1118)</f>
        <v>2.4609865548627733E-4</v>
      </c>
      <c r="S1118" s="19">
        <f t="shared" si="176"/>
        <v>1.8645752628763317</v>
      </c>
      <c r="T1118" s="19">
        <f t="shared" si="177"/>
        <v>2.3567725738488865</v>
      </c>
    </row>
    <row r="1119" spans="1:20" x14ac:dyDescent="0.25">
      <c r="A1119" s="12" t="s">
        <v>53</v>
      </c>
      <c r="B1119" s="13">
        <v>258295</v>
      </c>
      <c r="C1119" s="12">
        <v>3.1</v>
      </c>
      <c r="D1119" s="12">
        <v>2.9</v>
      </c>
      <c r="E1119" s="12">
        <v>3.3</v>
      </c>
      <c r="F1119" s="12">
        <v>2005</v>
      </c>
      <c r="G1119" s="12" t="s">
        <v>8</v>
      </c>
      <c r="H1119" s="16" t="str">
        <f>VLOOKUP(A1119,'Data Key'!$A$1:$B$51,2,FALSE)</f>
        <v>Nebraska</v>
      </c>
      <c r="I1119" s="17">
        <f t="shared" si="170"/>
        <v>801</v>
      </c>
      <c r="J1119" s="21">
        <f t="shared" si="171"/>
        <v>1.0940213967620464E-4</v>
      </c>
      <c r="K1119" s="19">
        <f t="shared" si="172"/>
        <v>2.991703185630131</v>
      </c>
      <c r="L1119" s="19">
        <f t="shared" si="173"/>
        <v>3.2105074649825407</v>
      </c>
      <c r="M1119" s="21">
        <f t="shared" si="178"/>
        <v>746</v>
      </c>
      <c r="N1119" s="21">
        <f t="shared" si="179"/>
        <v>857</v>
      </c>
      <c r="O1119" s="19">
        <f t="shared" si="174"/>
        <v>2.8881705027197584</v>
      </c>
      <c r="P1119" s="19">
        <f t="shared" si="175"/>
        <v>3.3179116901217598</v>
      </c>
      <c r="Q1119" s="21">
        <f>((I1119/B1119)+_xlfn.NORM.S.INV(0.975)^2/(2*B1119))/(1+_xlfn.NORM.S.INV(0.975)^2/B1119)</f>
        <v>3.1084952796366023E-3</v>
      </c>
      <c r="R1119" s="21">
        <f>_xlfn.NORM.S.INV(0.975)*SQRT(Q1119*(1-Q1119)/B1119+(_xlfn.NORM.S.INV(0.975)^2/(4*B1119^2)))/(1+_xlfn.NORM.S.INV(0.975)^2/B1119)</f>
        <v>2.1480434953924553E-4</v>
      </c>
      <c r="S1119" s="19">
        <f t="shared" si="176"/>
        <v>2.8936909300973568</v>
      </c>
      <c r="T1119" s="19">
        <f t="shared" si="177"/>
        <v>3.3232996291758479</v>
      </c>
    </row>
    <row r="1120" spans="1:20" x14ac:dyDescent="0.25">
      <c r="A1120" s="12" t="s">
        <v>31</v>
      </c>
      <c r="B1120" s="13">
        <v>378596</v>
      </c>
      <c r="C1120" s="12">
        <v>3.5</v>
      </c>
      <c r="D1120" s="12">
        <v>3.3</v>
      </c>
      <c r="E1120" s="12">
        <v>3.7</v>
      </c>
      <c r="F1120" s="12">
        <v>2005</v>
      </c>
      <c r="G1120" s="12" t="s">
        <v>8</v>
      </c>
      <c r="H1120" s="16" t="str">
        <f>VLOOKUP(A1120,'Data Key'!$A$1:$B$51,2,FALSE)</f>
        <v>Nevada</v>
      </c>
      <c r="I1120" s="17">
        <f t="shared" si="170"/>
        <v>1325</v>
      </c>
      <c r="J1120" s="21">
        <f t="shared" si="171"/>
        <v>9.5977762021554641E-5</v>
      </c>
      <c r="K1120" s="19">
        <f t="shared" si="172"/>
        <v>3.4037950829107744</v>
      </c>
      <c r="L1120" s="19">
        <f t="shared" si="173"/>
        <v>3.5957506069538834</v>
      </c>
      <c r="M1120" s="21">
        <f t="shared" si="178"/>
        <v>1254</v>
      </c>
      <c r="N1120" s="21">
        <f t="shared" si="179"/>
        <v>1397</v>
      </c>
      <c r="O1120" s="19">
        <f t="shared" si="174"/>
        <v>3.3122378472038796</v>
      </c>
      <c r="P1120" s="19">
        <f t="shared" si="175"/>
        <v>3.6899491806569538</v>
      </c>
      <c r="Q1120" s="21">
        <f>((I1120/B1120)+_xlfn.NORM.S.INV(0.975)^2/(2*B1120))/(1+_xlfn.NORM.S.INV(0.975)^2/B1120)</f>
        <v>3.5048105786242723E-3</v>
      </c>
      <c r="R1120" s="21">
        <f>_xlfn.NORM.S.INV(0.975)*SQRT(Q1120*(1-Q1120)/B1120+(_xlfn.NORM.S.INV(0.975)^2/(4*B1120^2)))/(1+_xlfn.NORM.S.INV(0.975)^2/B1120)</f>
        <v>1.8831426129466058E-4</v>
      </c>
      <c r="S1120" s="19">
        <f t="shared" si="176"/>
        <v>3.3164963173296118</v>
      </c>
      <c r="T1120" s="19">
        <f t="shared" si="177"/>
        <v>3.6931248399189327</v>
      </c>
    </row>
    <row r="1121" spans="1:20" x14ac:dyDescent="0.25">
      <c r="A1121" s="12" t="s">
        <v>37</v>
      </c>
      <c r="B1121" s="13">
        <v>192270</v>
      </c>
      <c r="C1121" s="12">
        <v>3.9</v>
      </c>
      <c r="D1121" s="12">
        <v>3.6</v>
      </c>
      <c r="E1121" s="12">
        <v>4.2</v>
      </c>
      <c r="F1121" s="12">
        <v>2005</v>
      </c>
      <c r="G1121" s="12" t="s">
        <v>8</v>
      </c>
      <c r="H1121" s="16" t="str">
        <f>VLOOKUP(A1121,'Data Key'!$A$1:$B$51,2,FALSE)</f>
        <v>New Hampshire</v>
      </c>
      <c r="I1121" s="17">
        <f t="shared" si="170"/>
        <v>750</v>
      </c>
      <c r="J1121" s="21">
        <f t="shared" si="171"/>
        <v>1.4215770669755487E-4</v>
      </c>
      <c r="K1121" s="19">
        <f t="shared" si="172"/>
        <v>3.7586068431542161</v>
      </c>
      <c r="L1121" s="19">
        <f t="shared" si="173"/>
        <v>4.0429222565493257</v>
      </c>
      <c r="M1121" s="21">
        <f t="shared" si="178"/>
        <v>697</v>
      </c>
      <c r="N1121" s="21">
        <f t="shared" si="179"/>
        <v>804</v>
      </c>
      <c r="O1121" s="19">
        <f t="shared" si="174"/>
        <v>3.6251105216622457</v>
      </c>
      <c r="P1121" s="19">
        <f t="shared" si="175"/>
        <v>4.1816195974410988</v>
      </c>
      <c r="Q1121" s="21">
        <f>((I1121/B1121)+_xlfn.NORM.S.INV(0.975)^2/(2*B1121))/(1+_xlfn.NORM.S.INV(0.975)^2/B1121)</f>
        <v>3.9106761674150359E-3</v>
      </c>
      <c r="R1121" s="21">
        <f>_xlfn.NORM.S.INV(0.975)*SQRT(Q1121*(1-Q1121)/B1121+(_xlfn.NORM.S.INV(0.975)^2/(4*B1121^2)))/(1+_xlfn.NORM.S.INV(0.975)^2/B1121)</f>
        <v>2.7914958132415105E-4</v>
      </c>
      <c r="S1121" s="19">
        <f t="shared" si="176"/>
        <v>3.6315265860908847</v>
      </c>
      <c r="T1121" s="19">
        <f t="shared" si="177"/>
        <v>4.189825748739187</v>
      </c>
    </row>
    <row r="1122" spans="1:20" x14ac:dyDescent="0.25">
      <c r="A1122" s="12" t="s">
        <v>16</v>
      </c>
      <c r="B1122" s="13">
        <v>1214239</v>
      </c>
      <c r="C1122" s="12">
        <v>5.2</v>
      </c>
      <c r="D1122" s="12">
        <v>5.0999999999999996</v>
      </c>
      <c r="E1122" s="12">
        <v>5.3</v>
      </c>
      <c r="F1122" s="12">
        <v>2005</v>
      </c>
      <c r="G1122" s="12" t="s">
        <v>8</v>
      </c>
      <c r="H1122" s="16" t="str">
        <f>VLOOKUP(A1122,'Data Key'!$A$1:$B$51,2,FALSE)</f>
        <v>New Jersey</v>
      </c>
      <c r="I1122" s="17">
        <f t="shared" si="170"/>
        <v>6314</v>
      </c>
      <c r="J1122" s="21">
        <f t="shared" si="171"/>
        <v>6.5270359833785263E-5</v>
      </c>
      <c r="K1122" s="19">
        <f t="shared" si="172"/>
        <v>5.1346943917513643</v>
      </c>
      <c r="L1122" s="19">
        <f t="shared" si="173"/>
        <v>5.2652351114189351</v>
      </c>
      <c r="M1122" s="21">
        <f t="shared" si="178"/>
        <v>6159</v>
      </c>
      <c r="N1122" s="21">
        <f t="shared" si="179"/>
        <v>6470</v>
      </c>
      <c r="O1122" s="19">
        <f t="shared" si="174"/>
        <v>5.0723127819152571</v>
      </c>
      <c r="P1122" s="19">
        <f t="shared" si="175"/>
        <v>5.3284402823496855</v>
      </c>
      <c r="Q1122" s="21">
        <f>((I1122/B1122)+_xlfn.NORM.S.INV(0.975)^2/(2*B1122))/(1+_xlfn.NORM.S.INV(0.975)^2/B1122)</f>
        <v>5.2015301336446407E-3</v>
      </c>
      <c r="R1122" s="21">
        <f>_xlfn.NORM.S.INV(0.975)*SQRT(Q1122*(1-Q1122)/B1122+(_xlfn.NORM.S.INV(0.975)^2/(4*B1122^2)))/(1+_xlfn.NORM.S.INV(0.975)^2/B1122)</f>
        <v>1.2795608103352695E-4</v>
      </c>
      <c r="S1122" s="19">
        <f t="shared" si="176"/>
        <v>5.0735740526111135</v>
      </c>
      <c r="T1122" s="19">
        <f t="shared" si="177"/>
        <v>5.3294862146781679</v>
      </c>
    </row>
    <row r="1123" spans="1:20" x14ac:dyDescent="0.25">
      <c r="A1123" s="12" t="s">
        <v>62</v>
      </c>
      <c r="B1123" s="13">
        <v>295548</v>
      </c>
      <c r="C1123" s="12">
        <v>1.5</v>
      </c>
      <c r="D1123" s="12">
        <v>1.4</v>
      </c>
      <c r="E1123" s="12">
        <v>1.6</v>
      </c>
      <c r="F1123" s="12">
        <v>2005</v>
      </c>
      <c r="G1123" s="12" t="s">
        <v>8</v>
      </c>
      <c r="H1123" s="16" t="str">
        <f>VLOOKUP(A1123,'Data Key'!$A$1:$B$51,2,FALSE)</f>
        <v>New Mexico</v>
      </c>
      <c r="I1123" s="17">
        <f t="shared" si="170"/>
        <v>443</v>
      </c>
      <c r="J1123" s="21">
        <f t="shared" si="171"/>
        <v>7.1161994180897239E-5</v>
      </c>
      <c r="K1123" s="19">
        <f t="shared" si="172"/>
        <v>1.4277485042829732</v>
      </c>
      <c r="L1123" s="19">
        <f t="shared" si="173"/>
        <v>1.5700724926447678</v>
      </c>
      <c r="M1123" s="21">
        <f t="shared" si="178"/>
        <v>403</v>
      </c>
      <c r="N1123" s="21">
        <f t="shared" si="179"/>
        <v>485</v>
      </c>
      <c r="O1123" s="19">
        <f t="shared" si="174"/>
        <v>1.3635686927334985</v>
      </c>
      <c r="P1123" s="19">
        <f t="shared" si="175"/>
        <v>1.6410193944807612</v>
      </c>
      <c r="Q1123" s="21">
        <f>((I1123/B1123)+_xlfn.NORM.S.INV(0.975)^2/(2*B1123))/(1+_xlfn.NORM.S.INV(0.975)^2/B1123)</f>
        <v>1.5053898064524087E-3</v>
      </c>
      <c r="R1123" s="21">
        <f>_xlfn.NORM.S.INV(0.975)*SQRT(Q1123*(1-Q1123)/B1123+(_xlfn.NORM.S.INV(0.975)^2/(4*B1123^2)))/(1+_xlfn.NORM.S.INV(0.975)^2/B1123)</f>
        <v>1.3992480223797851E-4</v>
      </c>
      <c r="S1123" s="19">
        <f t="shared" si="176"/>
        <v>1.3654650042144303</v>
      </c>
      <c r="T1123" s="19">
        <f t="shared" si="177"/>
        <v>1.6453146086903874</v>
      </c>
    </row>
    <row r="1124" spans="1:20" x14ac:dyDescent="0.25">
      <c r="A1124" s="12" t="s">
        <v>38</v>
      </c>
      <c r="B1124" s="13">
        <v>2478126</v>
      </c>
      <c r="C1124" s="12">
        <v>4.5999999999999996</v>
      </c>
      <c r="D1124" s="12">
        <v>4.5999999999999996</v>
      </c>
      <c r="E1124" s="12">
        <v>4.7</v>
      </c>
      <c r="F1124" s="12">
        <v>2005</v>
      </c>
      <c r="G1124" s="12" t="s">
        <v>8</v>
      </c>
      <c r="H1124" s="16" t="str">
        <f>VLOOKUP(A1124,'Data Key'!$A$1:$B$51,2,FALSE)</f>
        <v>New York</v>
      </c>
      <c r="I1124" s="17">
        <f t="shared" si="170"/>
        <v>11399</v>
      </c>
      <c r="J1124" s="21">
        <f t="shared" si="171"/>
        <v>4.298419959603157E-5</v>
      </c>
      <c r="K1124" s="19">
        <f t="shared" si="172"/>
        <v>4.5568626201379123</v>
      </c>
      <c r="L1124" s="19">
        <f t="shared" si="173"/>
        <v>4.642831019329976</v>
      </c>
      <c r="M1124" s="21">
        <f t="shared" si="178"/>
        <v>11191</v>
      </c>
      <c r="N1124" s="21">
        <f t="shared" si="179"/>
        <v>11609</v>
      </c>
      <c r="O1124" s="19">
        <f t="shared" si="174"/>
        <v>4.5159124273745563</v>
      </c>
      <c r="P1124" s="19">
        <f t="shared" si="175"/>
        <v>4.684588273558326</v>
      </c>
      <c r="Q1124" s="21">
        <f>((I1124/B1124)+_xlfn.NORM.S.INV(0.975)^2/(2*B1124))/(1+_xlfn.NORM.S.INV(0.975)^2/B1124)</f>
        <v>4.6006147614520787E-3</v>
      </c>
      <c r="R1124" s="21">
        <f>_xlfn.NORM.S.INV(0.975)*SQRT(Q1124*(1-Q1124)/B1124+(_xlfn.NORM.S.INV(0.975)^2/(4*B1124^2)))/(1+_xlfn.NORM.S.INV(0.975)^2/B1124)</f>
        <v>8.4257917189618813E-5</v>
      </c>
      <c r="S1124" s="19">
        <f t="shared" si="176"/>
        <v>4.51635684426246</v>
      </c>
      <c r="T1124" s="19">
        <f t="shared" si="177"/>
        <v>4.684872678641697</v>
      </c>
    </row>
    <row r="1125" spans="1:20" x14ac:dyDescent="0.25">
      <c r="A1125" s="12" t="s">
        <v>23</v>
      </c>
      <c r="B1125" s="13">
        <v>1289760</v>
      </c>
      <c r="C1125" s="12">
        <v>4.0999999999999996</v>
      </c>
      <c r="D1125" s="12">
        <v>4</v>
      </c>
      <c r="E1125" s="12">
        <v>4.2</v>
      </c>
      <c r="F1125" s="12">
        <v>2005</v>
      </c>
      <c r="G1125" s="12" t="s">
        <v>8</v>
      </c>
      <c r="H1125" s="16" t="str">
        <f>VLOOKUP(A1125,'Data Key'!$A$1:$B$51,2,FALSE)</f>
        <v>North Carolina</v>
      </c>
      <c r="I1125" s="17">
        <f t="shared" si="170"/>
        <v>5288</v>
      </c>
      <c r="J1125" s="21">
        <f t="shared" si="171"/>
        <v>5.62658246380709E-5</v>
      </c>
      <c r="K1125" s="19">
        <f t="shared" si="172"/>
        <v>4.0437217699531711</v>
      </c>
      <c r="L1125" s="19">
        <f t="shared" si="173"/>
        <v>4.156253419229313</v>
      </c>
      <c r="M1125" s="21">
        <f t="shared" si="178"/>
        <v>5146</v>
      </c>
      <c r="N1125" s="21">
        <f t="shared" si="179"/>
        <v>5431</v>
      </c>
      <c r="O1125" s="19">
        <f t="shared" si="174"/>
        <v>3.9898895918620521</v>
      </c>
      <c r="P1125" s="19">
        <f t="shared" si="175"/>
        <v>4.2108609353678208</v>
      </c>
      <c r="Q1125" s="21">
        <f>((I1125/B1125)+_xlfn.NORM.S.INV(0.975)^2/(2*B1125))/(1+_xlfn.NORM.S.INV(0.975)^2/B1125)</f>
        <v>4.1014645932599932E-3</v>
      </c>
      <c r="R1125" s="21">
        <f>_xlfn.NORM.S.INV(0.975)*SQRT(Q1125*(1-Q1125)/B1125+(_xlfn.NORM.S.INV(0.975)^2/(4*B1125^2)))/(1+_xlfn.NORM.S.INV(0.975)^2/B1125)</f>
        <v>1.103084943980064E-4</v>
      </c>
      <c r="S1125" s="19">
        <f t="shared" si="176"/>
        <v>3.9911560988619872</v>
      </c>
      <c r="T1125" s="19">
        <f t="shared" si="177"/>
        <v>4.2117730876579991</v>
      </c>
    </row>
    <row r="1126" spans="1:20" x14ac:dyDescent="0.25">
      <c r="A1126" s="12" t="s">
        <v>59</v>
      </c>
      <c r="B1126" s="13">
        <v>90652</v>
      </c>
      <c r="C1126" s="12">
        <v>2.9</v>
      </c>
      <c r="D1126" s="12">
        <v>2.6</v>
      </c>
      <c r="E1126" s="12">
        <v>3.3</v>
      </c>
      <c r="F1126" s="12">
        <v>2005</v>
      </c>
      <c r="G1126" s="12" t="s">
        <v>8</v>
      </c>
      <c r="H1126" s="16" t="str">
        <f>VLOOKUP(A1126,'Data Key'!$A$1:$B$51,2,FALSE)</f>
        <v>North Dakota</v>
      </c>
      <c r="I1126" s="17">
        <f t="shared" si="170"/>
        <v>263</v>
      </c>
      <c r="J1126" s="21">
        <f t="shared" si="171"/>
        <v>1.7863624450385011E-4</v>
      </c>
      <c r="K1126" s="19">
        <f t="shared" si="172"/>
        <v>2.7225683621236922</v>
      </c>
      <c r="L1126" s="19">
        <f t="shared" si="173"/>
        <v>3.0798408511313928</v>
      </c>
      <c r="M1126" s="21">
        <f t="shared" si="178"/>
        <v>232</v>
      </c>
      <c r="N1126" s="21">
        <f t="shared" si="179"/>
        <v>295</v>
      </c>
      <c r="O1126" s="19">
        <f t="shared" si="174"/>
        <v>2.5592375237170719</v>
      </c>
      <c r="P1126" s="19">
        <f t="shared" si="175"/>
        <v>3.254202885760932</v>
      </c>
      <c r="Q1126" s="21">
        <f>((I1126/B1126)+_xlfn.NORM.S.INV(0.975)^2/(2*B1126))/(1+_xlfn.NORM.S.INV(0.975)^2/B1126)</f>
        <v>2.9222687159181472E-3</v>
      </c>
      <c r="R1126" s="21">
        <f>_xlfn.NORM.S.INV(0.975)*SQRT(Q1126*(1-Q1126)/B1126+(_xlfn.NORM.S.INV(0.975)^2/(4*B1126^2)))/(1+_xlfn.NORM.S.INV(0.975)^2/B1126)</f>
        <v>3.5200891712005856E-4</v>
      </c>
      <c r="S1126" s="19">
        <f t="shared" si="176"/>
        <v>2.5702597987980886</v>
      </c>
      <c r="T1126" s="19">
        <f t="shared" si="177"/>
        <v>3.274277633038206</v>
      </c>
    </row>
    <row r="1127" spans="1:20" x14ac:dyDescent="0.25">
      <c r="A1127" s="12" t="s">
        <v>54</v>
      </c>
      <c r="B1127" s="13">
        <v>1674038</v>
      </c>
      <c r="C1127" s="12">
        <v>4.3</v>
      </c>
      <c r="D1127" s="12">
        <v>4.2</v>
      </c>
      <c r="E1127" s="12">
        <v>4.4000000000000004</v>
      </c>
      <c r="F1127" s="12">
        <v>2005</v>
      </c>
      <c r="G1127" s="12" t="s">
        <v>8</v>
      </c>
      <c r="H1127" s="16" t="str">
        <f>VLOOKUP(A1127,'Data Key'!$A$1:$B$51,2,FALSE)</f>
        <v>Ohio</v>
      </c>
      <c r="I1127" s="17">
        <f t="shared" si="170"/>
        <v>7198</v>
      </c>
      <c r="J1127" s="21">
        <f t="shared" si="171"/>
        <v>5.0571392237212288E-5</v>
      </c>
      <c r="K1127" s="19">
        <f t="shared" si="172"/>
        <v>4.249211527863765</v>
      </c>
      <c r="L1127" s="19">
        <f t="shared" si="173"/>
        <v>4.3503543123381903</v>
      </c>
      <c r="M1127" s="21">
        <f t="shared" si="178"/>
        <v>7033</v>
      </c>
      <c r="N1127" s="21">
        <f t="shared" si="179"/>
        <v>7365</v>
      </c>
      <c r="O1127" s="19">
        <f t="shared" si="174"/>
        <v>4.2012188492734337</v>
      </c>
      <c r="P1127" s="19">
        <f t="shared" si="175"/>
        <v>4.3995417069385523</v>
      </c>
      <c r="Q1127" s="21">
        <f>((I1127/B1127)+_xlfn.NORM.S.INV(0.975)^2/(2*B1127))/(1+_xlfn.NORM.S.INV(0.975)^2/B1127)</f>
        <v>4.300920413755056E-3</v>
      </c>
      <c r="R1127" s="21">
        <f>_xlfn.NORM.S.INV(0.975)*SQRT(Q1127*(1-Q1127)/B1127+(_xlfn.NORM.S.INV(0.975)^2/(4*B1127^2)))/(1+_xlfn.NORM.S.INV(0.975)^2/B1127)</f>
        <v>9.9137572813611766E-5</v>
      </c>
      <c r="S1127" s="19">
        <f t="shared" si="176"/>
        <v>4.2017828409414442</v>
      </c>
      <c r="T1127" s="19">
        <f t="shared" si="177"/>
        <v>4.400057986568668</v>
      </c>
    </row>
    <row r="1128" spans="1:20" x14ac:dyDescent="0.25">
      <c r="A1128" s="12" t="s">
        <v>39</v>
      </c>
      <c r="B1128" s="13">
        <v>548852</v>
      </c>
      <c r="C1128" s="12">
        <v>2.4</v>
      </c>
      <c r="D1128" s="12">
        <v>2.2999999999999998</v>
      </c>
      <c r="E1128" s="12">
        <v>2.5</v>
      </c>
      <c r="F1128" s="12">
        <v>2005</v>
      </c>
      <c r="G1128" s="12" t="s">
        <v>8</v>
      </c>
      <c r="H1128" s="16" t="str">
        <f>VLOOKUP(A1128,'Data Key'!$A$1:$B$51,2,FALSE)</f>
        <v>Oklahoma</v>
      </c>
      <c r="I1128" s="17">
        <f t="shared" si="170"/>
        <v>1317</v>
      </c>
      <c r="J1128" s="21">
        <f t="shared" si="171"/>
        <v>6.6041351716032194E-5</v>
      </c>
      <c r="K1128" s="19">
        <f t="shared" si="172"/>
        <v>2.3335126264055743</v>
      </c>
      <c r="L1128" s="19">
        <f t="shared" si="173"/>
        <v>2.465595329837639</v>
      </c>
      <c r="M1128" s="21">
        <f t="shared" si="178"/>
        <v>1247</v>
      </c>
      <c r="N1128" s="21">
        <f t="shared" si="179"/>
        <v>1389</v>
      </c>
      <c r="O1128" s="19">
        <f t="shared" si="174"/>
        <v>2.2720150423064869</v>
      </c>
      <c r="P1128" s="19">
        <f t="shared" si="175"/>
        <v>2.5307368835314437</v>
      </c>
      <c r="Q1128" s="21">
        <f>((I1128/B1128)+_xlfn.NORM.S.INV(0.975)^2/(2*B1128))/(1+_xlfn.NORM.S.INV(0.975)^2/B1128)</f>
        <v>2.4030366988620319E-3</v>
      </c>
      <c r="R1128" s="21">
        <f>_xlfn.NORM.S.INV(0.975)*SQRT(Q1128*(1-Q1128)/B1128+(_xlfn.NORM.S.INV(0.975)^2/(4*B1128^2)))/(1+_xlfn.NORM.S.INV(0.975)^2/B1128)</f>
        <v>1.2957870204872339E-4</v>
      </c>
      <c r="S1128" s="19">
        <f t="shared" si="176"/>
        <v>2.2734579968133084</v>
      </c>
      <c r="T1128" s="19">
        <f t="shared" si="177"/>
        <v>2.5326154009107555</v>
      </c>
    </row>
    <row r="1129" spans="1:20" x14ac:dyDescent="0.25">
      <c r="A1129" s="12" t="s">
        <v>32</v>
      </c>
      <c r="B1129" s="13">
        <v>510269</v>
      </c>
      <c r="C1129" s="12">
        <v>8.8000000000000007</v>
      </c>
      <c r="D1129" s="12">
        <v>8.6</v>
      </c>
      <c r="E1129" s="12">
        <v>9.1</v>
      </c>
      <c r="F1129" s="12">
        <v>2005</v>
      </c>
      <c r="G1129" s="12" t="s">
        <v>8</v>
      </c>
      <c r="H1129" s="16" t="str">
        <f>VLOOKUP(A1129,'Data Key'!$A$1:$B$51,2,FALSE)</f>
        <v>Oregon</v>
      </c>
      <c r="I1129" s="17">
        <f t="shared" si="170"/>
        <v>4490</v>
      </c>
      <c r="J1129" s="21">
        <f t="shared" si="171"/>
        <v>1.3073888900120317E-4</v>
      </c>
      <c r="K1129" s="19">
        <f t="shared" si="172"/>
        <v>8.6685414905633014</v>
      </c>
      <c r="L1129" s="19">
        <f t="shared" si="173"/>
        <v>8.9300192685657063</v>
      </c>
      <c r="M1129" s="21">
        <f t="shared" si="178"/>
        <v>4360</v>
      </c>
      <c r="N1129" s="21">
        <f t="shared" si="179"/>
        <v>4622</v>
      </c>
      <c r="O1129" s="19">
        <f t="shared" si="174"/>
        <v>8.5445127961918121</v>
      </c>
      <c r="P1129" s="19">
        <f t="shared" si="175"/>
        <v>9.0579674642198533</v>
      </c>
      <c r="Q1129" s="21">
        <f>((I1129/B1129)+_xlfn.NORM.S.INV(0.975)^2/(2*B1129))/(1+_xlfn.NORM.S.INV(0.975)^2/B1129)</f>
        <v>8.8029782587848108E-3</v>
      </c>
      <c r="R1129" s="21">
        <f>_xlfn.NORM.S.INV(0.975)*SQRT(Q1129*(1-Q1129)/B1129+(_xlfn.NORM.S.INV(0.975)^2/(4*B1129^2)))/(1+_xlfn.NORM.S.INV(0.975)^2/B1129)</f>
        <v>2.563225832591644E-4</v>
      </c>
      <c r="S1129" s="19">
        <f t="shared" si="176"/>
        <v>8.5466556755256455</v>
      </c>
      <c r="T1129" s="19">
        <f t="shared" si="177"/>
        <v>9.0593008420439762</v>
      </c>
    </row>
    <row r="1130" spans="1:20" x14ac:dyDescent="0.25">
      <c r="A1130" s="12" t="s">
        <v>24</v>
      </c>
      <c r="B1130" s="13">
        <v>1690385</v>
      </c>
      <c r="C1130" s="12">
        <v>4.7</v>
      </c>
      <c r="D1130" s="12">
        <v>4.5999999999999996</v>
      </c>
      <c r="E1130" s="12">
        <v>4.8</v>
      </c>
      <c r="F1130" s="12">
        <v>2005</v>
      </c>
      <c r="G1130" s="12" t="s">
        <v>8</v>
      </c>
      <c r="H1130" s="16" t="str">
        <f>VLOOKUP(A1130,'Data Key'!$A$1:$B$51,2,FALSE)</f>
        <v>Pennsylvania</v>
      </c>
      <c r="I1130" s="17">
        <f t="shared" si="170"/>
        <v>7945</v>
      </c>
      <c r="J1130" s="21">
        <f t="shared" si="171"/>
        <v>5.260636549122707E-5</v>
      </c>
      <c r="K1130" s="19">
        <f t="shared" si="172"/>
        <v>4.6475063307288655</v>
      </c>
      <c r="L1130" s="19">
        <f t="shared" si="173"/>
        <v>4.7527190617113195</v>
      </c>
      <c r="M1130" s="21">
        <f t="shared" si="178"/>
        <v>7771</v>
      </c>
      <c r="N1130" s="21">
        <f t="shared" si="179"/>
        <v>8120</v>
      </c>
      <c r="O1130" s="19">
        <f t="shared" si="174"/>
        <v>4.5971775660574368</v>
      </c>
      <c r="P1130" s="19">
        <f t="shared" si="175"/>
        <v>4.8036394075905786</v>
      </c>
      <c r="Q1130" s="21">
        <f>((I1130/B1130)+_xlfn.NORM.S.INV(0.975)^2/(2*B1130))/(1+_xlfn.NORM.S.INV(0.975)^2/B1130)</f>
        <v>4.7012382799167581E-3</v>
      </c>
      <c r="R1130" s="21">
        <f>_xlfn.NORM.S.INV(0.975)*SQRT(Q1130*(1-Q1130)/B1130+(_xlfn.NORM.S.INV(0.975)^2/(4*B1130^2)))/(1+_xlfn.NORM.S.INV(0.975)^2/B1130)</f>
        <v>1.0312489438639451E-4</v>
      </c>
      <c r="S1130" s="19">
        <f t="shared" si="176"/>
        <v>4.5981133855303638</v>
      </c>
      <c r="T1130" s="19">
        <f t="shared" si="177"/>
        <v>4.8043631743031527</v>
      </c>
    </row>
    <row r="1131" spans="1:20" x14ac:dyDescent="0.25">
      <c r="A1131" s="12" t="s">
        <v>40</v>
      </c>
      <c r="B1131" s="13">
        <v>142154</v>
      </c>
      <c r="C1131" s="12">
        <v>5.4</v>
      </c>
      <c r="D1131" s="12">
        <v>5.0999999999999996</v>
      </c>
      <c r="E1131" s="12">
        <v>5.8</v>
      </c>
      <c r="F1131" s="12">
        <v>2005</v>
      </c>
      <c r="G1131" s="12" t="s">
        <v>8</v>
      </c>
      <c r="H1131" s="16" t="str">
        <f>VLOOKUP(A1131,'Data Key'!$A$1:$B$51,2,FALSE)</f>
        <v>Rhode Island</v>
      </c>
      <c r="I1131" s="17">
        <f t="shared" si="170"/>
        <v>768</v>
      </c>
      <c r="J1131" s="21">
        <f t="shared" si="171"/>
        <v>1.9442190182710384E-4</v>
      </c>
      <c r="K1131" s="19">
        <f t="shared" si="172"/>
        <v>5.2081696538097413</v>
      </c>
      <c r="L1131" s="19">
        <f t="shared" si="173"/>
        <v>5.5970134574639481</v>
      </c>
      <c r="M1131" s="21">
        <f t="shared" si="178"/>
        <v>714</v>
      </c>
      <c r="N1131" s="21">
        <f t="shared" si="179"/>
        <v>822</v>
      </c>
      <c r="O1131" s="19">
        <f t="shared" si="174"/>
        <v>5.0227218368811286</v>
      </c>
      <c r="P1131" s="19">
        <f t="shared" si="175"/>
        <v>5.7824612743925599</v>
      </c>
      <c r="Q1131" s="21">
        <f>((I1131/B1131)+_xlfn.NORM.S.INV(0.975)^2/(2*B1131))/(1+_xlfn.NORM.S.INV(0.975)^2/B1131)</f>
        <v>5.4159568090612325E-3</v>
      </c>
      <c r="R1131" s="21">
        <f>_xlfn.NORM.S.INV(0.975)*SQRT(Q1131*(1-Q1131)/B1131+(_xlfn.NORM.S.INV(0.975)^2/(4*B1131^2)))/(1+_xlfn.NORM.S.INV(0.975)^2/B1131)</f>
        <v>3.8175727682199608E-4</v>
      </c>
      <c r="S1131" s="19">
        <f t="shared" si="176"/>
        <v>5.0341995322392368</v>
      </c>
      <c r="T1131" s="19">
        <f t="shared" si="177"/>
        <v>5.7977140858832286</v>
      </c>
    </row>
    <row r="1132" spans="1:20" x14ac:dyDescent="0.25">
      <c r="A1132" s="12" t="s">
        <v>17</v>
      </c>
      <c r="B1132" s="13">
        <v>627135</v>
      </c>
      <c r="C1132" s="12">
        <v>2.5</v>
      </c>
      <c r="D1132" s="12">
        <v>2.4</v>
      </c>
      <c r="E1132" s="12">
        <v>2.7</v>
      </c>
      <c r="F1132" s="12">
        <v>2005</v>
      </c>
      <c r="G1132" s="12" t="s">
        <v>8</v>
      </c>
      <c r="H1132" s="16" t="str">
        <f>VLOOKUP(A1132,'Data Key'!$A$1:$B$51,2,FALSE)</f>
        <v>South Carolina</v>
      </c>
      <c r="I1132" s="17">
        <f t="shared" si="170"/>
        <v>1568</v>
      </c>
      <c r="J1132" s="21">
        <f t="shared" si="171"/>
        <v>6.3062093744526763E-5</v>
      </c>
      <c r="K1132" s="19">
        <f t="shared" si="172"/>
        <v>2.4371970211190992</v>
      </c>
      <c r="L1132" s="19">
        <f t="shared" si="173"/>
        <v>2.5633212086081527</v>
      </c>
      <c r="M1132" s="21">
        <f t="shared" si="178"/>
        <v>1491</v>
      </c>
      <c r="N1132" s="21">
        <f t="shared" si="179"/>
        <v>1646</v>
      </c>
      <c r="O1132" s="19">
        <f t="shared" si="174"/>
        <v>2.377478533330144</v>
      </c>
      <c r="P1132" s="19">
        <f t="shared" si="175"/>
        <v>2.624634249404036</v>
      </c>
      <c r="Q1132" s="21">
        <f>((I1132/B1132)+_xlfn.NORM.S.INV(0.975)^2/(2*B1132))/(1+_xlfn.NORM.S.INV(0.975)^2/B1132)</f>
        <v>2.5033064859425256E-3</v>
      </c>
      <c r="R1132" s="21">
        <f>_xlfn.NORM.S.INV(0.975)*SQRT(Q1132*(1-Q1132)/B1132+(_xlfn.NORM.S.INV(0.975)^2/(4*B1132^2)))/(1+_xlfn.NORM.S.INV(0.975)^2/B1132)</f>
        <v>1.2371170270472843E-4</v>
      </c>
      <c r="S1132" s="19">
        <f t="shared" si="176"/>
        <v>2.3795947832377973</v>
      </c>
      <c r="T1132" s="19">
        <f t="shared" si="177"/>
        <v>2.6270181886472543</v>
      </c>
    </row>
    <row r="1133" spans="1:20" x14ac:dyDescent="0.25">
      <c r="A1133" s="12" t="s">
        <v>55</v>
      </c>
      <c r="B1133" s="13">
        <v>111325</v>
      </c>
      <c r="C1133" s="12">
        <v>3.5</v>
      </c>
      <c r="D1133" s="12">
        <v>3.2</v>
      </c>
      <c r="E1133" s="12">
        <v>3.9</v>
      </c>
      <c r="F1133" s="12">
        <v>2005</v>
      </c>
      <c r="G1133" s="12" t="s">
        <v>8</v>
      </c>
      <c r="H1133" s="16" t="str">
        <f>VLOOKUP(A1133,'Data Key'!$A$1:$B$51,2,FALSE)</f>
        <v>South Dakota</v>
      </c>
      <c r="I1133" s="17">
        <f t="shared" si="170"/>
        <v>390</v>
      </c>
      <c r="J1133" s="21">
        <f t="shared" si="171"/>
        <v>1.770832735259427E-4</v>
      </c>
      <c r="K1133" s="19">
        <f t="shared" si="172"/>
        <v>3.3261729582279309</v>
      </c>
      <c r="L1133" s="19">
        <f t="shared" si="173"/>
        <v>3.6803395052798162</v>
      </c>
      <c r="M1133" s="21">
        <f t="shared" si="178"/>
        <v>351</v>
      </c>
      <c r="N1133" s="21">
        <f t="shared" si="179"/>
        <v>429</v>
      </c>
      <c r="O1133" s="19">
        <f t="shared" si="174"/>
        <v>3.1529306085784863</v>
      </c>
      <c r="P1133" s="19">
        <f t="shared" si="175"/>
        <v>3.8535818549292613</v>
      </c>
      <c r="Q1133" s="21">
        <f>((I1133/B1133)+_xlfn.NORM.S.INV(0.975)^2/(2*B1133))/(1+_xlfn.NORM.S.INV(0.975)^2/B1133)</f>
        <v>3.520388106754117E-3</v>
      </c>
      <c r="R1133" s="21">
        <f>_xlfn.NORM.S.INV(0.975)*SQRT(Q1133*(1-Q1133)/B1133+(_xlfn.NORM.S.INV(0.975)^2/(4*B1133^2)))/(1+_xlfn.NORM.S.INV(0.975)^2/B1133)</f>
        <v>3.4833697501586566E-4</v>
      </c>
      <c r="S1133" s="19">
        <f t="shared" si="176"/>
        <v>3.1720511317382512</v>
      </c>
      <c r="T1133" s="19">
        <f t="shared" si="177"/>
        <v>3.8687250817699828</v>
      </c>
    </row>
    <row r="1134" spans="1:20" x14ac:dyDescent="0.25">
      <c r="A1134" s="12" t="s">
        <v>29</v>
      </c>
      <c r="B1134" s="13">
        <v>852932</v>
      </c>
      <c r="C1134" s="12">
        <v>2.6</v>
      </c>
      <c r="D1134" s="12">
        <v>2.5</v>
      </c>
      <c r="E1134" s="12">
        <v>2.7</v>
      </c>
      <c r="F1134" s="12">
        <v>2005</v>
      </c>
      <c r="G1134" s="12" t="s">
        <v>8</v>
      </c>
      <c r="H1134" s="16" t="str">
        <f>VLOOKUP(A1134,'Data Key'!$A$1:$B$51,2,FALSE)</f>
        <v>Tennessee</v>
      </c>
      <c r="I1134" s="17">
        <f t="shared" si="170"/>
        <v>2218</v>
      </c>
      <c r="J1134" s="21">
        <f t="shared" si="171"/>
        <v>5.5144340641201945E-5</v>
      </c>
      <c r="K1134" s="19">
        <f t="shared" si="172"/>
        <v>2.5452974296288784</v>
      </c>
      <c r="L1134" s="19">
        <f t="shared" si="173"/>
        <v>2.6555861109112819</v>
      </c>
      <c r="M1134" s="21">
        <f t="shared" si="178"/>
        <v>2126</v>
      </c>
      <c r="N1134" s="21">
        <f t="shared" si="179"/>
        <v>2310</v>
      </c>
      <c r="O1134" s="19">
        <f t="shared" si="174"/>
        <v>2.492578540844991</v>
      </c>
      <c r="P1134" s="19">
        <f t="shared" si="175"/>
        <v>2.7083049996951689</v>
      </c>
      <c r="Q1134" s="21">
        <f>((I1134/B1134)+_xlfn.NORM.S.INV(0.975)^2/(2*B1134))/(1+_xlfn.NORM.S.INV(0.975)^2/B1134)</f>
        <v>2.6026819621198013E-3</v>
      </c>
      <c r="R1134" s="21">
        <f>_xlfn.NORM.S.INV(0.975)*SQRT(Q1134*(1-Q1134)/B1134+(_xlfn.NORM.S.INV(0.975)^2/(4*B1134^2)))/(1+_xlfn.NORM.S.INV(0.975)^2/B1134)</f>
        <v>1.0815030427709797E-4</v>
      </c>
      <c r="S1134" s="19">
        <f t="shared" si="176"/>
        <v>2.4945316578427033</v>
      </c>
      <c r="T1134" s="19">
        <f t="shared" si="177"/>
        <v>2.7108322663968991</v>
      </c>
    </row>
    <row r="1135" spans="1:20" x14ac:dyDescent="0.25">
      <c r="A1135" s="12" t="s">
        <v>63</v>
      </c>
      <c r="B1135" s="13">
        <v>3967303</v>
      </c>
      <c r="C1135" s="12">
        <v>3.5</v>
      </c>
      <c r="D1135" s="12">
        <v>3.4</v>
      </c>
      <c r="E1135" s="12">
        <v>3.5</v>
      </c>
      <c r="F1135" s="12">
        <v>2005</v>
      </c>
      <c r="G1135" s="12" t="s">
        <v>8</v>
      </c>
      <c r="H1135" s="16" t="str">
        <f>VLOOKUP(A1135,'Data Key'!$A$1:$B$51,2,FALSE)</f>
        <v>Texas</v>
      </c>
      <c r="I1135" s="17">
        <f t="shared" si="170"/>
        <v>13886</v>
      </c>
      <c r="J1135" s="21">
        <f t="shared" si="171"/>
        <v>2.9650487426639431E-5</v>
      </c>
      <c r="K1135" s="19">
        <f t="shared" si="172"/>
        <v>3.470460293121254</v>
      </c>
      <c r="L1135" s="19">
        <f t="shared" si="173"/>
        <v>3.5297612679745329</v>
      </c>
      <c r="M1135" s="21">
        <f t="shared" si="178"/>
        <v>13655</v>
      </c>
      <c r="N1135" s="21">
        <f t="shared" si="179"/>
        <v>14117</v>
      </c>
      <c r="O1135" s="19">
        <f t="shared" si="174"/>
        <v>3.4418848270474931</v>
      </c>
      <c r="P1135" s="19">
        <f t="shared" si="175"/>
        <v>3.5583367340482943</v>
      </c>
      <c r="Q1135" s="21">
        <f>((I1135/B1135)+_xlfn.NORM.S.INV(0.975)^2/(2*B1135))/(1+_xlfn.NORM.S.INV(0.975)^2/B1135)</f>
        <v>3.5005915308289112E-3</v>
      </c>
      <c r="R1135" s="21">
        <f>_xlfn.NORM.S.INV(0.975)*SQRT(Q1135*(1-Q1135)/B1135+(_xlfn.NORM.S.INV(0.975)^2/(4*B1135^2)))/(1+_xlfn.NORM.S.INV(0.975)^2/B1135)</f>
        <v>5.8119824585095277E-5</v>
      </c>
      <c r="S1135" s="19">
        <f t="shared" si="176"/>
        <v>3.4424717062438157</v>
      </c>
      <c r="T1135" s="19">
        <f t="shared" si="177"/>
        <v>3.5587113554140064</v>
      </c>
    </row>
    <row r="1136" spans="1:20" x14ac:dyDescent="0.25">
      <c r="A1136" s="12" t="s">
        <v>25</v>
      </c>
      <c r="B1136" s="13">
        <v>462190</v>
      </c>
      <c r="C1136" s="12">
        <v>3.2</v>
      </c>
      <c r="D1136" s="12">
        <v>3</v>
      </c>
      <c r="E1136" s="12">
        <v>3.4</v>
      </c>
      <c r="F1136" s="12">
        <v>2005</v>
      </c>
      <c r="G1136" s="12" t="s">
        <v>8</v>
      </c>
      <c r="H1136" s="16" t="str">
        <f>VLOOKUP(A1136,'Data Key'!$A$1:$B$51,2,FALSE)</f>
        <v>Utah</v>
      </c>
      <c r="I1136" s="17">
        <f t="shared" si="170"/>
        <v>1479</v>
      </c>
      <c r="J1136" s="21">
        <f t="shared" si="171"/>
        <v>8.3074466440394621E-5</v>
      </c>
      <c r="K1136" s="19">
        <f t="shared" si="172"/>
        <v>3.1169082246606674</v>
      </c>
      <c r="L1136" s="19">
        <f t="shared" si="173"/>
        <v>3.2830571575414571</v>
      </c>
      <c r="M1136" s="21">
        <f t="shared" si="178"/>
        <v>1404</v>
      </c>
      <c r="N1136" s="21">
        <f t="shared" si="179"/>
        <v>1555</v>
      </c>
      <c r="O1136" s="19">
        <f t="shared" si="174"/>
        <v>3.0377117635604405</v>
      </c>
      <c r="P1136" s="19">
        <f t="shared" si="175"/>
        <v>3.3644172310088925</v>
      </c>
      <c r="Q1136" s="21">
        <f>((I1136/B1136)+_xlfn.NORM.S.INV(0.975)^2/(2*B1136))/(1+_xlfn.NORM.S.INV(0.975)^2/B1136)</f>
        <v>3.2041117742636345E-3</v>
      </c>
      <c r="R1136" s="21">
        <f>_xlfn.NORM.S.INV(0.975)*SQRT(Q1136*(1-Q1136)/B1136+(_xlfn.NORM.S.INV(0.975)^2/(4*B1136^2)))/(1+_xlfn.NORM.S.INV(0.975)^2/B1136)</f>
        <v>1.6297927552791426E-4</v>
      </c>
      <c r="S1136" s="19">
        <f t="shared" si="176"/>
        <v>3.04113249873572</v>
      </c>
      <c r="T1136" s="19">
        <f t="shared" si="177"/>
        <v>3.3670910497915489</v>
      </c>
    </row>
    <row r="1137" spans="1:20" x14ac:dyDescent="0.25">
      <c r="A1137" s="12" t="s">
        <v>57</v>
      </c>
      <c r="B1137" s="13">
        <v>86388</v>
      </c>
      <c r="C1137" s="12">
        <v>3.1</v>
      </c>
      <c r="D1137" s="12">
        <v>2.8</v>
      </c>
      <c r="E1137" s="12">
        <v>3.5</v>
      </c>
      <c r="F1137" s="12">
        <v>2005</v>
      </c>
      <c r="G1137" s="12" t="s">
        <v>8</v>
      </c>
      <c r="H1137" s="16" t="str">
        <f>VLOOKUP(A1137,'Data Key'!$A$1:$B$51,2,FALSE)</f>
        <v>Vermont</v>
      </c>
      <c r="I1137" s="17">
        <f t="shared" si="170"/>
        <v>268</v>
      </c>
      <c r="J1137" s="21">
        <f t="shared" si="171"/>
        <v>1.8920790550026501E-4</v>
      </c>
      <c r="K1137" s="19">
        <f t="shared" si="172"/>
        <v>2.9130748189522055</v>
      </c>
      <c r="L1137" s="19">
        <f t="shared" si="173"/>
        <v>3.2914906299527353</v>
      </c>
      <c r="M1137" s="21">
        <f t="shared" si="178"/>
        <v>236</v>
      </c>
      <c r="N1137" s="21">
        <f t="shared" si="179"/>
        <v>300</v>
      </c>
      <c r="O1137" s="19">
        <f t="shared" si="174"/>
        <v>2.7318609066073991</v>
      </c>
      <c r="P1137" s="19">
        <f t="shared" si="175"/>
        <v>3.4727045422975413</v>
      </c>
      <c r="Q1137" s="21">
        <f>((I1137/B1137)+_xlfn.NORM.S.INV(0.975)^2/(2*B1137))/(1+_xlfn.NORM.S.INV(0.975)^2/B1137)</f>
        <v>3.1243775436712593E-3</v>
      </c>
      <c r="R1137" s="21">
        <f>_xlfn.NORM.S.INV(0.975)*SQRT(Q1137*(1-Q1137)/B1137+(_xlfn.NORM.S.INV(0.975)^2/(4*B1137^2)))/(1+_xlfn.NORM.S.INV(0.975)^2/B1137)</f>
        <v>3.7280178806136093E-4</v>
      </c>
      <c r="S1137" s="19">
        <f t="shared" si="176"/>
        <v>2.7515757556098985</v>
      </c>
      <c r="T1137" s="19">
        <f t="shared" si="177"/>
        <v>3.4971793317326201</v>
      </c>
    </row>
    <row r="1138" spans="1:20" x14ac:dyDescent="0.25">
      <c r="A1138" s="12" t="s">
        <v>56</v>
      </c>
      <c r="B1138" s="13">
        <v>1104321</v>
      </c>
      <c r="C1138" s="12">
        <v>4.3</v>
      </c>
      <c r="D1138" s="12">
        <v>4.2</v>
      </c>
      <c r="E1138" s="12">
        <v>4.5</v>
      </c>
      <c r="F1138" s="12">
        <v>2005</v>
      </c>
      <c r="G1138" s="12" t="s">
        <v>8</v>
      </c>
      <c r="H1138" s="16" t="str">
        <f>VLOOKUP(A1138,'Data Key'!$A$1:$B$51,2,FALSE)</f>
        <v>Virginia</v>
      </c>
      <c r="I1138" s="17">
        <f t="shared" si="170"/>
        <v>4749</v>
      </c>
      <c r="J1138" s="21">
        <f t="shared" si="171"/>
        <v>6.2268718016338247E-5</v>
      </c>
      <c r="K1138" s="19">
        <f t="shared" si="172"/>
        <v>4.238111334522733</v>
      </c>
      <c r="L1138" s="19">
        <f t="shared" si="173"/>
        <v>4.3626487705554098</v>
      </c>
      <c r="M1138" s="21">
        <f t="shared" si="178"/>
        <v>4614</v>
      </c>
      <c r="N1138" s="21">
        <f t="shared" si="179"/>
        <v>4884</v>
      </c>
      <c r="O1138" s="19">
        <f t="shared" si="174"/>
        <v>4.178132988506059</v>
      </c>
      <c r="P1138" s="19">
        <f t="shared" si="175"/>
        <v>4.4226271165720838</v>
      </c>
      <c r="Q1138" s="21">
        <f>((I1138/B1138)+_xlfn.NORM.S.INV(0.975)^2/(2*B1138))/(1+_xlfn.NORM.S.INV(0.975)^2/B1138)</f>
        <v>4.3021043727807006E-3</v>
      </c>
      <c r="R1138" s="21">
        <f>_xlfn.NORM.S.INV(0.975)*SQRT(Q1138*(1-Q1138)/B1138+(_xlfn.NORM.S.INV(0.975)^2/(4*B1138^2)))/(1+_xlfn.NORM.S.INV(0.975)^2/B1138)</f>
        <v>1.22080770285138E-4</v>
      </c>
      <c r="S1138" s="19">
        <f t="shared" si="176"/>
        <v>4.180023602495563</v>
      </c>
      <c r="T1138" s="19">
        <f t="shared" si="177"/>
        <v>4.4241851430658388</v>
      </c>
    </row>
    <row r="1139" spans="1:20" x14ac:dyDescent="0.25">
      <c r="A1139" s="12" t="s">
        <v>41</v>
      </c>
      <c r="B1139" s="13">
        <v>946606</v>
      </c>
      <c r="C1139" s="12">
        <v>4</v>
      </c>
      <c r="D1139" s="12">
        <v>3.9</v>
      </c>
      <c r="E1139" s="12">
        <v>4.2</v>
      </c>
      <c r="F1139" s="12">
        <v>2005</v>
      </c>
      <c r="G1139" s="12" t="s">
        <v>8</v>
      </c>
      <c r="H1139" s="16" t="str">
        <f>VLOOKUP(A1139,'Data Key'!$A$1:$B$51,2,FALSE)</f>
        <v>Washington</v>
      </c>
      <c r="I1139" s="17">
        <f t="shared" si="170"/>
        <v>3786</v>
      </c>
      <c r="J1139" s="21">
        <f t="shared" si="171"/>
        <v>6.4871033768372399E-5</v>
      </c>
      <c r="K1139" s="19">
        <f t="shared" si="172"/>
        <v>3.9346810502032068</v>
      </c>
      <c r="L1139" s="19">
        <f t="shared" si="173"/>
        <v>4.0644231177399508</v>
      </c>
      <c r="M1139" s="21">
        <f t="shared" si="178"/>
        <v>3667</v>
      </c>
      <c r="N1139" s="21">
        <f t="shared" si="179"/>
        <v>3907</v>
      </c>
      <c r="O1139" s="19">
        <f t="shared" si="174"/>
        <v>3.8738398024098726</v>
      </c>
      <c r="P1139" s="19">
        <f t="shared" si="175"/>
        <v>4.1273771769881025</v>
      </c>
      <c r="Q1139" s="21">
        <f>((I1139/B1139)+_xlfn.NORM.S.INV(0.975)^2/(2*B1139))/(1+_xlfn.NORM.S.INV(0.975)^2/B1139)</f>
        <v>4.0015649146144319E-3</v>
      </c>
      <c r="R1139" s="21">
        <f>_xlfn.NORM.S.INV(0.975)*SQRT(Q1139*(1-Q1139)/B1139+(_xlfn.NORM.S.INV(0.975)^2/(4*B1139^2)))/(1+_xlfn.NORM.S.INV(0.975)^2/B1139)</f>
        <v>1.2719242044324848E-4</v>
      </c>
      <c r="S1139" s="19">
        <f t="shared" si="176"/>
        <v>3.8743724941711837</v>
      </c>
      <c r="T1139" s="19">
        <f t="shared" si="177"/>
        <v>4.1287573350576805</v>
      </c>
    </row>
    <row r="1140" spans="1:20" x14ac:dyDescent="0.25">
      <c r="A1140" s="12" t="s">
        <v>18</v>
      </c>
      <c r="B1140" s="13">
        <v>250295</v>
      </c>
      <c r="C1140" s="12">
        <v>2.6</v>
      </c>
      <c r="D1140" s="12">
        <v>2.4</v>
      </c>
      <c r="E1140" s="12">
        <v>2.8</v>
      </c>
      <c r="F1140" s="12">
        <v>2005</v>
      </c>
      <c r="G1140" s="12" t="s">
        <v>8</v>
      </c>
      <c r="H1140" s="16" t="str">
        <f>VLOOKUP(A1140,'Data Key'!$A$1:$B$51,2,FALSE)</f>
        <v>West Virginia</v>
      </c>
      <c r="I1140" s="17">
        <f t="shared" si="170"/>
        <v>651</v>
      </c>
      <c r="J1140" s="21">
        <f t="shared" si="171"/>
        <v>1.018058652905694E-4</v>
      </c>
      <c r="K1140" s="19">
        <f t="shared" si="172"/>
        <v>2.4991250362456179</v>
      </c>
      <c r="L1140" s="19">
        <f t="shared" si="173"/>
        <v>2.7027367668267566</v>
      </c>
      <c r="M1140" s="21">
        <f t="shared" si="178"/>
        <v>601</v>
      </c>
      <c r="N1140" s="21">
        <f t="shared" si="179"/>
        <v>701</v>
      </c>
      <c r="O1140" s="19">
        <f t="shared" si="174"/>
        <v>2.4011666233844062</v>
      </c>
      <c r="P1140" s="19">
        <f t="shared" si="175"/>
        <v>2.8006951796879682</v>
      </c>
      <c r="Q1140" s="21">
        <f>((I1140/B1140)+_xlfn.NORM.S.INV(0.975)^2/(2*B1140))/(1+_xlfn.NORM.S.INV(0.975)^2/B1140)</f>
        <v>2.6085647284858323E-3</v>
      </c>
      <c r="R1140" s="21">
        <f>_xlfn.NORM.S.INV(0.975)*SQRT(Q1140*(1-Q1140)/B1140+(_xlfn.NORM.S.INV(0.975)^2/(4*B1140^2)))/(1+_xlfn.NORM.S.INV(0.975)^2/B1140)</f>
        <v>1.9997189655890431E-4</v>
      </c>
      <c r="S1140" s="19">
        <f t="shared" si="176"/>
        <v>2.4085928319269283</v>
      </c>
      <c r="T1140" s="19">
        <f t="shared" si="177"/>
        <v>2.8085366250447366</v>
      </c>
    </row>
    <row r="1141" spans="1:20" x14ac:dyDescent="0.25">
      <c r="A1141" s="12" t="s">
        <v>26</v>
      </c>
      <c r="B1141" s="13">
        <v>783574</v>
      </c>
      <c r="C1141" s="12">
        <v>5.4</v>
      </c>
      <c r="D1141" s="12">
        <v>5.3</v>
      </c>
      <c r="E1141" s="12">
        <v>5.6</v>
      </c>
      <c r="F1141" s="12">
        <v>2005</v>
      </c>
      <c r="G1141" s="12" t="s">
        <v>8</v>
      </c>
      <c r="H1141" s="16" t="str">
        <f>VLOOKUP(A1141,'Data Key'!$A$1:$B$51,2,FALSE)</f>
        <v>Wisconsin</v>
      </c>
      <c r="I1141" s="17">
        <f t="shared" si="170"/>
        <v>4231</v>
      </c>
      <c r="J1141" s="21">
        <f t="shared" si="171"/>
        <v>8.2787697950746492E-5</v>
      </c>
      <c r="K1141" s="19">
        <f t="shared" si="172"/>
        <v>5.3168299514352722</v>
      </c>
      <c r="L1141" s="19">
        <f t="shared" si="173"/>
        <v>5.4824053473367655</v>
      </c>
      <c r="M1141" s="21">
        <f t="shared" si="178"/>
        <v>4105</v>
      </c>
      <c r="N1141" s="21">
        <f t="shared" si="179"/>
        <v>4359</v>
      </c>
      <c r="O1141" s="19">
        <f t="shared" si="174"/>
        <v>5.238815989300309</v>
      </c>
      <c r="P1141" s="19">
        <f t="shared" si="175"/>
        <v>5.5629717167746762</v>
      </c>
      <c r="Q1141" s="21">
        <f>((I1141/B1141)+_xlfn.NORM.S.INV(0.975)^2/(2*B1141))/(1+_xlfn.NORM.S.INV(0.975)^2/B1141)</f>
        <v>5.4020424078477453E-3</v>
      </c>
      <c r="R1141" s="21">
        <f>_xlfn.NORM.S.INV(0.975)*SQRT(Q1141*(1-Q1141)/B1141+(_xlfn.NORM.S.INV(0.975)^2/(4*B1141^2)))/(1+_xlfn.NORM.S.INV(0.975)^2/B1141)</f>
        <v>1.6231485122372897E-4</v>
      </c>
      <c r="S1141" s="19">
        <f t="shared" si="176"/>
        <v>5.2397275566240165</v>
      </c>
      <c r="T1141" s="19">
        <f t="shared" si="177"/>
        <v>5.5643572590714738</v>
      </c>
    </row>
    <row r="1142" spans="1:20" x14ac:dyDescent="0.25">
      <c r="A1142" s="12" t="s">
        <v>42</v>
      </c>
      <c r="B1142" s="13">
        <v>77589</v>
      </c>
      <c r="C1142" s="12">
        <v>2.9</v>
      </c>
      <c r="D1142" s="12">
        <v>2.5</v>
      </c>
      <c r="E1142" s="12">
        <v>3.3</v>
      </c>
      <c r="F1142" s="12">
        <v>2005</v>
      </c>
      <c r="G1142" s="12" t="s">
        <v>8</v>
      </c>
      <c r="H1142" s="16" t="str">
        <f>VLOOKUP(A1142,'Data Key'!$A$1:$B$51,2,FALSE)</f>
        <v>Wyoming</v>
      </c>
      <c r="I1142" s="17">
        <f t="shared" si="170"/>
        <v>225</v>
      </c>
      <c r="J1142" s="21">
        <f t="shared" si="171"/>
        <v>1.9304585691854982E-4</v>
      </c>
      <c r="K1142" s="19">
        <f t="shared" si="172"/>
        <v>2.706849746839715</v>
      </c>
      <c r="L1142" s="19">
        <f t="shared" si="173"/>
        <v>3.0929414606768146</v>
      </c>
      <c r="M1142" s="21">
        <f t="shared" si="178"/>
        <v>196</v>
      </c>
      <c r="N1142" s="21">
        <f t="shared" si="179"/>
        <v>255</v>
      </c>
      <c r="O1142" s="19">
        <f t="shared" si="174"/>
        <v>2.5261312814960886</v>
      </c>
      <c r="P1142" s="19">
        <f t="shared" si="175"/>
        <v>3.2865483509260334</v>
      </c>
      <c r="Q1142" s="21">
        <f>((I1142/B1142)+_xlfn.NORM.S.INV(0.975)^2/(2*B1142))/(1+_xlfn.NORM.S.INV(0.975)^2/B1142)</f>
        <v>2.9245059872021338E-3</v>
      </c>
      <c r="R1142" s="21">
        <f>_xlfn.NORM.S.INV(0.975)*SQRT(Q1142*(1-Q1142)/B1142+(_xlfn.NORM.S.INV(0.975)^2/(4*B1142^2)))/(1+_xlfn.NORM.S.INV(0.975)^2/B1142)</f>
        <v>3.8074708135291032E-4</v>
      </c>
      <c r="S1142" s="19">
        <f t="shared" si="176"/>
        <v>2.5437589058492236</v>
      </c>
      <c r="T1142" s="19">
        <f t="shared" si="177"/>
        <v>3.3052530685550443</v>
      </c>
    </row>
    <row r="1143" spans="1:20" x14ac:dyDescent="0.25">
      <c r="A1143" s="12" t="s">
        <v>19</v>
      </c>
      <c r="B1143" s="13">
        <v>681551</v>
      </c>
      <c r="C1143" s="12">
        <v>3</v>
      </c>
      <c r="D1143" s="12">
        <v>2.9</v>
      </c>
      <c r="E1143" s="12">
        <v>3.1</v>
      </c>
      <c r="F1143" s="12">
        <v>2006</v>
      </c>
      <c r="G1143" s="12" t="s">
        <v>8</v>
      </c>
      <c r="H1143" s="16" t="str">
        <f>VLOOKUP(A1143,'Data Key'!$A$1:$B$51,2,FALSE)</f>
        <v>Alabama</v>
      </c>
      <c r="I1143" s="17">
        <f t="shared" si="170"/>
        <v>2045</v>
      </c>
      <c r="J1143" s="21">
        <f t="shared" si="171"/>
        <v>6.6251507552601523E-5</v>
      </c>
      <c r="K1143" s="19">
        <f t="shared" si="172"/>
        <v>2.9342576252929229</v>
      </c>
      <c r="L1143" s="19">
        <f t="shared" si="173"/>
        <v>3.0667606403981256</v>
      </c>
      <c r="M1143" s="21">
        <f t="shared" si="178"/>
        <v>1957</v>
      </c>
      <c r="N1143" s="21">
        <f t="shared" si="179"/>
        <v>2134</v>
      </c>
      <c r="O1143" s="19">
        <f t="shared" si="174"/>
        <v>2.8713918694272329</v>
      </c>
      <c r="P1143" s="19">
        <f t="shared" si="175"/>
        <v>3.1310936378935694</v>
      </c>
      <c r="Q1143" s="21">
        <f>((I1143/B1143)+_xlfn.NORM.S.INV(0.975)^2/(2*B1143))/(1+_xlfn.NORM.S.INV(0.975)^2/B1143)</f>
        <v>3.0033103792925244E-3</v>
      </c>
      <c r="R1143" s="21">
        <f>_xlfn.NORM.S.INV(0.975)*SQRT(Q1143*(1-Q1143)/B1143+(_xlfn.NORM.S.INV(0.975)^2/(4*B1143^2)))/(1+_xlfn.NORM.S.INV(0.975)^2/B1143)</f>
        <v>1.2994081720341631E-4</v>
      </c>
      <c r="S1143" s="19">
        <f t="shared" si="176"/>
        <v>2.873369562089108</v>
      </c>
      <c r="T1143" s="19">
        <f t="shared" si="177"/>
        <v>3.1332511964959409</v>
      </c>
    </row>
    <row r="1144" spans="1:20" x14ac:dyDescent="0.25">
      <c r="A1144" s="12" t="s">
        <v>43</v>
      </c>
      <c r="B1144" s="13">
        <v>120981</v>
      </c>
      <c r="C1144" s="12">
        <v>3.5</v>
      </c>
      <c r="D1144" s="12">
        <v>3.2</v>
      </c>
      <c r="E1144" s="12">
        <v>3.9</v>
      </c>
      <c r="F1144" s="12">
        <v>2006</v>
      </c>
      <c r="G1144" s="12" t="s">
        <v>8</v>
      </c>
      <c r="H1144" s="16" t="str">
        <f>VLOOKUP(A1144,'Data Key'!$A$1:$B$51,2,FALSE)</f>
        <v>Alaska</v>
      </c>
      <c r="I1144" s="17">
        <f t="shared" si="170"/>
        <v>423</v>
      </c>
      <c r="J1144" s="21">
        <f t="shared" si="171"/>
        <v>1.6970414344914776E-4</v>
      </c>
      <c r="K1144" s="19">
        <f t="shared" si="172"/>
        <v>3.3267126492703705</v>
      </c>
      <c r="L1144" s="19">
        <f t="shared" si="173"/>
        <v>3.6661209361686655</v>
      </c>
      <c r="M1144" s="21">
        <f t="shared" si="178"/>
        <v>384</v>
      </c>
      <c r="N1144" s="21">
        <f t="shared" si="179"/>
        <v>464</v>
      </c>
      <c r="O1144" s="19">
        <f t="shared" si="174"/>
        <v>3.1740521238872219</v>
      </c>
      <c r="P1144" s="19">
        <f t="shared" si="175"/>
        <v>3.8353129830303931</v>
      </c>
      <c r="Q1144" s="21">
        <f>((I1144/B1144)+_xlfn.NORM.S.INV(0.975)^2/(2*B1144))/(1+_xlfn.NORM.S.INV(0.975)^2/B1144)</f>
        <v>3.5121815616461034E-3</v>
      </c>
      <c r="R1144" s="21">
        <f>_xlfn.NORM.S.INV(0.975)*SQRT(Q1144*(1-Q1144)/B1144+(_xlfn.NORM.S.INV(0.975)^2/(4*B1144^2)))/(1+_xlfn.NORM.S.INV(0.975)^2/B1144)</f>
        <v>3.3372762323515351E-4</v>
      </c>
      <c r="S1144" s="19">
        <f t="shared" si="176"/>
        <v>3.17845393841095</v>
      </c>
      <c r="T1144" s="19">
        <f t="shared" si="177"/>
        <v>3.8459091848812568</v>
      </c>
    </row>
    <row r="1145" spans="1:20" x14ac:dyDescent="0.25">
      <c r="A1145" s="12" t="s">
        <v>13</v>
      </c>
      <c r="B1145" s="13">
        <v>967743</v>
      </c>
      <c r="C1145" s="12">
        <v>3.9</v>
      </c>
      <c r="D1145" s="12">
        <v>3.8</v>
      </c>
      <c r="E1145" s="12">
        <v>4</v>
      </c>
      <c r="F1145" s="12">
        <v>2006</v>
      </c>
      <c r="G1145" s="12" t="s">
        <v>8</v>
      </c>
      <c r="H1145" s="16" t="str">
        <f>VLOOKUP(A1145,'Data Key'!$A$1:$B$51,2,FALSE)</f>
        <v>Arizona</v>
      </c>
      <c r="I1145" s="17">
        <f t="shared" si="170"/>
        <v>3774</v>
      </c>
      <c r="J1145" s="21">
        <f t="shared" si="171"/>
        <v>6.3356681823008705E-5</v>
      </c>
      <c r="K1145" s="19">
        <f t="shared" si="172"/>
        <v>3.8364390284017098</v>
      </c>
      <c r="L1145" s="19">
        <f t="shared" si="173"/>
        <v>3.9631523920477267</v>
      </c>
      <c r="M1145" s="21">
        <f t="shared" si="178"/>
        <v>3654</v>
      </c>
      <c r="N1145" s="21">
        <f t="shared" si="179"/>
        <v>3895</v>
      </c>
      <c r="O1145" s="19">
        <f t="shared" si="174"/>
        <v>3.7757958466245687</v>
      </c>
      <c r="P1145" s="19">
        <f t="shared" si="175"/>
        <v>4.0248289060215363</v>
      </c>
      <c r="Q1145" s="21">
        <f>((I1145/B1145)+_xlfn.NORM.S.INV(0.975)^2/(2*B1145))/(1+_xlfn.NORM.S.INV(0.975)^2/B1145)</f>
        <v>3.9017649736974307E-3</v>
      </c>
      <c r="R1145" s="21">
        <f>_xlfn.NORM.S.INV(0.975)*SQRT(Q1145*(1-Q1145)/B1145+(_xlfn.NORM.S.INV(0.975)^2/(4*B1145^2)))/(1+_xlfn.NORM.S.INV(0.975)^2/B1145)</f>
        <v>1.2422340364527071E-4</v>
      </c>
      <c r="S1145" s="19">
        <f t="shared" si="176"/>
        <v>3.77754157005216</v>
      </c>
      <c r="T1145" s="19">
        <f t="shared" si="177"/>
        <v>4.0259883773427019</v>
      </c>
    </row>
    <row r="1146" spans="1:20" x14ac:dyDescent="0.25">
      <c r="A1146" s="12" t="s">
        <v>20</v>
      </c>
      <c r="B1146" s="13">
        <v>426896</v>
      </c>
      <c r="C1146" s="12">
        <v>3.6</v>
      </c>
      <c r="D1146" s="12">
        <v>3.4</v>
      </c>
      <c r="E1146" s="12">
        <v>3.8</v>
      </c>
      <c r="F1146" s="12">
        <v>2006</v>
      </c>
      <c r="G1146" s="12" t="s">
        <v>8</v>
      </c>
      <c r="H1146" s="16" t="str">
        <f>VLOOKUP(A1146,'Data Key'!$A$1:$B$51,2,FALSE)</f>
        <v>Arkansas</v>
      </c>
      <c r="I1146" s="17">
        <f t="shared" si="170"/>
        <v>1537</v>
      </c>
      <c r="J1146" s="21">
        <f t="shared" si="171"/>
        <v>9.1670926067233946E-5</v>
      </c>
      <c r="K1146" s="19">
        <f t="shared" si="172"/>
        <v>3.5087376043476679</v>
      </c>
      <c r="L1146" s="19">
        <f t="shared" si="173"/>
        <v>3.6920794564821358</v>
      </c>
      <c r="M1146" s="21">
        <f t="shared" si="178"/>
        <v>1461</v>
      </c>
      <c r="N1146" s="21">
        <f t="shared" si="179"/>
        <v>1614</v>
      </c>
      <c r="O1146" s="19">
        <f t="shared" si="174"/>
        <v>3.4223792211686219</v>
      </c>
      <c r="P1146" s="19">
        <f t="shared" si="175"/>
        <v>3.7807803305723175</v>
      </c>
      <c r="Q1146" s="21">
        <f>((I1146/B1146)+_xlfn.NORM.S.INV(0.975)^2/(2*B1146))/(1+_xlfn.NORM.S.INV(0.975)^2/B1146)</f>
        <v>3.6048753828333132E-3</v>
      </c>
      <c r="R1146" s="21">
        <f>_xlfn.NORM.S.INV(0.975)*SQRT(Q1146*(1-Q1146)/B1146+(_xlfn.NORM.S.INV(0.975)^2/(4*B1146^2)))/(1+_xlfn.NORM.S.INV(0.975)^2/B1146)</f>
        <v>1.7983740412843693E-4</v>
      </c>
      <c r="S1146" s="19">
        <f t="shared" si="176"/>
        <v>3.4250379787048764</v>
      </c>
      <c r="T1146" s="19">
        <f t="shared" si="177"/>
        <v>3.7847127869617503</v>
      </c>
    </row>
    <row r="1147" spans="1:20" x14ac:dyDescent="0.25">
      <c r="A1147" s="12" t="s">
        <v>44</v>
      </c>
      <c r="B1147" s="13">
        <v>5824922</v>
      </c>
      <c r="C1147" s="12">
        <v>5.0999999999999996</v>
      </c>
      <c r="D1147" s="12">
        <v>5</v>
      </c>
      <c r="E1147" s="12">
        <v>5.0999999999999996</v>
      </c>
      <c r="F1147" s="12">
        <v>2006</v>
      </c>
      <c r="G1147" s="12" t="s">
        <v>8</v>
      </c>
      <c r="H1147" s="16" t="str">
        <f>VLOOKUP(A1147,'Data Key'!$A$1:$B$51,2,FALSE)</f>
        <v>California</v>
      </c>
      <c r="I1147" s="17">
        <f t="shared" si="170"/>
        <v>29707</v>
      </c>
      <c r="J1147" s="21">
        <f t="shared" si="171"/>
        <v>2.9514063216302953E-5</v>
      </c>
      <c r="K1147" s="19">
        <f t="shared" si="172"/>
        <v>5.0704683914843773</v>
      </c>
      <c r="L1147" s="19">
        <f t="shared" si="173"/>
        <v>5.1294965179169845</v>
      </c>
      <c r="M1147" s="21">
        <f t="shared" si="178"/>
        <v>29371</v>
      </c>
      <c r="N1147" s="21">
        <f t="shared" si="179"/>
        <v>30045</v>
      </c>
      <c r="O1147" s="19">
        <f t="shared" si="174"/>
        <v>5.0422992788572962</v>
      </c>
      <c r="P1147" s="19">
        <f t="shared" si="175"/>
        <v>5.1580089827812285</v>
      </c>
      <c r="Q1147" s="21">
        <f>((I1147/B1147)+_xlfn.NORM.S.INV(0.975)^2/(2*B1147))/(1+_xlfn.NORM.S.INV(0.975)^2/B1147)</f>
        <v>5.1003088344846476E-3</v>
      </c>
      <c r="R1147" s="21">
        <f>_xlfn.NORM.S.INV(0.975)*SQRT(Q1147*(1-Q1147)/B1147+(_xlfn.NORM.S.INV(0.975)^2/(4*B1147^2)))/(1+_xlfn.NORM.S.INV(0.975)^2/B1147)</f>
        <v>5.7849244035312589E-5</v>
      </c>
      <c r="S1147" s="19">
        <f t="shared" si="176"/>
        <v>5.0424595904493357</v>
      </c>
      <c r="T1147" s="19">
        <f t="shared" si="177"/>
        <v>5.1581580785199597</v>
      </c>
    </row>
    <row r="1148" spans="1:20" x14ac:dyDescent="0.25">
      <c r="A1148" s="12" t="s">
        <v>21</v>
      </c>
      <c r="B1148" s="13">
        <v>708550</v>
      </c>
      <c r="C1148" s="12">
        <v>2.2000000000000002</v>
      </c>
      <c r="D1148" s="12">
        <v>2.1</v>
      </c>
      <c r="E1148" s="12">
        <v>2.2999999999999998</v>
      </c>
      <c r="F1148" s="12">
        <v>2006</v>
      </c>
      <c r="G1148" s="12" t="s">
        <v>8</v>
      </c>
      <c r="H1148" s="16" t="str">
        <f>VLOOKUP(A1148,'Data Key'!$A$1:$B$51,2,FALSE)</f>
        <v>Colorado</v>
      </c>
      <c r="I1148" s="17">
        <f t="shared" si="170"/>
        <v>1559</v>
      </c>
      <c r="J1148" s="21">
        <f t="shared" si="171"/>
        <v>5.5663978885573774E-5</v>
      </c>
      <c r="K1148" s="19">
        <f t="shared" si="172"/>
        <v>2.1446041743851905</v>
      </c>
      <c r="L1148" s="19">
        <f t="shared" si="173"/>
        <v>2.2559321321563379</v>
      </c>
      <c r="M1148" s="21">
        <f t="shared" si="178"/>
        <v>1482</v>
      </c>
      <c r="N1148" s="21">
        <f t="shared" si="179"/>
        <v>1637</v>
      </c>
      <c r="O1148" s="19">
        <f t="shared" si="174"/>
        <v>2.0915955119610472</v>
      </c>
      <c r="P1148" s="19">
        <f t="shared" si="175"/>
        <v>2.3103521275845034</v>
      </c>
      <c r="Q1148" s="21">
        <f>((I1148/B1148)+_xlfn.NORM.S.INV(0.975)^2/(2*B1148))/(1+_xlfn.NORM.S.INV(0.975)^2/B1148)</f>
        <v>2.2029669985228124E-3</v>
      </c>
      <c r="R1148" s="21">
        <f>_xlfn.NORM.S.INV(0.975)*SQRT(Q1148*(1-Q1148)/B1148+(_xlfn.NORM.S.INV(0.975)^2/(4*B1148^2)))/(1+_xlfn.NORM.S.INV(0.975)^2/B1148)</f>
        <v>1.0919919590606623E-4</v>
      </c>
      <c r="S1148" s="19">
        <f t="shared" si="176"/>
        <v>2.0937678026167466</v>
      </c>
      <c r="T1148" s="19">
        <f t="shared" si="177"/>
        <v>2.3121661944288783</v>
      </c>
    </row>
    <row r="1149" spans="1:20" x14ac:dyDescent="0.25">
      <c r="A1149" s="12" t="s">
        <v>33</v>
      </c>
      <c r="B1149" s="13">
        <v>520689</v>
      </c>
      <c r="C1149" s="12">
        <v>6</v>
      </c>
      <c r="D1149" s="12">
        <v>5.8</v>
      </c>
      <c r="E1149" s="12">
        <v>6.2</v>
      </c>
      <c r="F1149" s="12">
        <v>2006</v>
      </c>
      <c r="G1149" s="12" t="s">
        <v>8</v>
      </c>
      <c r="H1149" s="16" t="str">
        <f>VLOOKUP(A1149,'Data Key'!$A$1:$B$51,2,FALSE)</f>
        <v>Connecticut</v>
      </c>
      <c r="I1149" s="17">
        <f t="shared" si="170"/>
        <v>3124</v>
      </c>
      <c r="J1149" s="21">
        <f t="shared" si="171"/>
        <v>1.0702133351290347E-4</v>
      </c>
      <c r="K1149" s="19">
        <f t="shared" si="172"/>
        <v>5.8927213151698998</v>
      </c>
      <c r="L1149" s="19">
        <f t="shared" si="173"/>
        <v>6.1067639821957069</v>
      </c>
      <c r="M1149" s="21">
        <f t="shared" si="178"/>
        <v>3015</v>
      </c>
      <c r="N1149" s="21">
        <f t="shared" si="179"/>
        <v>3234</v>
      </c>
      <c r="O1149" s="19">
        <f t="shared" si="174"/>
        <v>5.7904046369329869</v>
      </c>
      <c r="P1149" s="19">
        <f t="shared" si="175"/>
        <v>6.2110011926505075</v>
      </c>
      <c r="Q1149" s="21">
        <f>((I1149/B1149)+_xlfn.NORM.S.INV(0.975)^2/(2*B1149))/(1+_xlfn.NORM.S.INV(0.975)^2/B1149)</f>
        <v>6.0033871805352306E-3</v>
      </c>
      <c r="R1149" s="21">
        <f>_xlfn.NORM.S.INV(0.975)*SQRT(Q1149*(1-Q1149)/B1149+(_xlfn.NORM.S.INV(0.975)^2/(4*B1149^2)))/(1+_xlfn.NORM.S.INV(0.975)^2/B1149)</f>
        <v>2.0985214894098279E-4</v>
      </c>
      <c r="S1149" s="19">
        <f t="shared" si="176"/>
        <v>5.7935350315942475</v>
      </c>
      <c r="T1149" s="19">
        <f t="shared" si="177"/>
        <v>6.2132393294762132</v>
      </c>
    </row>
    <row r="1150" spans="1:20" x14ac:dyDescent="0.25">
      <c r="A1150" s="12" t="s">
        <v>45</v>
      </c>
      <c r="B1150" s="13">
        <v>112988</v>
      </c>
      <c r="C1150" s="12">
        <v>4.5999999999999996</v>
      </c>
      <c r="D1150" s="12">
        <v>4.2</v>
      </c>
      <c r="E1150" s="12">
        <v>5</v>
      </c>
      <c r="F1150" s="12">
        <v>2006</v>
      </c>
      <c r="G1150" s="12" t="s">
        <v>8</v>
      </c>
      <c r="H1150" s="16" t="str">
        <f>VLOOKUP(A1150,'Data Key'!$A$1:$B$51,2,FALSE)</f>
        <v>Delaware</v>
      </c>
      <c r="I1150" s="17">
        <f t="shared" si="170"/>
        <v>520</v>
      </c>
      <c r="J1150" s="21">
        <f t="shared" si="171"/>
        <v>2.0135743765740635E-4</v>
      </c>
      <c r="K1150" s="19">
        <f t="shared" si="172"/>
        <v>4.4009012092785511</v>
      </c>
      <c r="L1150" s="19">
        <f t="shared" si="173"/>
        <v>4.8036160845933633</v>
      </c>
      <c r="M1150" s="21">
        <f t="shared" si="178"/>
        <v>476</v>
      </c>
      <c r="N1150" s="21">
        <f t="shared" si="179"/>
        <v>565</v>
      </c>
      <c r="O1150" s="19">
        <f t="shared" si="174"/>
        <v>4.2128367614259918</v>
      </c>
      <c r="P1150" s="19">
        <f t="shared" si="175"/>
        <v>5.0005310298438772</v>
      </c>
      <c r="Q1150" s="21">
        <f>((I1150/B1150)+_xlfn.NORM.S.INV(0.975)^2/(2*B1150))/(1+_xlfn.NORM.S.INV(0.975)^2/B1150)</f>
        <v>4.619101013594494E-3</v>
      </c>
      <c r="R1150" s="21">
        <f>_xlfn.NORM.S.INV(0.975)*SQRT(Q1150*(1-Q1150)/B1150+(_xlfn.NORM.S.INV(0.975)^2/(4*B1150^2)))/(1+_xlfn.NORM.S.INV(0.975)^2/B1150)</f>
        <v>3.9572328642697145E-4</v>
      </c>
      <c r="S1150" s="19">
        <f t="shared" si="176"/>
        <v>4.2233777271675228</v>
      </c>
      <c r="T1150" s="19">
        <f t="shared" si="177"/>
        <v>5.0148243000214654</v>
      </c>
    </row>
    <row r="1151" spans="1:20" x14ac:dyDescent="0.25">
      <c r="A1151" s="12" t="s">
        <v>27</v>
      </c>
      <c r="B1151" s="13">
        <v>2423333</v>
      </c>
      <c r="C1151" s="12">
        <v>3.5</v>
      </c>
      <c r="D1151" s="12">
        <v>3.4</v>
      </c>
      <c r="E1151" s="12">
        <v>3.6</v>
      </c>
      <c r="F1151" s="12">
        <v>2006</v>
      </c>
      <c r="G1151" s="12" t="s">
        <v>8</v>
      </c>
      <c r="H1151" s="16" t="str">
        <f>VLOOKUP(A1151,'Data Key'!$A$1:$B$51,2,FALSE)</f>
        <v>Florida</v>
      </c>
      <c r="I1151" s="17">
        <f t="shared" si="170"/>
        <v>8482</v>
      </c>
      <c r="J1151" s="21">
        <f t="shared" si="171"/>
        <v>3.7938019821223135E-5</v>
      </c>
      <c r="K1151" s="19">
        <f t="shared" si="172"/>
        <v>3.4622000132101429</v>
      </c>
      <c r="L1151" s="19">
        <f t="shared" si="173"/>
        <v>3.5380760528525892</v>
      </c>
      <c r="M1151" s="21">
        <f t="shared" si="178"/>
        <v>8302</v>
      </c>
      <c r="N1151" s="21">
        <f t="shared" si="179"/>
        <v>8662</v>
      </c>
      <c r="O1151" s="19">
        <f t="shared" si="174"/>
        <v>3.4258601686190051</v>
      </c>
      <c r="P1151" s="19">
        <f t="shared" si="175"/>
        <v>3.5744158974437275</v>
      </c>
      <c r="Q1151" s="21">
        <f>((I1151/B1151)+_xlfn.NORM.S.INV(0.975)^2/(2*B1151))/(1+_xlfn.NORM.S.INV(0.975)^2/B1151)</f>
        <v>3.500925081592506E-3</v>
      </c>
      <c r="R1151" s="21">
        <f>_xlfn.NORM.S.INV(0.975)*SQRT(Q1151*(1-Q1151)/B1151+(_xlfn.NORM.S.INV(0.975)^2/(4*B1151^2)))/(1+_xlfn.NORM.S.INV(0.975)^2/B1151)</f>
        <v>7.4369588515211545E-5</v>
      </c>
      <c r="S1151" s="19">
        <f t="shared" si="176"/>
        <v>3.4265554930772941</v>
      </c>
      <c r="T1151" s="19">
        <f t="shared" si="177"/>
        <v>3.5752946701077177</v>
      </c>
    </row>
    <row r="1152" spans="1:20" x14ac:dyDescent="0.25">
      <c r="A1152" s="12" t="s">
        <v>14</v>
      </c>
      <c r="B1152" s="13">
        <v>1459386</v>
      </c>
      <c r="C1152" s="12">
        <v>4.5</v>
      </c>
      <c r="D1152" s="12">
        <v>4.4000000000000004</v>
      </c>
      <c r="E1152" s="12">
        <v>4.5999999999999996</v>
      </c>
      <c r="F1152" s="12">
        <v>2006</v>
      </c>
      <c r="G1152" s="12" t="s">
        <v>8</v>
      </c>
      <c r="H1152" s="16" t="str">
        <f>VLOOKUP(A1152,'Data Key'!$A$1:$B$51,2,FALSE)</f>
        <v>Georgia</v>
      </c>
      <c r="I1152" s="17">
        <f t="shared" si="170"/>
        <v>6567</v>
      </c>
      <c r="J1152" s="21">
        <f t="shared" si="171"/>
        <v>5.5403091619491675E-5</v>
      </c>
      <c r="K1152" s="19">
        <f t="shared" si="172"/>
        <v>4.4444345113176347</v>
      </c>
      <c r="L1152" s="19">
        <f t="shared" si="173"/>
        <v>4.5552406945566171</v>
      </c>
      <c r="M1152" s="21">
        <f t="shared" si="178"/>
        <v>6409</v>
      </c>
      <c r="N1152" s="21">
        <f t="shared" si="179"/>
        <v>6726</v>
      </c>
      <c r="O1152" s="19">
        <f t="shared" si="174"/>
        <v>4.3915728943542014</v>
      </c>
      <c r="P1152" s="19">
        <f t="shared" si="175"/>
        <v>4.6087875311946256</v>
      </c>
      <c r="Q1152" s="21">
        <f>((I1152/B1152)+_xlfn.NORM.S.INV(0.975)^2/(2*B1152))/(1+_xlfn.NORM.S.INV(0.975)^2/B1152)</f>
        <v>4.5011418764187017E-3</v>
      </c>
      <c r="R1152" s="21">
        <f>_xlfn.NORM.S.INV(0.975)*SQRT(Q1152*(1-Q1152)/B1152+(_xlfn.NORM.S.INV(0.975)^2/(4*B1152^2)))/(1+_xlfn.NORM.S.INV(0.975)^2/B1152)</f>
        <v>1.0861141756249106E-4</v>
      </c>
      <c r="S1152" s="19">
        <f t="shared" si="176"/>
        <v>4.3925304588562106</v>
      </c>
      <c r="T1152" s="19">
        <f t="shared" si="177"/>
        <v>4.6097532939811927</v>
      </c>
    </row>
    <row r="1153" spans="1:20" x14ac:dyDescent="0.25">
      <c r="A1153" s="12" t="s">
        <v>58</v>
      </c>
      <c r="B1153" s="13">
        <v>165116</v>
      </c>
      <c r="C1153" s="12">
        <v>5</v>
      </c>
      <c r="D1153" s="12">
        <v>4.7</v>
      </c>
      <c r="E1153" s="12">
        <v>5.3</v>
      </c>
      <c r="F1153" s="12">
        <v>2006</v>
      </c>
      <c r="G1153" s="12" t="s">
        <v>8</v>
      </c>
      <c r="H1153" s="16" t="str">
        <f>VLOOKUP(A1153,'Data Key'!$A$1:$B$51,2,FALSE)</f>
        <v>Hawaii</v>
      </c>
      <c r="I1153" s="17">
        <f t="shared" si="170"/>
        <v>826</v>
      </c>
      <c r="J1153" s="21">
        <f t="shared" si="171"/>
        <v>1.7362483650381857E-4</v>
      </c>
      <c r="K1153" s="19">
        <f t="shared" si="172"/>
        <v>4.8289188297671668</v>
      </c>
      <c r="L1153" s="19">
        <f t="shared" si="173"/>
        <v>5.1761685027748037</v>
      </c>
      <c r="M1153" s="21">
        <f t="shared" si="178"/>
        <v>770</v>
      </c>
      <c r="N1153" s="21">
        <f t="shared" si="179"/>
        <v>882</v>
      </c>
      <c r="O1153" s="19">
        <f t="shared" si="174"/>
        <v>4.6633881634729519</v>
      </c>
      <c r="P1153" s="19">
        <f t="shared" si="175"/>
        <v>5.3416991690690185</v>
      </c>
      <c r="Q1153" s="21">
        <f>((I1153/B1153)+_xlfn.NORM.S.INV(0.975)^2/(2*B1153))/(1+_xlfn.NORM.S.INV(0.975)^2/B1153)</f>
        <v>5.0140596193390995E-3</v>
      </c>
      <c r="R1153" s="21">
        <f>_xlfn.NORM.S.INV(0.975)*SQRT(Q1153*(1-Q1153)/B1153+(_xlfn.NORM.S.INV(0.975)^2/(4*B1153^2)))/(1+_xlfn.NORM.S.INV(0.975)^2/B1153)</f>
        <v>3.4087852255538104E-4</v>
      </c>
      <c r="S1153" s="19">
        <f t="shared" si="176"/>
        <v>4.6731810967837184</v>
      </c>
      <c r="T1153" s="19">
        <f t="shared" si="177"/>
        <v>5.3549381418944808</v>
      </c>
    </row>
    <row r="1154" spans="1:20" x14ac:dyDescent="0.25">
      <c r="A1154" s="12" t="s">
        <v>34</v>
      </c>
      <c r="B1154" s="13">
        <v>243671</v>
      </c>
      <c r="C1154" s="12">
        <v>3.9</v>
      </c>
      <c r="D1154" s="12">
        <v>3.7</v>
      </c>
      <c r="E1154" s="12">
        <v>4.2</v>
      </c>
      <c r="F1154" s="12">
        <v>2006</v>
      </c>
      <c r="G1154" s="12" t="s">
        <v>8</v>
      </c>
      <c r="H1154" s="16" t="str">
        <f>VLOOKUP(A1154,'Data Key'!$A$1:$B$51,2,FALSE)</f>
        <v>Idaho</v>
      </c>
      <c r="I1154" s="17">
        <f t="shared" si="170"/>
        <v>950</v>
      </c>
      <c r="J1154" s="21">
        <f t="shared" si="171"/>
        <v>1.2624369886001169E-4</v>
      </c>
      <c r="K1154" s="19">
        <f t="shared" si="172"/>
        <v>3.7724557770727007</v>
      </c>
      <c r="L1154" s="19">
        <f t="shared" si="173"/>
        <v>4.0249431747927238</v>
      </c>
      <c r="M1154" s="21">
        <f t="shared" si="178"/>
        <v>890</v>
      </c>
      <c r="N1154" s="21">
        <f t="shared" si="179"/>
        <v>1011</v>
      </c>
      <c r="O1154" s="19">
        <f t="shared" si="174"/>
        <v>3.652465824821173</v>
      </c>
      <c r="P1154" s="19">
        <f t="shared" si="175"/>
        <v>4.1490370212294447</v>
      </c>
      <c r="Q1154" s="21">
        <f>((I1154/B1154)+_xlfn.NORM.S.INV(0.975)^2/(2*B1154))/(1+_xlfn.NORM.S.INV(0.975)^2/B1154)</f>
        <v>3.9065203601300587E-3</v>
      </c>
      <c r="R1154" s="21">
        <f>_xlfn.NORM.S.INV(0.975)*SQRT(Q1154*(1-Q1154)/B1154+(_xlfn.NORM.S.INV(0.975)^2/(4*B1154^2)))/(1+_xlfn.NORM.S.INV(0.975)^2/B1154)</f>
        <v>2.4780167697680862E-4</v>
      </c>
      <c r="S1154" s="19">
        <f t="shared" si="176"/>
        <v>3.6587186831532503</v>
      </c>
      <c r="T1154" s="19">
        <f t="shared" si="177"/>
        <v>4.1543220371068674</v>
      </c>
    </row>
    <row r="1155" spans="1:20" x14ac:dyDescent="0.25">
      <c r="A1155" s="12" t="s">
        <v>47</v>
      </c>
      <c r="B1155" s="13">
        <v>1895561</v>
      </c>
      <c r="C1155" s="12">
        <v>4.7</v>
      </c>
      <c r="D1155" s="12">
        <v>4.5999999999999996</v>
      </c>
      <c r="E1155" s="12">
        <v>4.8</v>
      </c>
      <c r="F1155" s="12">
        <v>2006</v>
      </c>
      <c r="G1155" s="12" t="s">
        <v>8</v>
      </c>
      <c r="H1155" s="16" t="str">
        <f>VLOOKUP(A1155,'Data Key'!$A$1:$B$51,2,FALSE)</f>
        <v>Illinois</v>
      </c>
      <c r="I1155" s="17">
        <f t="shared" ref="I1155:I1218" si="180">ROUND(B1155*C1155/1000,0)</f>
        <v>8909</v>
      </c>
      <c r="J1155" s="21">
        <f t="shared" ref="J1155:J1218" si="181">SQRT(I1155/B1155*(1-I1155/B1155)/B1155)</f>
        <v>4.9676813734257152E-5</v>
      </c>
      <c r="K1155" s="19">
        <f t="shared" ref="K1155:K1218" si="182">1000*(I1155/B1155-J1155)</f>
        <v>4.6502510704119135</v>
      </c>
      <c r="L1155" s="19">
        <f t="shared" ref="L1155:L1218" si="183">1000*(I1155/B1155+J1155)</f>
        <v>4.7496046978804278</v>
      </c>
      <c r="M1155" s="21">
        <f t="shared" si="178"/>
        <v>8725</v>
      </c>
      <c r="N1155" s="21">
        <f t="shared" si="179"/>
        <v>9094</v>
      </c>
      <c r="O1155" s="19">
        <f t="shared" ref="O1155:O1218" si="184">1000*M1155/B1155</f>
        <v>4.6028589953053478</v>
      </c>
      <c r="P1155" s="19">
        <f t="shared" ref="P1155:P1218" si="185">1000*N1155/B1155</f>
        <v>4.7975243212959118</v>
      </c>
      <c r="Q1155" s="21">
        <f>((I1155/B1155)+_xlfn.NORM.S.INV(0.975)^2/(2*B1155))/(1+_xlfn.NORM.S.INV(0.975)^2/B1155)</f>
        <v>4.7009316350014856E-3</v>
      </c>
      <c r="R1155" s="21">
        <f>_xlfn.NORM.S.INV(0.975)*SQRT(Q1155*(1-Q1155)/B1155+(_xlfn.NORM.S.INV(0.975)^2/(4*B1155^2)))/(1+_xlfn.NORM.S.INV(0.975)^2/B1155)</f>
        <v>9.7380187647439341E-5</v>
      </c>
      <c r="S1155" s="19">
        <f t="shared" ref="S1155:S1218" si="186">1000*(Q1155-R1155)</f>
        <v>4.6035514473540458</v>
      </c>
      <c r="T1155" s="19">
        <f t="shared" ref="T1155:T1218" si="187">1000*(Q1155+R1155)</f>
        <v>4.798311822648925</v>
      </c>
    </row>
    <row r="1156" spans="1:20" x14ac:dyDescent="0.25">
      <c r="A1156" s="12" t="s">
        <v>35</v>
      </c>
      <c r="B1156" s="13">
        <v>956647</v>
      </c>
      <c r="C1156" s="12">
        <v>7.3</v>
      </c>
      <c r="D1156" s="12">
        <v>7.2</v>
      </c>
      <c r="E1156" s="12">
        <v>7.5</v>
      </c>
      <c r="F1156" s="12">
        <v>2006</v>
      </c>
      <c r="G1156" s="12" t="s">
        <v>8</v>
      </c>
      <c r="H1156" s="16" t="str">
        <f>VLOOKUP(A1156,'Data Key'!$A$1:$B$51,2,FALSE)</f>
        <v>Indiana</v>
      </c>
      <c r="I1156" s="17">
        <f t="shared" si="180"/>
        <v>6984</v>
      </c>
      <c r="J1156" s="21">
        <f t="shared" si="181"/>
        <v>8.7038080220715923E-5</v>
      </c>
      <c r="K1156" s="19">
        <f t="shared" si="182"/>
        <v>7.2134604317696009</v>
      </c>
      <c r="L1156" s="19">
        <f t="shared" si="183"/>
        <v>7.3875365922110321</v>
      </c>
      <c r="M1156" s="21">
        <f t="shared" ref="M1156:M1219" si="188">_xlfn.BINOM.INV(B1156, C1156/1000, 0.025)</f>
        <v>6821</v>
      </c>
      <c r="N1156" s="21">
        <f t="shared" ref="N1156:N1219" si="189">_xlfn.BINOM.INV(B1156, C1156/1000, 0.975)</f>
        <v>7147</v>
      </c>
      <c r="O1156" s="19">
        <f t="shared" si="184"/>
        <v>7.1301117340042879</v>
      </c>
      <c r="P1156" s="19">
        <f t="shared" si="185"/>
        <v>7.4708852899763443</v>
      </c>
      <c r="Q1156" s="21">
        <f>((I1156/B1156)+_xlfn.NORM.S.INV(0.975)^2/(2*B1156))/(1+_xlfn.NORM.S.INV(0.975)^2/B1156)</f>
        <v>7.3024769609331477E-3</v>
      </c>
      <c r="R1156" s="21">
        <f>_xlfn.NORM.S.INV(0.975)*SQRT(Q1156*(1-Q1156)/B1156+(_xlfn.NORM.S.INV(0.975)^2/(4*B1156^2)))/(1+_xlfn.NORM.S.INV(0.975)^2/B1156)</f>
        <v>1.7062557430368134E-4</v>
      </c>
      <c r="S1156" s="19">
        <f t="shared" si="186"/>
        <v>7.1318513866294664</v>
      </c>
      <c r="T1156" s="19">
        <f t="shared" si="187"/>
        <v>7.473102535236829</v>
      </c>
    </row>
    <row r="1157" spans="1:20" x14ac:dyDescent="0.25">
      <c r="A1157" s="12" t="s">
        <v>46</v>
      </c>
      <c r="B1157" s="13">
        <v>437275</v>
      </c>
      <c r="C1157" s="12">
        <v>2.2999999999999998</v>
      </c>
      <c r="D1157" s="12">
        <v>2.2000000000000002</v>
      </c>
      <c r="E1157" s="12">
        <v>2.5</v>
      </c>
      <c r="F1157" s="12">
        <v>2006</v>
      </c>
      <c r="G1157" s="12" t="s">
        <v>8</v>
      </c>
      <c r="H1157" s="16" t="str">
        <f>VLOOKUP(A1157,'Data Key'!$A$1:$B$51,2,FALSE)</f>
        <v>Iowa</v>
      </c>
      <c r="I1157" s="17">
        <f t="shared" si="180"/>
        <v>1006</v>
      </c>
      <c r="J1157" s="21">
        <f t="shared" si="181"/>
        <v>7.2450968419830898E-5</v>
      </c>
      <c r="K1157" s="19">
        <f t="shared" si="182"/>
        <v>2.2281607747623773</v>
      </c>
      <c r="L1157" s="19">
        <f t="shared" si="183"/>
        <v>2.3730627116020391</v>
      </c>
      <c r="M1157" s="21">
        <f t="shared" si="188"/>
        <v>944</v>
      </c>
      <c r="N1157" s="21">
        <f t="shared" si="189"/>
        <v>1068</v>
      </c>
      <c r="O1157" s="19">
        <f t="shared" si="184"/>
        <v>2.1588245383340006</v>
      </c>
      <c r="P1157" s="19">
        <f t="shared" si="185"/>
        <v>2.4423989480304158</v>
      </c>
      <c r="Q1157" s="21">
        <f>((I1157/B1157)+_xlfn.NORM.S.INV(0.975)^2/(2*B1157))/(1+_xlfn.NORM.S.INV(0.975)^2/B1157)</f>
        <v>2.3049839915596847E-3</v>
      </c>
      <c r="R1157" s="21">
        <f>_xlfn.NORM.S.INV(0.975)*SQRT(Q1157*(1-Q1157)/B1157+(_xlfn.NORM.S.INV(0.975)^2/(4*B1157^2)))/(1+_xlfn.NORM.S.INV(0.975)^2/B1157)</f>
        <v>1.422024543655184E-4</v>
      </c>
      <c r="S1157" s="19">
        <f t="shared" si="186"/>
        <v>2.1627815371941663</v>
      </c>
      <c r="T1157" s="19">
        <f t="shared" si="187"/>
        <v>2.4471864459252033</v>
      </c>
    </row>
    <row r="1158" spans="1:20" x14ac:dyDescent="0.25">
      <c r="A1158" s="12" t="s">
        <v>48</v>
      </c>
      <c r="B1158" s="13">
        <v>415826</v>
      </c>
      <c r="C1158" s="12">
        <v>3.4</v>
      </c>
      <c r="D1158" s="12">
        <v>3.2</v>
      </c>
      <c r="E1158" s="12">
        <v>3.6</v>
      </c>
      <c r="F1158" s="12">
        <v>2006</v>
      </c>
      <c r="G1158" s="12" t="s">
        <v>8</v>
      </c>
      <c r="H1158" s="16" t="str">
        <f>VLOOKUP(A1158,'Data Key'!$A$1:$B$51,2,FALSE)</f>
        <v>Kansas</v>
      </c>
      <c r="I1158" s="17">
        <f t="shared" si="180"/>
        <v>1414</v>
      </c>
      <c r="J1158" s="21">
        <f t="shared" si="181"/>
        <v>9.027622808932919E-5</v>
      </c>
      <c r="K1158" s="19">
        <f t="shared" si="182"/>
        <v>3.3101845415595141</v>
      </c>
      <c r="L1158" s="19">
        <f t="shared" si="183"/>
        <v>3.490736997738173</v>
      </c>
      <c r="M1158" s="21">
        <f t="shared" si="188"/>
        <v>1341</v>
      </c>
      <c r="N1158" s="21">
        <f t="shared" si="189"/>
        <v>1488</v>
      </c>
      <c r="O1158" s="19">
        <f t="shared" si="184"/>
        <v>3.2249065714986558</v>
      </c>
      <c r="P1158" s="19">
        <f t="shared" si="185"/>
        <v>3.5784198198284858</v>
      </c>
      <c r="Q1158" s="21">
        <f>((I1158/B1158)+_xlfn.NORM.S.INV(0.975)^2/(2*B1158))/(1+_xlfn.NORM.S.INV(0.975)^2/B1158)</f>
        <v>3.4050483833555382E-3</v>
      </c>
      <c r="R1158" s="21">
        <f>_xlfn.NORM.S.INV(0.975)*SQRT(Q1158*(1-Q1158)/B1158+(_xlfn.NORM.S.INV(0.975)^2/(4*B1158^2)))/(1+_xlfn.NORM.S.INV(0.975)^2/B1158)</f>
        <v>1.7711566770442825E-4</v>
      </c>
      <c r="S1158" s="19">
        <f t="shared" si="186"/>
        <v>3.22793271565111</v>
      </c>
      <c r="T1158" s="19">
        <f t="shared" si="187"/>
        <v>3.5821640510599666</v>
      </c>
    </row>
    <row r="1159" spans="1:20" x14ac:dyDescent="0.25">
      <c r="A1159" s="12" t="s">
        <v>49</v>
      </c>
      <c r="B1159" s="13">
        <v>591501</v>
      </c>
      <c r="C1159" s="12">
        <v>3.3</v>
      </c>
      <c r="D1159" s="12">
        <v>3.2</v>
      </c>
      <c r="E1159" s="12">
        <v>3.5</v>
      </c>
      <c r="F1159" s="12">
        <v>2006</v>
      </c>
      <c r="G1159" s="12" t="s">
        <v>8</v>
      </c>
      <c r="H1159" s="16" t="str">
        <f>VLOOKUP(A1159,'Data Key'!$A$1:$B$51,2,FALSE)</f>
        <v>Kentucky</v>
      </c>
      <c r="I1159" s="17">
        <f t="shared" si="180"/>
        <v>1952</v>
      </c>
      <c r="J1159" s="21">
        <f t="shared" si="181"/>
        <v>7.4570427941154436E-5</v>
      </c>
      <c r="K1159" s="19">
        <f t="shared" si="182"/>
        <v>3.2255085237427821</v>
      </c>
      <c r="L1159" s="19">
        <f t="shared" si="183"/>
        <v>3.3746493796250903</v>
      </c>
      <c r="M1159" s="21">
        <f t="shared" si="188"/>
        <v>1866</v>
      </c>
      <c r="N1159" s="21">
        <f t="shared" si="189"/>
        <v>2039</v>
      </c>
      <c r="O1159" s="19">
        <f t="shared" si="184"/>
        <v>3.1546861290175334</v>
      </c>
      <c r="P1159" s="19">
        <f t="shared" si="185"/>
        <v>3.4471623885673903</v>
      </c>
      <c r="Q1159" s="21">
        <f>((I1159/B1159)+_xlfn.NORM.S.INV(0.975)^2/(2*B1159))/(1+_xlfn.NORM.S.INV(0.975)^2/B1159)</f>
        <v>3.3033047110678209E-3</v>
      </c>
      <c r="R1159" s="21">
        <f>_xlfn.NORM.S.INV(0.975)*SQRT(Q1159*(1-Q1159)/B1159+(_xlfn.NORM.S.INV(0.975)^2/(4*B1159^2)))/(1+_xlfn.NORM.S.INV(0.975)^2/B1159)</f>
        <v>1.4626163157827784E-4</v>
      </c>
      <c r="S1159" s="19">
        <f t="shared" si="186"/>
        <v>3.1570430794895428</v>
      </c>
      <c r="T1159" s="19">
        <f t="shared" si="187"/>
        <v>3.449566342646099</v>
      </c>
    </row>
    <row r="1160" spans="1:20" x14ac:dyDescent="0.25">
      <c r="A1160" s="12" t="s">
        <v>50</v>
      </c>
      <c r="B1160" s="13">
        <v>598025</v>
      </c>
      <c r="C1160" s="12">
        <v>3</v>
      </c>
      <c r="D1160" s="12">
        <v>2.8</v>
      </c>
      <c r="E1160" s="12">
        <v>3.1</v>
      </c>
      <c r="F1160" s="12">
        <v>2006</v>
      </c>
      <c r="G1160" s="12" t="s">
        <v>8</v>
      </c>
      <c r="H1160" s="16" t="str">
        <f>VLOOKUP(A1160,'Data Key'!$A$1:$B$51,2,FALSE)</f>
        <v>Louisiana</v>
      </c>
      <c r="I1160" s="17">
        <f t="shared" si="180"/>
        <v>1794</v>
      </c>
      <c r="J1160" s="21">
        <f t="shared" si="181"/>
        <v>7.0719549603449013E-5</v>
      </c>
      <c r="K1160" s="19">
        <f t="shared" si="182"/>
        <v>2.9291550375793611</v>
      </c>
      <c r="L1160" s="19">
        <f t="shared" si="183"/>
        <v>3.070594136786259</v>
      </c>
      <c r="M1160" s="21">
        <f t="shared" si="188"/>
        <v>1712</v>
      </c>
      <c r="N1160" s="21">
        <f t="shared" si="189"/>
        <v>1877</v>
      </c>
      <c r="O1160" s="19">
        <f t="shared" si="184"/>
        <v>2.8627565737218346</v>
      </c>
      <c r="P1160" s="19">
        <f t="shared" si="185"/>
        <v>3.1386647715396512</v>
      </c>
      <c r="Q1160" s="21">
        <f>((I1160/B1160)+_xlfn.NORM.S.INV(0.975)^2/(2*B1160))/(1+_xlfn.NORM.S.INV(0.975)^2/B1160)</f>
        <v>3.0030670845730629E-3</v>
      </c>
      <c r="R1160" s="21">
        <f>_xlfn.NORM.S.INV(0.975)*SQRT(Q1160*(1-Q1160)/B1160+(_xlfn.NORM.S.INV(0.975)^2/(4*B1160^2)))/(1+_xlfn.NORM.S.INV(0.975)^2/B1160)</f>
        <v>1.3871757812046443E-4</v>
      </c>
      <c r="S1160" s="19">
        <f t="shared" si="186"/>
        <v>2.8643495064525988</v>
      </c>
      <c r="T1160" s="19">
        <f t="shared" si="187"/>
        <v>3.1417846626935271</v>
      </c>
    </row>
    <row r="1161" spans="1:20" x14ac:dyDescent="0.25">
      <c r="A1161" s="12" t="s">
        <v>36</v>
      </c>
      <c r="B1161" s="13">
        <v>177662</v>
      </c>
      <c r="C1161" s="12">
        <v>7.4</v>
      </c>
      <c r="D1161" s="12">
        <v>7</v>
      </c>
      <c r="E1161" s="12">
        <v>7.8</v>
      </c>
      <c r="F1161" s="12">
        <v>2006</v>
      </c>
      <c r="G1161" s="12" t="s">
        <v>8</v>
      </c>
      <c r="H1161" s="16" t="str">
        <f>VLOOKUP(A1161,'Data Key'!$A$1:$B$51,2,FALSE)</f>
        <v>Maine</v>
      </c>
      <c r="I1161" s="17">
        <f t="shared" si="180"/>
        <v>1315</v>
      </c>
      <c r="J1161" s="21">
        <f t="shared" si="181"/>
        <v>2.0335511193487875E-4</v>
      </c>
      <c r="K1161" s="19">
        <f t="shared" si="182"/>
        <v>7.1983402421644787</v>
      </c>
      <c r="L1161" s="19">
        <f t="shared" si="183"/>
        <v>7.6050504660342355</v>
      </c>
      <c r="M1161" s="21">
        <f t="shared" si="188"/>
        <v>1244</v>
      </c>
      <c r="N1161" s="21">
        <f t="shared" si="189"/>
        <v>1386</v>
      </c>
      <c r="O1161" s="19">
        <f t="shared" si="184"/>
        <v>7.0020600916346769</v>
      </c>
      <c r="P1161" s="19">
        <f t="shared" si="185"/>
        <v>7.8013306165640373</v>
      </c>
      <c r="Q1161" s="21">
        <f>((I1161/B1161)+_xlfn.NORM.S.INV(0.975)^2/(2*B1161))/(1+_xlfn.NORM.S.INV(0.975)^2/B1161)</f>
        <v>7.4123462259096237E-3</v>
      </c>
      <c r="R1161" s="21">
        <f>_xlfn.NORM.S.INV(0.975)*SQRT(Q1161*(1-Q1161)/B1161+(_xlfn.NORM.S.INV(0.975)^2/(4*B1161^2)))/(1+_xlfn.NORM.S.INV(0.975)^2/B1161)</f>
        <v>3.989910852128245E-4</v>
      </c>
      <c r="S1161" s="19">
        <f t="shared" si="186"/>
        <v>7.0133551406967998</v>
      </c>
      <c r="T1161" s="19">
        <f t="shared" si="187"/>
        <v>7.8113373111224478</v>
      </c>
    </row>
    <row r="1162" spans="1:20" x14ac:dyDescent="0.25">
      <c r="A1162" s="12" t="s">
        <v>15</v>
      </c>
      <c r="B1162" s="13">
        <v>769833</v>
      </c>
      <c r="C1162" s="12">
        <v>6.2</v>
      </c>
      <c r="D1162" s="12">
        <v>6.1</v>
      </c>
      <c r="E1162" s="12">
        <v>6.4</v>
      </c>
      <c r="F1162" s="12">
        <v>2006</v>
      </c>
      <c r="G1162" s="12" t="s">
        <v>8</v>
      </c>
      <c r="H1162" s="16" t="str">
        <f>VLOOKUP(A1162,'Data Key'!$A$1:$B$51,2,FALSE)</f>
        <v>Maryland</v>
      </c>
      <c r="I1162" s="17">
        <f t="shared" si="180"/>
        <v>4773</v>
      </c>
      <c r="J1162" s="21">
        <f t="shared" si="181"/>
        <v>8.9464075732068304E-5</v>
      </c>
      <c r="K1162" s="19">
        <f t="shared" si="182"/>
        <v>6.1105819082670587</v>
      </c>
      <c r="L1162" s="19">
        <f t="shared" si="183"/>
        <v>6.2895100597311959</v>
      </c>
      <c r="M1162" s="21">
        <f t="shared" si="188"/>
        <v>4638</v>
      </c>
      <c r="N1162" s="21">
        <f t="shared" si="189"/>
        <v>4908</v>
      </c>
      <c r="O1162" s="19">
        <f t="shared" si="184"/>
        <v>6.0246832754636399</v>
      </c>
      <c r="P1162" s="19">
        <f t="shared" si="185"/>
        <v>6.3754086925346147</v>
      </c>
      <c r="Q1162" s="21">
        <f>((I1162/B1162)+_xlfn.NORM.S.INV(0.975)^2/(2*B1162))/(1+_xlfn.NORM.S.INV(0.975)^2/B1162)</f>
        <v>6.2025100284392697E-3</v>
      </c>
      <c r="R1162" s="21">
        <f>_xlfn.NORM.S.INV(0.975)*SQRT(Q1162*(1-Q1162)/B1162+(_xlfn.NORM.S.INV(0.975)^2/(4*B1162^2)))/(1+_xlfn.NORM.S.INV(0.975)^2/B1162)</f>
        <v>1.7539785979686859E-4</v>
      </c>
      <c r="S1162" s="19">
        <f t="shared" si="186"/>
        <v>6.0271121686424003</v>
      </c>
      <c r="T1162" s="19">
        <f t="shared" si="187"/>
        <v>6.3779078882361384</v>
      </c>
    </row>
    <row r="1163" spans="1:20" x14ac:dyDescent="0.25">
      <c r="A1163" s="12" t="s">
        <v>30</v>
      </c>
      <c r="B1163" s="13">
        <v>874637</v>
      </c>
      <c r="C1163" s="12">
        <v>6.4</v>
      </c>
      <c r="D1163" s="12">
        <v>6.2</v>
      </c>
      <c r="E1163" s="12">
        <v>6.5</v>
      </c>
      <c r="F1163" s="12">
        <v>2006</v>
      </c>
      <c r="G1163" s="12" t="s">
        <v>8</v>
      </c>
      <c r="H1163" s="16" t="str">
        <f>VLOOKUP(A1163,'Data Key'!$A$1:$B$51,2,FALSE)</f>
        <v>Massachusetts</v>
      </c>
      <c r="I1163" s="17">
        <f t="shared" si="180"/>
        <v>5598</v>
      </c>
      <c r="J1163" s="21">
        <f t="shared" si="181"/>
        <v>8.5269616991400949E-5</v>
      </c>
      <c r="K1163" s="19">
        <f t="shared" si="182"/>
        <v>6.3150999077371432</v>
      </c>
      <c r="L1163" s="19">
        <f t="shared" si="183"/>
        <v>6.4856391417199459</v>
      </c>
      <c r="M1163" s="21">
        <f t="shared" si="188"/>
        <v>5452</v>
      </c>
      <c r="N1163" s="21">
        <f t="shared" si="189"/>
        <v>5744</v>
      </c>
      <c r="O1163" s="19">
        <f t="shared" si="184"/>
        <v>6.2334431312647416</v>
      </c>
      <c r="P1163" s="19">
        <f t="shared" si="185"/>
        <v>6.5672959181923476</v>
      </c>
      <c r="Q1163" s="21">
        <f>((I1163/B1163)+_xlfn.NORM.S.INV(0.975)^2/(2*B1163))/(1+_xlfn.NORM.S.INV(0.975)^2/B1163)</f>
        <v>6.4025374347602988E-3</v>
      </c>
      <c r="R1163" s="21">
        <f>_xlfn.NORM.S.INV(0.975)*SQRT(Q1163*(1-Q1163)/B1163+(_xlfn.NORM.S.INV(0.975)^2/(4*B1163^2)))/(1+_xlfn.NORM.S.INV(0.975)^2/B1163)</f>
        <v>1.6716718826057081E-4</v>
      </c>
      <c r="S1163" s="19">
        <f t="shared" si="186"/>
        <v>6.2353702464997278</v>
      </c>
      <c r="T1163" s="19">
        <f t="shared" si="187"/>
        <v>6.5697046230208693</v>
      </c>
    </row>
    <row r="1164" spans="1:20" x14ac:dyDescent="0.25">
      <c r="A1164" s="12" t="s">
        <v>51</v>
      </c>
      <c r="B1164" s="13">
        <v>1528322</v>
      </c>
      <c r="C1164" s="12">
        <v>5.9</v>
      </c>
      <c r="D1164" s="12">
        <v>5.8</v>
      </c>
      <c r="E1164" s="12">
        <v>6</v>
      </c>
      <c r="F1164" s="12">
        <v>2006</v>
      </c>
      <c r="G1164" s="12" t="s">
        <v>8</v>
      </c>
      <c r="H1164" s="16" t="str">
        <f>VLOOKUP(A1164,'Data Key'!$A$1:$B$51,2,FALSE)</f>
        <v>Michigan</v>
      </c>
      <c r="I1164" s="17">
        <f t="shared" si="180"/>
        <v>9017</v>
      </c>
      <c r="J1164" s="21">
        <f t="shared" si="181"/>
        <v>6.1948560801082869E-5</v>
      </c>
      <c r="K1164" s="19">
        <f t="shared" si="182"/>
        <v>5.8379861388237346</v>
      </c>
      <c r="L1164" s="19">
        <f t="shared" si="183"/>
        <v>5.9618832604258998</v>
      </c>
      <c r="M1164" s="21">
        <f t="shared" si="188"/>
        <v>8832</v>
      </c>
      <c r="N1164" s="21">
        <f t="shared" si="189"/>
        <v>9203</v>
      </c>
      <c r="O1164" s="19">
        <f t="shared" si="184"/>
        <v>5.7788869099574569</v>
      </c>
      <c r="P1164" s="19">
        <f t="shared" si="185"/>
        <v>6.021636801668758</v>
      </c>
      <c r="Q1164" s="21">
        <f>((I1164/B1164)+_xlfn.NORM.S.INV(0.975)^2/(2*B1164))/(1+_xlfn.NORM.S.INV(0.975)^2/B1164)</f>
        <v>5.9011766239597105E-3</v>
      </c>
      <c r="R1164" s="21">
        <f>_xlfn.NORM.S.INV(0.975)*SQRT(Q1164*(1-Q1164)/B1164+(_xlfn.NORM.S.INV(0.975)^2/(4*B1164^2)))/(1+_xlfn.NORM.S.INV(0.975)^2/B1164)</f>
        <v>1.214358486586143E-4</v>
      </c>
      <c r="S1164" s="19">
        <f t="shared" si="186"/>
        <v>5.7797407753010965</v>
      </c>
      <c r="T1164" s="19">
        <f t="shared" si="187"/>
        <v>6.0226124726183246</v>
      </c>
    </row>
    <row r="1165" spans="1:20" x14ac:dyDescent="0.25">
      <c r="A1165" s="12" t="s">
        <v>28</v>
      </c>
      <c r="B1165" s="13">
        <v>767534</v>
      </c>
      <c r="C1165" s="12">
        <v>10.5</v>
      </c>
      <c r="D1165" s="12">
        <v>10.3</v>
      </c>
      <c r="E1165" s="12">
        <v>10.7</v>
      </c>
      <c r="F1165" s="12">
        <v>2006</v>
      </c>
      <c r="G1165" s="12" t="s">
        <v>8</v>
      </c>
      <c r="H1165" s="16" t="str">
        <f>VLOOKUP(A1165,'Data Key'!$A$1:$B$51,2,FALSE)</f>
        <v>Minnesota</v>
      </c>
      <c r="I1165" s="17">
        <f t="shared" si="180"/>
        <v>8059</v>
      </c>
      <c r="J1165" s="21">
        <f t="shared" si="181"/>
        <v>1.1634584681140454E-4</v>
      </c>
      <c r="K1165" s="19">
        <f t="shared" si="182"/>
        <v>10.383514745683522</v>
      </c>
      <c r="L1165" s="19">
        <f t="shared" si="183"/>
        <v>10.61620643930633</v>
      </c>
      <c r="M1165" s="21">
        <f t="shared" si="188"/>
        <v>7885</v>
      </c>
      <c r="N1165" s="21">
        <f t="shared" si="189"/>
        <v>8235</v>
      </c>
      <c r="O1165" s="19">
        <f t="shared" si="184"/>
        <v>10.273160537513647</v>
      </c>
      <c r="P1165" s="19">
        <f t="shared" si="185"/>
        <v>10.729166395234609</v>
      </c>
      <c r="Q1165" s="21">
        <f>((I1165/B1165)+_xlfn.NORM.S.INV(0.975)^2/(2*B1165))/(1+_xlfn.NORM.S.INV(0.975)^2/B1165)</f>
        <v>1.0502310497277059E-2</v>
      </c>
      <c r="R1165" s="21">
        <f>_xlfn.NORM.S.INV(0.975)*SQRT(Q1165*(1-Q1165)/B1165+(_xlfn.NORM.S.INV(0.975)^2/(4*B1165^2)))/(1+_xlfn.NORM.S.INV(0.975)^2/B1165)</f>
        <v>2.2807257657205614E-4</v>
      </c>
      <c r="S1165" s="19">
        <f t="shared" si="186"/>
        <v>10.274237920705001</v>
      </c>
      <c r="T1165" s="19">
        <f t="shared" si="187"/>
        <v>10.730383073849115</v>
      </c>
    </row>
    <row r="1166" spans="1:20" x14ac:dyDescent="0.25">
      <c r="A1166" s="12" t="s">
        <v>61</v>
      </c>
      <c r="B1166" s="13">
        <v>442463</v>
      </c>
      <c r="C1166" s="12">
        <v>1.9</v>
      </c>
      <c r="D1166" s="12">
        <v>1.8</v>
      </c>
      <c r="E1166" s="12">
        <v>2</v>
      </c>
      <c r="F1166" s="12">
        <v>2006</v>
      </c>
      <c r="G1166" s="12" t="s">
        <v>8</v>
      </c>
      <c r="H1166" s="16" t="str">
        <f>VLOOKUP(A1166,'Data Key'!$A$1:$B$51,2,FALSE)</f>
        <v>Mississippi</v>
      </c>
      <c r="I1166" s="17">
        <f t="shared" si="180"/>
        <v>841</v>
      </c>
      <c r="J1166" s="21">
        <f t="shared" si="181"/>
        <v>6.5479885085829756E-5</v>
      </c>
      <c r="K1166" s="19">
        <f t="shared" si="182"/>
        <v>1.8352440172517668</v>
      </c>
      <c r="L1166" s="19">
        <f t="shared" si="183"/>
        <v>1.9662037874234266</v>
      </c>
      <c r="M1166" s="21">
        <f t="shared" si="188"/>
        <v>784</v>
      </c>
      <c r="N1166" s="21">
        <f t="shared" si="189"/>
        <v>898</v>
      </c>
      <c r="O1166" s="19">
        <f t="shared" si="184"/>
        <v>1.7718995712635859</v>
      </c>
      <c r="P1166" s="19">
        <f t="shared" si="185"/>
        <v>2.0295482334116075</v>
      </c>
      <c r="Q1166" s="21">
        <f>((I1166/B1166)+_xlfn.NORM.S.INV(0.975)^2/(2*B1166))/(1+_xlfn.NORM.S.INV(0.975)^2/B1166)</f>
        <v>1.9050483571406687E-3</v>
      </c>
      <c r="R1166" s="21">
        <f>_xlfn.NORM.S.INV(0.975)*SQRT(Q1166*(1-Q1166)/B1166+(_xlfn.NORM.S.INV(0.975)^2/(4*B1166^2)))/(1+_xlfn.NORM.S.INV(0.975)^2/B1166)</f>
        <v>1.2855604634967824E-4</v>
      </c>
      <c r="S1166" s="19">
        <f t="shared" si="186"/>
        <v>1.7764923107909905</v>
      </c>
      <c r="T1166" s="19">
        <f t="shared" si="187"/>
        <v>2.0336044034903469</v>
      </c>
    </row>
    <row r="1167" spans="1:20" x14ac:dyDescent="0.25">
      <c r="A1167" s="12" t="s">
        <v>22</v>
      </c>
      <c r="B1167" s="13">
        <v>831553</v>
      </c>
      <c r="C1167" s="12">
        <v>5</v>
      </c>
      <c r="D1167" s="12">
        <v>4.9000000000000004</v>
      </c>
      <c r="E1167" s="12">
        <v>5.2</v>
      </c>
      <c r="F1167" s="12">
        <v>2006</v>
      </c>
      <c r="G1167" s="12" t="s">
        <v>8</v>
      </c>
      <c r="H1167" s="16" t="str">
        <f>VLOOKUP(A1167,'Data Key'!$A$1:$B$51,2,FALSE)</f>
        <v>Missouri</v>
      </c>
      <c r="I1167" s="17">
        <f t="shared" si="180"/>
        <v>4158</v>
      </c>
      <c r="J1167" s="21">
        <f t="shared" si="181"/>
        <v>7.7350617751910616E-5</v>
      </c>
      <c r="K1167" s="19">
        <f t="shared" si="182"/>
        <v>4.9229319860027507</v>
      </c>
      <c r="L1167" s="19">
        <f t="shared" si="183"/>
        <v>5.0776332215065727</v>
      </c>
      <c r="M1167" s="21">
        <f t="shared" si="188"/>
        <v>4032</v>
      </c>
      <c r="N1167" s="21">
        <f t="shared" si="189"/>
        <v>4284</v>
      </c>
      <c r="O1167" s="19">
        <f t="shared" si="184"/>
        <v>4.8487588884893684</v>
      </c>
      <c r="P1167" s="19">
        <f t="shared" si="185"/>
        <v>5.1518063190199541</v>
      </c>
      <c r="Q1167" s="21">
        <f>((I1167/B1167)+_xlfn.NORM.S.INV(0.975)^2/(2*B1167))/(1+_xlfn.NORM.S.INV(0.975)^2/B1167)</f>
        <v>5.0025693037561879E-3</v>
      </c>
      <c r="R1167" s="21">
        <f>_xlfn.NORM.S.INV(0.975)*SQRT(Q1167*(1-Q1167)/B1167+(_xlfn.NORM.S.INV(0.975)^2/(4*B1167^2)))/(1+_xlfn.NORM.S.INV(0.975)^2/B1167)</f>
        <v>1.5165580244101053E-4</v>
      </c>
      <c r="S1167" s="19">
        <f t="shared" si="186"/>
        <v>4.8509135013151772</v>
      </c>
      <c r="T1167" s="19">
        <f t="shared" si="187"/>
        <v>5.1542251061971989</v>
      </c>
    </row>
    <row r="1168" spans="1:20" x14ac:dyDescent="0.25">
      <c r="A1168" s="12" t="s">
        <v>53</v>
      </c>
      <c r="B1168" s="13">
        <v>258567</v>
      </c>
      <c r="C1168" s="12">
        <v>3.8</v>
      </c>
      <c r="D1168" s="12">
        <v>3.6</v>
      </c>
      <c r="E1168" s="12">
        <v>4</v>
      </c>
      <c r="F1168" s="12">
        <v>2006</v>
      </c>
      <c r="G1168" s="12" t="s">
        <v>8</v>
      </c>
      <c r="H1168" s="16" t="str">
        <f>VLOOKUP(A1168,'Data Key'!$A$1:$B$51,2,FALSE)</f>
        <v>Nebraska</v>
      </c>
      <c r="I1168" s="17">
        <f t="shared" si="180"/>
        <v>983</v>
      </c>
      <c r="J1168" s="21">
        <f t="shared" si="181"/>
        <v>1.210254080365763E-4</v>
      </c>
      <c r="K1168" s="19">
        <f t="shared" si="182"/>
        <v>3.6806971629024843</v>
      </c>
      <c r="L1168" s="19">
        <f t="shared" si="183"/>
        <v>3.9227479789756363</v>
      </c>
      <c r="M1168" s="21">
        <f t="shared" si="188"/>
        <v>922</v>
      </c>
      <c r="N1168" s="21">
        <f t="shared" si="189"/>
        <v>1044</v>
      </c>
      <c r="O1168" s="19">
        <f t="shared" si="184"/>
        <v>3.565806928184958</v>
      </c>
      <c r="P1168" s="19">
        <f t="shared" si="185"/>
        <v>4.037638213693163</v>
      </c>
      <c r="Q1168" s="21">
        <f>((I1168/B1168)+_xlfn.NORM.S.INV(0.975)^2/(2*B1168))/(1+_xlfn.NORM.S.INV(0.975)^2/B1168)</f>
        <v>3.8090943427865312E-3</v>
      </c>
      <c r="R1168" s="21">
        <f>_xlfn.NORM.S.INV(0.975)*SQRT(Q1168*(1-Q1168)/B1168+(_xlfn.NORM.S.INV(0.975)^2/(4*B1168^2)))/(1+_xlfn.NORM.S.INV(0.975)^2/B1168)</f>
        <v>2.3754707310343092E-4</v>
      </c>
      <c r="S1168" s="19">
        <f t="shared" si="186"/>
        <v>3.5715472696831001</v>
      </c>
      <c r="T1168" s="19">
        <f t="shared" si="187"/>
        <v>4.0466414158899626</v>
      </c>
    </row>
    <row r="1169" spans="1:20" x14ac:dyDescent="0.25">
      <c r="A1169" s="12" t="s">
        <v>31</v>
      </c>
      <c r="B1169" s="13">
        <v>388990</v>
      </c>
      <c r="C1169" s="12">
        <v>4.0999999999999996</v>
      </c>
      <c r="D1169" s="12">
        <v>3.9</v>
      </c>
      <c r="E1169" s="12">
        <v>4.3</v>
      </c>
      <c r="F1169" s="12">
        <v>2006</v>
      </c>
      <c r="G1169" s="12" t="s">
        <v>8</v>
      </c>
      <c r="H1169" s="16" t="str">
        <f>VLOOKUP(A1169,'Data Key'!$A$1:$B$51,2,FALSE)</f>
        <v>Nevada</v>
      </c>
      <c r="I1169" s="17">
        <f t="shared" si="180"/>
        <v>1595</v>
      </c>
      <c r="J1169" s="21">
        <f t="shared" si="181"/>
        <v>1.024589011968164E-4</v>
      </c>
      <c r="K1169" s="19">
        <f t="shared" si="182"/>
        <v>3.9979035759876869</v>
      </c>
      <c r="L1169" s="19">
        <f t="shared" si="183"/>
        <v>4.2028213783813202</v>
      </c>
      <c r="M1169" s="21">
        <f t="shared" si="188"/>
        <v>1517</v>
      </c>
      <c r="N1169" s="21">
        <f t="shared" si="189"/>
        <v>1673</v>
      </c>
      <c r="O1169" s="19">
        <f t="shared" si="184"/>
        <v>3.8998431836293994</v>
      </c>
      <c r="P1169" s="19">
        <f t="shared" si="185"/>
        <v>4.3008817707396076</v>
      </c>
      <c r="Q1169" s="21">
        <f>((I1169/B1169)+_xlfn.NORM.S.INV(0.975)^2/(2*B1169))/(1+_xlfn.NORM.S.INV(0.975)^2/B1169)</f>
        <v>4.1052596704912077E-3</v>
      </c>
      <c r="R1169" s="21">
        <f>_xlfn.NORM.S.INV(0.975)*SQRT(Q1169*(1-Q1169)/B1169+(_xlfn.NORM.S.INV(0.975)^2/(4*B1169^2)))/(1+_xlfn.NORM.S.INV(0.975)^2/B1169)</f>
        <v>2.0099382206254264E-4</v>
      </c>
      <c r="S1169" s="19">
        <f t="shared" si="186"/>
        <v>3.9042658484286652</v>
      </c>
      <c r="T1169" s="19">
        <f t="shared" si="187"/>
        <v>4.3062534925537506</v>
      </c>
    </row>
    <row r="1170" spans="1:20" x14ac:dyDescent="0.25">
      <c r="A1170" s="12" t="s">
        <v>37</v>
      </c>
      <c r="B1170" s="13">
        <v>190666</v>
      </c>
      <c r="C1170" s="12">
        <v>4.5</v>
      </c>
      <c r="D1170" s="12">
        <v>4.2</v>
      </c>
      <c r="E1170" s="12">
        <v>4.9000000000000004</v>
      </c>
      <c r="F1170" s="12">
        <v>2006</v>
      </c>
      <c r="G1170" s="12" t="s">
        <v>8</v>
      </c>
      <c r="H1170" s="16" t="str">
        <f>VLOOKUP(A1170,'Data Key'!$A$1:$B$51,2,FALSE)</f>
        <v>New Hampshire</v>
      </c>
      <c r="I1170" s="17">
        <f t="shared" si="180"/>
        <v>858</v>
      </c>
      <c r="J1170" s="21">
        <f t="shared" si="181"/>
        <v>1.5328195014170315E-4</v>
      </c>
      <c r="K1170" s="19">
        <f t="shared" si="182"/>
        <v>4.3467337841790465</v>
      </c>
      <c r="L1170" s="19">
        <f t="shared" si="183"/>
        <v>4.6532976844624523</v>
      </c>
      <c r="M1170" s="21">
        <f t="shared" si="188"/>
        <v>801</v>
      </c>
      <c r="N1170" s="21">
        <f t="shared" si="189"/>
        <v>916</v>
      </c>
      <c r="O1170" s="19">
        <f t="shared" si="184"/>
        <v>4.2010636400826575</v>
      </c>
      <c r="P1170" s="19">
        <f t="shared" si="185"/>
        <v>4.8042126021419653</v>
      </c>
      <c r="Q1170" s="21">
        <f>((I1170/B1170)+_xlfn.NORM.S.INV(0.975)^2/(2*B1170))/(1+_xlfn.NORM.S.INV(0.975)^2/B1170)</f>
        <v>4.50999865962581E-3</v>
      </c>
      <c r="R1170" s="21">
        <f>_xlfn.NORM.S.INV(0.975)*SQRT(Q1170*(1-Q1170)/B1170+(_xlfn.NORM.S.INV(0.975)^2/(4*B1170^2)))/(1+_xlfn.NORM.S.INV(0.975)^2/B1170)</f>
        <v>3.009212445601118E-4</v>
      </c>
      <c r="S1170" s="19">
        <f t="shared" si="186"/>
        <v>4.209077415065698</v>
      </c>
      <c r="T1170" s="19">
        <f t="shared" si="187"/>
        <v>4.8109199041859219</v>
      </c>
    </row>
    <row r="1171" spans="1:20" x14ac:dyDescent="0.25">
      <c r="A1171" s="12" t="s">
        <v>16</v>
      </c>
      <c r="B1171" s="13">
        <v>1208203</v>
      </c>
      <c r="C1171" s="12">
        <v>6</v>
      </c>
      <c r="D1171" s="12">
        <v>5.9</v>
      </c>
      <c r="E1171" s="12">
        <v>6.2</v>
      </c>
      <c r="F1171" s="12">
        <v>2006</v>
      </c>
      <c r="G1171" s="12" t="s">
        <v>8</v>
      </c>
      <c r="H1171" s="16" t="str">
        <f>VLOOKUP(A1171,'Data Key'!$A$1:$B$51,2,FALSE)</f>
        <v>New Jersey</v>
      </c>
      <c r="I1171" s="17">
        <f t="shared" si="180"/>
        <v>7249</v>
      </c>
      <c r="J1171" s="21">
        <f t="shared" si="181"/>
        <v>7.0257448179192341E-5</v>
      </c>
      <c r="K1171" s="19">
        <f t="shared" si="182"/>
        <v>5.9295621185657996</v>
      </c>
      <c r="L1171" s="19">
        <f t="shared" si="183"/>
        <v>6.0700770149241841</v>
      </c>
      <c r="M1171" s="21">
        <f t="shared" si="188"/>
        <v>7083</v>
      </c>
      <c r="N1171" s="21">
        <f t="shared" si="189"/>
        <v>7416</v>
      </c>
      <c r="O1171" s="19">
        <f t="shared" si="184"/>
        <v>5.8624254367850437</v>
      </c>
      <c r="P1171" s="19">
        <f t="shared" si="185"/>
        <v>6.1380413721866276</v>
      </c>
      <c r="Q1171" s="21">
        <f>((I1171/B1171)+_xlfn.NORM.S.INV(0.975)^2/(2*B1171))/(1+_xlfn.NORM.S.INV(0.975)^2/B1171)</f>
        <v>6.0013902260770136E-3</v>
      </c>
      <c r="R1171" s="21">
        <f>_xlfn.NORM.S.INV(0.975)*SQRT(Q1171*(1-Q1171)/B1171+(_xlfn.NORM.S.INV(0.975)^2/(4*B1171^2)))/(1+_xlfn.NORM.S.INV(0.975)^2/B1171)</f>
        <v>1.3772871941847111E-4</v>
      </c>
      <c r="S1171" s="19">
        <f t="shared" si="186"/>
        <v>5.8636615066585422</v>
      </c>
      <c r="T1171" s="19">
        <f t="shared" si="187"/>
        <v>6.1391189454954844</v>
      </c>
    </row>
    <row r="1172" spans="1:20" x14ac:dyDescent="0.25">
      <c r="A1172" s="12" t="s">
        <v>62</v>
      </c>
      <c r="B1172" s="13">
        <v>296700</v>
      </c>
      <c r="C1172" s="12">
        <v>1.9</v>
      </c>
      <c r="D1172" s="12">
        <v>1.7</v>
      </c>
      <c r="E1172" s="12">
        <v>2</v>
      </c>
      <c r="F1172" s="12">
        <v>2006</v>
      </c>
      <c r="G1172" s="12" t="s">
        <v>8</v>
      </c>
      <c r="H1172" s="16" t="str">
        <f>VLOOKUP(A1172,'Data Key'!$A$1:$B$51,2,FALSE)</f>
        <v>New Mexico</v>
      </c>
      <c r="I1172" s="17">
        <f t="shared" si="180"/>
        <v>564</v>
      </c>
      <c r="J1172" s="21">
        <f t="shared" si="181"/>
        <v>7.9966637618031331E-5</v>
      </c>
      <c r="K1172" s="19">
        <f t="shared" si="182"/>
        <v>1.820943372493192</v>
      </c>
      <c r="L1172" s="19">
        <f t="shared" si="183"/>
        <v>1.9808766477292548</v>
      </c>
      <c r="M1172" s="21">
        <f t="shared" si="188"/>
        <v>518</v>
      </c>
      <c r="N1172" s="21">
        <f t="shared" si="189"/>
        <v>611</v>
      </c>
      <c r="O1172" s="19">
        <f t="shared" si="184"/>
        <v>1.745871250421301</v>
      </c>
      <c r="P1172" s="19">
        <f t="shared" si="185"/>
        <v>2.059319177620492</v>
      </c>
      <c r="Q1172" s="21">
        <f>((I1172/B1172)+_xlfn.NORM.S.INV(0.975)^2/(2*B1172))/(1+_xlfn.NORM.S.INV(0.975)^2/B1172)</f>
        <v>1.907358956418806E-3</v>
      </c>
      <c r="R1172" s="21">
        <f>_xlfn.NORM.S.INV(0.975)*SQRT(Q1172*(1-Q1172)/B1172+(_xlfn.NORM.S.INV(0.975)^2/(4*B1172^2)))/(1+_xlfn.NORM.S.INV(0.975)^2/B1172)</f>
        <v>1.5712823476337861E-4</v>
      </c>
      <c r="S1172" s="19">
        <f t="shared" si="186"/>
        <v>1.7502307216554274</v>
      </c>
      <c r="T1172" s="19">
        <f t="shared" si="187"/>
        <v>2.0644871911821845</v>
      </c>
    </row>
    <row r="1173" spans="1:20" x14ac:dyDescent="0.25">
      <c r="A1173" s="12" t="s">
        <v>38</v>
      </c>
      <c r="B1173" s="13">
        <v>2454653</v>
      </c>
      <c r="C1173" s="12">
        <v>5.3</v>
      </c>
      <c r="D1173" s="12">
        <v>5.2</v>
      </c>
      <c r="E1173" s="12">
        <v>5.4</v>
      </c>
      <c r="F1173" s="12">
        <v>2006</v>
      </c>
      <c r="G1173" s="12" t="s">
        <v>8</v>
      </c>
      <c r="H1173" s="16" t="str">
        <f>VLOOKUP(A1173,'Data Key'!$A$1:$B$51,2,FALSE)</f>
        <v>New York</v>
      </c>
      <c r="I1173" s="17">
        <f t="shared" si="180"/>
        <v>13010</v>
      </c>
      <c r="J1173" s="21">
        <f t="shared" si="181"/>
        <v>4.6344112525463098E-5</v>
      </c>
      <c r="K1173" s="19">
        <f t="shared" si="182"/>
        <v>5.2537940332735555</v>
      </c>
      <c r="L1173" s="19">
        <f t="shared" si="183"/>
        <v>5.3464822583244818</v>
      </c>
      <c r="M1173" s="21">
        <f t="shared" si="188"/>
        <v>12787</v>
      </c>
      <c r="N1173" s="21">
        <f t="shared" si="189"/>
        <v>13233</v>
      </c>
      <c r="O1173" s="19">
        <f t="shared" si="184"/>
        <v>5.2092902744298275</v>
      </c>
      <c r="P1173" s="19">
        <f t="shared" si="185"/>
        <v>5.3909860171682107</v>
      </c>
      <c r="Q1173" s="21">
        <f>((I1173/B1173)+_xlfn.NORM.S.INV(0.975)^2/(2*B1173))/(1+_xlfn.NORM.S.INV(0.975)^2/B1173)</f>
        <v>5.3009123351340903E-3</v>
      </c>
      <c r="R1173" s="21">
        <f>_xlfn.NORM.S.INV(0.975)*SQRT(Q1173*(1-Q1173)/B1173+(_xlfn.NORM.S.INV(0.975)^2/(4*B1173^2)))/(1+_xlfn.NORM.S.INV(0.975)^2/B1173)</f>
        <v>9.0842617721027008E-5</v>
      </c>
      <c r="S1173" s="19">
        <f t="shared" si="186"/>
        <v>5.210069717413063</v>
      </c>
      <c r="T1173" s="19">
        <f t="shared" si="187"/>
        <v>5.3917549528551172</v>
      </c>
    </row>
    <row r="1174" spans="1:20" x14ac:dyDescent="0.25">
      <c r="A1174" s="12" t="s">
        <v>23</v>
      </c>
      <c r="B1174" s="13">
        <v>1309437</v>
      </c>
      <c r="C1174" s="12">
        <v>4.7</v>
      </c>
      <c r="D1174" s="12">
        <v>4.5</v>
      </c>
      <c r="E1174" s="12">
        <v>4.8</v>
      </c>
      <c r="F1174" s="12">
        <v>2006</v>
      </c>
      <c r="G1174" s="12" t="s">
        <v>8</v>
      </c>
      <c r="H1174" s="16" t="str">
        <f>VLOOKUP(A1174,'Data Key'!$A$1:$B$51,2,FALSE)</f>
        <v>North Carolina</v>
      </c>
      <c r="I1174" s="17">
        <f t="shared" si="180"/>
        <v>6154</v>
      </c>
      <c r="J1174" s="21">
        <f t="shared" si="181"/>
        <v>5.9768340638662826E-5</v>
      </c>
      <c r="K1174" s="19">
        <f t="shared" si="182"/>
        <v>4.6399613905358805</v>
      </c>
      <c r="L1174" s="19">
        <f t="shared" si="183"/>
        <v>4.7594980718132067</v>
      </c>
      <c r="M1174" s="21">
        <f t="shared" si="188"/>
        <v>6001</v>
      </c>
      <c r="N1174" s="21">
        <f t="shared" si="189"/>
        <v>6308</v>
      </c>
      <c r="O1174" s="19">
        <f t="shared" si="184"/>
        <v>4.5828856218359491</v>
      </c>
      <c r="P1174" s="19">
        <f t="shared" si="185"/>
        <v>4.8173375275022776</v>
      </c>
      <c r="Q1174" s="21">
        <f>((I1174/B1174)+_xlfn.NORM.S.INV(0.975)^2/(2*B1174))/(1+_xlfn.NORM.S.INV(0.975)^2/B1174)</f>
        <v>4.701182775506043E-3</v>
      </c>
      <c r="R1174" s="21">
        <f>_xlfn.NORM.S.INV(0.975)*SQRT(Q1174*(1-Q1174)/B1174+(_xlfn.NORM.S.INV(0.975)^2/(4*B1174^2)))/(1+_xlfn.NORM.S.INV(0.975)^2/B1174)</f>
        <v>1.1717065528548578E-4</v>
      </c>
      <c r="S1174" s="19">
        <f t="shared" si="186"/>
        <v>4.5840121202205575</v>
      </c>
      <c r="T1174" s="19">
        <f t="shared" si="187"/>
        <v>4.8183534307915288</v>
      </c>
    </row>
    <row r="1175" spans="1:20" x14ac:dyDescent="0.25">
      <c r="A1175" s="12" t="s">
        <v>59</v>
      </c>
      <c r="B1175" s="13">
        <v>89043</v>
      </c>
      <c r="C1175" s="12">
        <v>3.5</v>
      </c>
      <c r="D1175" s="12">
        <v>3.1</v>
      </c>
      <c r="E1175" s="12">
        <v>3.9</v>
      </c>
      <c r="F1175" s="12">
        <v>2006</v>
      </c>
      <c r="G1175" s="12" t="s">
        <v>8</v>
      </c>
      <c r="H1175" s="16" t="str">
        <f>VLOOKUP(A1175,'Data Key'!$A$1:$B$51,2,FALSE)</f>
        <v>North Dakota</v>
      </c>
      <c r="I1175" s="17">
        <f t="shared" si="180"/>
        <v>312</v>
      </c>
      <c r="J1175" s="21">
        <f t="shared" si="181"/>
        <v>1.9802285130535144E-4</v>
      </c>
      <c r="K1175" s="19">
        <f t="shared" si="182"/>
        <v>3.3059022186046922</v>
      </c>
      <c r="L1175" s="19">
        <f t="shared" si="183"/>
        <v>3.7019479212153947</v>
      </c>
      <c r="M1175" s="21">
        <f t="shared" si="188"/>
        <v>278</v>
      </c>
      <c r="N1175" s="21">
        <f t="shared" si="189"/>
        <v>347</v>
      </c>
      <c r="O1175" s="19">
        <f t="shared" si="184"/>
        <v>3.1220870815224107</v>
      </c>
      <c r="P1175" s="19">
        <f t="shared" si="185"/>
        <v>3.8969935873679007</v>
      </c>
      <c r="Q1175" s="21">
        <f>((I1175/B1175)+_xlfn.NORM.S.INV(0.975)^2/(2*B1175))/(1+_xlfn.NORM.S.INV(0.975)^2/B1175)</f>
        <v>3.5253437883646698E-3</v>
      </c>
      <c r="R1175" s="21">
        <f>_xlfn.NORM.S.INV(0.975)*SQRT(Q1175*(1-Q1175)/B1175+(_xlfn.NORM.S.INV(0.975)^2/(4*B1175^2)))/(1+_xlfn.NORM.S.INV(0.975)^2/B1175)</f>
        <v>3.8987824019943757E-4</v>
      </c>
      <c r="S1175" s="19">
        <f t="shared" si="186"/>
        <v>3.1354655481652323</v>
      </c>
      <c r="T1175" s="19">
        <f t="shared" si="187"/>
        <v>3.9152220285641071</v>
      </c>
    </row>
    <row r="1176" spans="1:20" x14ac:dyDescent="0.25">
      <c r="A1176" s="12" t="s">
        <v>54</v>
      </c>
      <c r="B1176" s="13">
        <v>1671958</v>
      </c>
      <c r="C1176" s="12">
        <v>5.0999999999999996</v>
      </c>
      <c r="D1176" s="12">
        <v>5</v>
      </c>
      <c r="E1176" s="12">
        <v>5.2</v>
      </c>
      <c r="F1176" s="12">
        <v>2006</v>
      </c>
      <c r="G1176" s="12" t="s">
        <v>8</v>
      </c>
      <c r="H1176" s="16" t="str">
        <f>VLOOKUP(A1176,'Data Key'!$A$1:$B$51,2,FALSE)</f>
        <v>Ohio</v>
      </c>
      <c r="I1176" s="17">
        <f t="shared" si="180"/>
        <v>8527</v>
      </c>
      <c r="J1176" s="21">
        <f t="shared" si="181"/>
        <v>5.508869461356427E-5</v>
      </c>
      <c r="K1176" s="19">
        <f t="shared" si="182"/>
        <v>5.0449197984227441</v>
      </c>
      <c r="L1176" s="19">
        <f t="shared" si="183"/>
        <v>5.155097187649873</v>
      </c>
      <c r="M1176" s="21">
        <f t="shared" si="188"/>
        <v>8347</v>
      </c>
      <c r="N1176" s="21">
        <f t="shared" si="189"/>
        <v>8708</v>
      </c>
      <c r="O1176" s="19">
        <f t="shared" si="184"/>
        <v>4.9923502863110194</v>
      </c>
      <c r="P1176" s="19">
        <f t="shared" si="185"/>
        <v>5.2082648009100705</v>
      </c>
      <c r="Q1176" s="21">
        <f>((I1176/B1176)+_xlfn.NORM.S.INV(0.975)^2/(2*B1176))/(1+_xlfn.NORM.S.INV(0.975)^2/B1176)</f>
        <v>5.1011455632077648E-3</v>
      </c>
      <c r="R1176" s="21">
        <f>_xlfn.NORM.S.INV(0.975)*SQRT(Q1176*(1-Q1176)/B1176+(_xlfn.NORM.S.INV(0.975)^2/(4*B1176^2)))/(1+_xlfn.NORM.S.INV(0.975)^2/B1176)</f>
        <v>1.0798969386848857E-4</v>
      </c>
      <c r="S1176" s="19">
        <f t="shared" si="186"/>
        <v>4.9931558693392759</v>
      </c>
      <c r="T1176" s="19">
        <f t="shared" si="187"/>
        <v>5.2091352570762535</v>
      </c>
    </row>
    <row r="1177" spans="1:20" x14ac:dyDescent="0.25">
      <c r="A1177" s="12" t="s">
        <v>39</v>
      </c>
      <c r="B1177" s="13">
        <v>551673</v>
      </c>
      <c r="C1177" s="12">
        <v>2.8</v>
      </c>
      <c r="D1177" s="12">
        <v>2.7</v>
      </c>
      <c r="E1177" s="12">
        <v>2.9</v>
      </c>
      <c r="F1177" s="12">
        <v>2006</v>
      </c>
      <c r="G1177" s="12" t="s">
        <v>8</v>
      </c>
      <c r="H1177" s="16" t="str">
        <f>VLOOKUP(A1177,'Data Key'!$A$1:$B$51,2,FALSE)</f>
        <v>Oklahoma</v>
      </c>
      <c r="I1177" s="17">
        <f t="shared" si="180"/>
        <v>1545</v>
      </c>
      <c r="J1177" s="21">
        <f t="shared" si="181"/>
        <v>7.1149773683870448E-5</v>
      </c>
      <c r="K1177" s="19">
        <f t="shared" si="182"/>
        <v>2.7294223043406114</v>
      </c>
      <c r="L1177" s="19">
        <f t="shared" si="183"/>
        <v>2.8717218517083523</v>
      </c>
      <c r="M1177" s="21">
        <f t="shared" si="188"/>
        <v>1468</v>
      </c>
      <c r="N1177" s="21">
        <f t="shared" si="189"/>
        <v>1622</v>
      </c>
      <c r="O1177" s="19">
        <f t="shared" si="184"/>
        <v>2.6609966411261743</v>
      </c>
      <c r="P1177" s="19">
        <f t="shared" si="185"/>
        <v>2.9401475149227894</v>
      </c>
      <c r="Q1177" s="21">
        <f>((I1177/B1177)+_xlfn.NORM.S.INV(0.975)^2/(2*B1177))/(1+_xlfn.NORM.S.INV(0.975)^2/B1177)</f>
        <v>2.8040341974837368E-3</v>
      </c>
      <c r="R1177" s="21">
        <f>_xlfn.NORM.S.INV(0.975)*SQRT(Q1177*(1-Q1177)/B1177+(_xlfn.NORM.S.INV(0.975)^2/(4*B1177^2)))/(1+_xlfn.NORM.S.INV(0.975)^2/B1177)</f>
        <v>1.3957937834616944E-4</v>
      </c>
      <c r="S1177" s="19">
        <f t="shared" si="186"/>
        <v>2.6644548191375672</v>
      </c>
      <c r="T1177" s="19">
        <f t="shared" si="187"/>
        <v>2.943613575829906</v>
      </c>
    </row>
    <row r="1178" spans="1:20" x14ac:dyDescent="0.25">
      <c r="A1178" s="12" t="s">
        <v>32</v>
      </c>
      <c r="B1178" s="13">
        <v>520824</v>
      </c>
      <c r="C1178" s="12">
        <v>9.8000000000000007</v>
      </c>
      <c r="D1178" s="12">
        <v>9.5</v>
      </c>
      <c r="E1178" s="12">
        <v>10</v>
      </c>
      <c r="F1178" s="12">
        <v>2006</v>
      </c>
      <c r="G1178" s="12" t="s">
        <v>8</v>
      </c>
      <c r="H1178" s="16" t="str">
        <f>VLOOKUP(A1178,'Data Key'!$A$1:$B$51,2,FALSE)</f>
        <v>Oregon</v>
      </c>
      <c r="I1178" s="17">
        <f t="shared" si="180"/>
        <v>5104</v>
      </c>
      <c r="J1178" s="21">
        <f t="shared" si="181"/>
        <v>1.3649785819092627E-4</v>
      </c>
      <c r="K1178" s="19">
        <f t="shared" si="182"/>
        <v>9.6633577552216678</v>
      </c>
      <c r="L1178" s="19">
        <f t="shared" si="183"/>
        <v>9.9363534716035193</v>
      </c>
      <c r="M1178" s="21">
        <f t="shared" si="188"/>
        <v>4965</v>
      </c>
      <c r="N1178" s="21">
        <f t="shared" si="189"/>
        <v>5244</v>
      </c>
      <c r="O1178" s="19">
        <f t="shared" si="184"/>
        <v>9.5329708308372894</v>
      </c>
      <c r="P1178" s="19">
        <f t="shared" si="185"/>
        <v>10.068660430394912</v>
      </c>
      <c r="Q1178" s="21">
        <f>((I1178/B1178)+_xlfn.NORM.S.INV(0.975)^2/(2*B1178))/(1+_xlfn.NORM.S.INV(0.975)^2/B1178)</f>
        <v>9.8034711721801202E-3</v>
      </c>
      <c r="R1178" s="21">
        <f>_xlfn.NORM.S.INV(0.975)*SQRT(Q1178*(1-Q1178)/B1178+(_xlfn.NORM.S.INV(0.975)^2/(4*B1178^2)))/(1+_xlfn.NORM.S.INV(0.975)^2/B1178)</f>
        <v>2.6760318305988332E-4</v>
      </c>
      <c r="S1178" s="19">
        <f t="shared" si="186"/>
        <v>9.5358679891202378</v>
      </c>
      <c r="T1178" s="19">
        <f t="shared" si="187"/>
        <v>10.071074355240004</v>
      </c>
    </row>
    <row r="1179" spans="1:20" x14ac:dyDescent="0.25">
      <c r="A1179" s="12" t="s">
        <v>24</v>
      </c>
      <c r="B1179" s="13">
        <v>1728834</v>
      </c>
      <c r="C1179" s="12">
        <v>5.4</v>
      </c>
      <c r="D1179" s="12">
        <v>5.3</v>
      </c>
      <c r="E1179" s="12">
        <v>5.5</v>
      </c>
      <c r="F1179" s="12">
        <v>2006</v>
      </c>
      <c r="G1179" s="12" t="s">
        <v>8</v>
      </c>
      <c r="H1179" s="16" t="str">
        <f>VLOOKUP(A1179,'Data Key'!$A$1:$B$51,2,FALSE)</f>
        <v>Pennsylvania</v>
      </c>
      <c r="I1179" s="17">
        <f t="shared" si="180"/>
        <v>9336</v>
      </c>
      <c r="J1179" s="21">
        <f t="shared" si="181"/>
        <v>5.5737991699044375E-5</v>
      </c>
      <c r="K1179" s="19">
        <f t="shared" si="182"/>
        <v>5.3444334533326945</v>
      </c>
      <c r="L1179" s="19">
        <f t="shared" si="183"/>
        <v>5.4559094367307823</v>
      </c>
      <c r="M1179" s="21">
        <f t="shared" si="188"/>
        <v>9147</v>
      </c>
      <c r="N1179" s="21">
        <f t="shared" si="189"/>
        <v>9525</v>
      </c>
      <c r="O1179" s="19">
        <f t="shared" si="184"/>
        <v>5.2908492081946559</v>
      </c>
      <c r="P1179" s="19">
        <f t="shared" si="185"/>
        <v>5.50949368186882</v>
      </c>
      <c r="Q1179" s="21">
        <f>((I1179/B1179)+_xlfn.NORM.S.INV(0.975)^2/(2*B1179))/(1+_xlfn.NORM.S.INV(0.975)^2/B1179)</f>
        <v>5.4012704404543012E-3</v>
      </c>
      <c r="R1179" s="21">
        <f>_xlfn.NORM.S.INV(0.975)*SQRT(Q1179*(1-Q1179)/B1179+(_xlfn.NORM.S.INV(0.975)^2/(4*B1179^2)))/(1+_xlfn.NORM.S.INV(0.975)^2/B1179)</f>
        <v>1.0926091743714644E-4</v>
      </c>
      <c r="S1179" s="19">
        <f t="shared" si="186"/>
        <v>5.2920095230171551</v>
      </c>
      <c r="T1179" s="19">
        <f t="shared" si="187"/>
        <v>5.5105313578914474</v>
      </c>
    </row>
    <row r="1180" spans="1:20" x14ac:dyDescent="0.25">
      <c r="A1180" s="12" t="s">
        <v>40</v>
      </c>
      <c r="B1180" s="13">
        <v>139617</v>
      </c>
      <c r="C1180" s="12">
        <v>7</v>
      </c>
      <c r="D1180" s="12">
        <v>6.6</v>
      </c>
      <c r="E1180" s="12">
        <v>7.4</v>
      </c>
      <c r="F1180" s="12">
        <v>2006</v>
      </c>
      <c r="G1180" s="12" t="s">
        <v>8</v>
      </c>
      <c r="H1180" s="16" t="str">
        <f>VLOOKUP(A1180,'Data Key'!$A$1:$B$51,2,FALSE)</f>
        <v>Rhode Island</v>
      </c>
      <c r="I1180" s="17">
        <f t="shared" si="180"/>
        <v>977</v>
      </c>
      <c r="J1180" s="21">
        <f t="shared" si="181"/>
        <v>2.2309205491265316E-4</v>
      </c>
      <c r="K1180" s="19">
        <f t="shared" si="182"/>
        <v>6.7746231230384568</v>
      </c>
      <c r="L1180" s="19">
        <f t="shared" si="183"/>
        <v>7.2208072328637618</v>
      </c>
      <c r="M1180" s="21">
        <f t="shared" si="188"/>
        <v>917</v>
      </c>
      <c r="N1180" s="21">
        <f t="shared" si="189"/>
        <v>1039</v>
      </c>
      <c r="O1180" s="19">
        <f t="shared" si="184"/>
        <v>6.5679680841158312</v>
      </c>
      <c r="P1180" s="19">
        <f t="shared" si="185"/>
        <v>7.4417871749142295</v>
      </c>
      <c r="Q1180" s="21">
        <f>((I1180/B1180)+_xlfn.NORM.S.INV(0.975)^2/(2*B1180))/(1+_xlfn.NORM.S.INV(0.975)^2/B1180)</f>
        <v>7.0112793991366027E-3</v>
      </c>
      <c r="R1180" s="21">
        <f>_xlfn.NORM.S.INV(0.975)*SQRT(Q1180*(1-Q1180)/B1180+(_xlfn.NORM.S.INV(0.975)^2/(4*B1180^2)))/(1+_xlfn.NORM.S.INV(0.975)^2/B1180)</f>
        <v>4.3787708763076482E-4</v>
      </c>
      <c r="S1180" s="19">
        <f t="shared" si="186"/>
        <v>6.5734023115058378</v>
      </c>
      <c r="T1180" s="19">
        <f t="shared" si="187"/>
        <v>7.4491564867673681</v>
      </c>
    </row>
    <row r="1181" spans="1:20" x14ac:dyDescent="0.25">
      <c r="A1181" s="12" t="s">
        <v>17</v>
      </c>
      <c r="B1181" s="13">
        <v>632650</v>
      </c>
      <c r="C1181" s="12">
        <v>2.9</v>
      </c>
      <c r="D1181" s="12">
        <v>2.7</v>
      </c>
      <c r="E1181" s="12">
        <v>3</v>
      </c>
      <c r="F1181" s="12">
        <v>2006</v>
      </c>
      <c r="G1181" s="12" t="s">
        <v>8</v>
      </c>
      <c r="H1181" s="16" t="str">
        <f>VLOOKUP(A1181,'Data Key'!$A$1:$B$51,2,FALSE)</f>
        <v>South Carolina</v>
      </c>
      <c r="I1181" s="17">
        <f t="shared" si="180"/>
        <v>1835</v>
      </c>
      <c r="J1181" s="21">
        <f t="shared" si="181"/>
        <v>6.761199825916889E-5</v>
      </c>
      <c r="K1181" s="19">
        <f t="shared" si="182"/>
        <v>2.8328859073758581</v>
      </c>
      <c r="L1181" s="19">
        <f t="shared" si="183"/>
        <v>2.968109903894196</v>
      </c>
      <c r="M1181" s="21">
        <f t="shared" si="188"/>
        <v>1751</v>
      </c>
      <c r="N1181" s="21">
        <f t="shared" si="189"/>
        <v>1919</v>
      </c>
      <c r="O1181" s="19">
        <f t="shared" si="184"/>
        <v>2.7677230696277562</v>
      </c>
      <c r="P1181" s="19">
        <f t="shared" si="185"/>
        <v>3.0332727416422984</v>
      </c>
      <c r="Q1181" s="21">
        <f>((I1181/B1181)+_xlfn.NORM.S.INV(0.975)^2/(2*B1181))/(1+_xlfn.NORM.S.INV(0.975)^2/B1181)</f>
        <v>2.9035162817863196E-3</v>
      </c>
      <c r="R1181" s="21">
        <f>_xlfn.NORM.S.INV(0.975)*SQRT(Q1181*(1-Q1181)/B1181+(_xlfn.NORM.S.INV(0.975)^2/(4*B1181^2)))/(1+_xlfn.NORM.S.INV(0.975)^2/B1181)</f>
        <v>1.326197642937519E-4</v>
      </c>
      <c r="S1181" s="19">
        <f t="shared" si="186"/>
        <v>2.7708965174925675</v>
      </c>
      <c r="T1181" s="19">
        <f t="shared" si="187"/>
        <v>3.0361360460800717</v>
      </c>
    </row>
    <row r="1182" spans="1:20" x14ac:dyDescent="0.25">
      <c r="A1182" s="12" t="s">
        <v>55</v>
      </c>
      <c r="B1182" s="13">
        <v>110296</v>
      </c>
      <c r="C1182" s="12">
        <v>3.9</v>
      </c>
      <c r="D1182" s="12">
        <v>3.6</v>
      </c>
      <c r="E1182" s="12">
        <v>4.3</v>
      </c>
      <c r="F1182" s="12">
        <v>2006</v>
      </c>
      <c r="G1182" s="12" t="s">
        <v>8</v>
      </c>
      <c r="H1182" s="16" t="str">
        <f>VLOOKUP(A1182,'Data Key'!$A$1:$B$51,2,FALSE)</f>
        <v>South Dakota</v>
      </c>
      <c r="I1182" s="17">
        <f t="shared" si="180"/>
        <v>430</v>
      </c>
      <c r="J1182" s="21">
        <f t="shared" si="181"/>
        <v>1.8764035262383482E-4</v>
      </c>
      <c r="K1182" s="19">
        <f t="shared" si="182"/>
        <v>3.7109597779339372</v>
      </c>
      <c r="L1182" s="19">
        <f t="shared" si="183"/>
        <v>4.0862404831816059</v>
      </c>
      <c r="M1182" s="21">
        <f t="shared" si="188"/>
        <v>390</v>
      </c>
      <c r="N1182" s="21">
        <f t="shared" si="189"/>
        <v>471</v>
      </c>
      <c r="O1182" s="19">
        <f t="shared" si="184"/>
        <v>3.5359396532965839</v>
      </c>
      <c r="P1182" s="19">
        <f t="shared" si="185"/>
        <v>4.2703271197504895</v>
      </c>
      <c r="Q1182" s="21">
        <f>((I1182/B1182)+_xlfn.NORM.S.INV(0.975)^2/(2*B1182))/(1+_xlfn.NORM.S.INV(0.975)^2/B1182)</f>
        <v>3.9158780619970354E-3</v>
      </c>
      <c r="R1182" s="21">
        <f>_xlfn.NORM.S.INV(0.975)*SQRT(Q1182*(1-Q1182)/B1182+(_xlfn.NORM.S.INV(0.975)^2/(4*B1182^2)))/(1+_xlfn.NORM.S.INV(0.975)^2/B1182)</f>
        <v>3.6897748700804477E-4</v>
      </c>
      <c r="S1182" s="19">
        <f t="shared" si="186"/>
        <v>3.5469005749889906</v>
      </c>
      <c r="T1182" s="19">
        <f t="shared" si="187"/>
        <v>4.2848555490050799</v>
      </c>
    </row>
    <row r="1183" spans="1:20" x14ac:dyDescent="0.25">
      <c r="A1183" s="12" t="s">
        <v>29</v>
      </c>
      <c r="B1183" s="13">
        <v>873891</v>
      </c>
      <c r="C1183" s="12">
        <v>3.1</v>
      </c>
      <c r="D1183" s="12">
        <v>3</v>
      </c>
      <c r="E1183" s="12">
        <v>3.2</v>
      </c>
      <c r="F1183" s="12">
        <v>2006</v>
      </c>
      <c r="G1183" s="12" t="s">
        <v>8</v>
      </c>
      <c r="H1183" s="16" t="str">
        <f>VLOOKUP(A1183,'Data Key'!$A$1:$B$51,2,FALSE)</f>
        <v>Tennessee</v>
      </c>
      <c r="I1183" s="17">
        <f t="shared" si="180"/>
        <v>2709</v>
      </c>
      <c r="J1183" s="21">
        <f t="shared" si="181"/>
        <v>5.9466591904749731E-5</v>
      </c>
      <c r="K1183" s="19">
        <f t="shared" si="182"/>
        <v>3.040462346601311</v>
      </c>
      <c r="L1183" s="19">
        <f t="shared" si="183"/>
        <v>3.1593955304108103</v>
      </c>
      <c r="M1183" s="21">
        <f t="shared" si="188"/>
        <v>2608</v>
      </c>
      <c r="N1183" s="21">
        <f t="shared" si="189"/>
        <v>2811</v>
      </c>
      <c r="O1183" s="19">
        <f t="shared" si="184"/>
        <v>2.984353883951202</v>
      </c>
      <c r="P1183" s="19">
        <f t="shared" si="185"/>
        <v>3.2166483005317597</v>
      </c>
      <c r="Q1183" s="21">
        <f>((I1183/B1183)+_xlfn.NORM.S.INV(0.975)^2/(2*B1183))/(1+_xlfn.NORM.S.INV(0.975)^2/B1183)</f>
        <v>3.1021132072194405E-3</v>
      </c>
      <c r="R1183" s="21">
        <f>_xlfn.NORM.S.INV(0.975)*SQRT(Q1183*(1-Q1183)/B1183+(_xlfn.NORM.S.INV(0.975)^2/(4*B1183^2)))/(1+_xlfn.NORM.S.INV(0.975)^2/B1183)</f>
        <v>1.1661350790825299E-4</v>
      </c>
      <c r="S1183" s="19">
        <f t="shared" si="186"/>
        <v>2.9854996993111875</v>
      </c>
      <c r="T1183" s="19">
        <f t="shared" si="187"/>
        <v>3.2187267151276937</v>
      </c>
    </row>
    <row r="1184" spans="1:20" x14ac:dyDescent="0.25">
      <c r="A1184" s="12" t="s">
        <v>63</v>
      </c>
      <c r="B1184" s="13">
        <v>4034392</v>
      </c>
      <c r="C1184" s="12">
        <v>3.9</v>
      </c>
      <c r="D1184" s="12">
        <v>3.9</v>
      </c>
      <c r="E1184" s="12">
        <v>4</v>
      </c>
      <c r="F1184" s="12">
        <v>2006</v>
      </c>
      <c r="G1184" s="12" t="s">
        <v>8</v>
      </c>
      <c r="H1184" s="16" t="str">
        <f>VLOOKUP(A1184,'Data Key'!$A$1:$B$51,2,FALSE)</f>
        <v>Texas</v>
      </c>
      <c r="I1184" s="17">
        <f t="shared" si="180"/>
        <v>15734</v>
      </c>
      <c r="J1184" s="21">
        <f t="shared" si="181"/>
        <v>3.1030798839226484E-5</v>
      </c>
      <c r="K1184" s="19">
        <f t="shared" si="182"/>
        <v>3.8689372756562612</v>
      </c>
      <c r="L1184" s="19">
        <f t="shared" si="183"/>
        <v>3.9309988733347141</v>
      </c>
      <c r="M1184" s="21">
        <f t="shared" si="188"/>
        <v>15489</v>
      </c>
      <c r="N1184" s="21">
        <f t="shared" si="189"/>
        <v>15980</v>
      </c>
      <c r="O1184" s="19">
        <f t="shared" si="184"/>
        <v>3.8392402126516214</v>
      </c>
      <c r="P1184" s="19">
        <f t="shared" si="185"/>
        <v>3.9609438051632067</v>
      </c>
      <c r="Q1184" s="21">
        <f>((I1184/B1184)+_xlfn.NORM.S.INV(0.975)^2/(2*B1184))/(1+_xlfn.NORM.S.INV(0.975)^2/B1184)</f>
        <v>3.9004404495222521E-3</v>
      </c>
      <c r="R1184" s="21">
        <f>_xlfn.NORM.S.INV(0.975)*SQRT(Q1184*(1-Q1184)/B1184+(_xlfn.NORM.S.INV(0.975)^2/(4*B1184^2)))/(1+_xlfn.NORM.S.INV(0.975)^2/B1184)</f>
        <v>6.0824722240646337E-5</v>
      </c>
      <c r="S1184" s="19">
        <f t="shared" si="186"/>
        <v>3.8396157272816058</v>
      </c>
      <c r="T1184" s="19">
        <f t="shared" si="187"/>
        <v>3.9612651717628986</v>
      </c>
    </row>
    <row r="1185" spans="1:20" x14ac:dyDescent="0.25">
      <c r="A1185" s="12" t="s">
        <v>25</v>
      </c>
      <c r="B1185" s="13">
        <v>476054</v>
      </c>
      <c r="C1185" s="12">
        <v>3.9</v>
      </c>
      <c r="D1185" s="12">
        <v>3.7</v>
      </c>
      <c r="E1185" s="12">
        <v>4.0999999999999996</v>
      </c>
      <c r="F1185" s="12">
        <v>2006</v>
      </c>
      <c r="G1185" s="12" t="s">
        <v>8</v>
      </c>
      <c r="H1185" s="16" t="str">
        <f>VLOOKUP(A1185,'Data Key'!$A$1:$B$51,2,FALSE)</f>
        <v>Utah</v>
      </c>
      <c r="I1185" s="17">
        <f t="shared" si="180"/>
        <v>1857</v>
      </c>
      <c r="J1185" s="21">
        <f t="shared" si="181"/>
        <v>9.0344355690250231E-5</v>
      </c>
      <c r="K1185" s="19">
        <f t="shared" si="182"/>
        <v>3.8104736187412218</v>
      </c>
      <c r="L1185" s="19">
        <f t="shared" si="183"/>
        <v>3.9911623301217221</v>
      </c>
      <c r="M1185" s="21">
        <f t="shared" si="188"/>
        <v>1773</v>
      </c>
      <c r="N1185" s="21">
        <f t="shared" si="189"/>
        <v>1941</v>
      </c>
      <c r="O1185" s="19">
        <f t="shared" si="184"/>
        <v>3.7243674036979</v>
      </c>
      <c r="P1185" s="19">
        <f t="shared" si="185"/>
        <v>4.0772685451650439</v>
      </c>
      <c r="Q1185" s="21">
        <f>((I1185/B1185)+_xlfn.NORM.S.INV(0.975)^2/(2*B1185))/(1+_xlfn.NORM.S.INV(0.975)^2/B1185)</f>
        <v>3.9048211530639068E-3</v>
      </c>
      <c r="R1185" s="21">
        <f>_xlfn.NORM.S.INV(0.975)*SQRT(Q1185*(1-Q1185)/B1185+(_xlfn.NORM.S.INV(0.975)^2/(4*B1185^2)))/(1+_xlfn.NORM.S.INV(0.975)^2/B1185)</f>
        <v>1.7720667021591731E-4</v>
      </c>
      <c r="S1185" s="19">
        <f t="shared" si="186"/>
        <v>3.7276144828479896</v>
      </c>
      <c r="T1185" s="19">
        <f t="shared" si="187"/>
        <v>4.0820278232798239</v>
      </c>
    </row>
    <row r="1186" spans="1:20" x14ac:dyDescent="0.25">
      <c r="A1186" s="12" t="s">
        <v>57</v>
      </c>
      <c r="B1186" s="13">
        <v>84893</v>
      </c>
      <c r="C1186" s="12">
        <v>3.5</v>
      </c>
      <c r="D1186" s="12">
        <v>3.1</v>
      </c>
      <c r="E1186" s="12">
        <v>3.9</v>
      </c>
      <c r="F1186" s="12">
        <v>2006</v>
      </c>
      <c r="G1186" s="12" t="s">
        <v>8</v>
      </c>
      <c r="H1186" s="16" t="str">
        <f>VLOOKUP(A1186,'Data Key'!$A$1:$B$51,2,FALSE)</f>
        <v>Vermont</v>
      </c>
      <c r="I1186" s="17">
        <f t="shared" si="180"/>
        <v>297</v>
      </c>
      <c r="J1186" s="21">
        <f t="shared" si="181"/>
        <v>2.0264939760936276E-4</v>
      </c>
      <c r="K1186" s="19">
        <f t="shared" si="182"/>
        <v>3.295872270843867</v>
      </c>
      <c r="L1186" s="19">
        <f t="shared" si="183"/>
        <v>3.7011710660625923</v>
      </c>
      <c r="M1186" s="21">
        <f t="shared" si="188"/>
        <v>264</v>
      </c>
      <c r="N1186" s="21">
        <f t="shared" si="189"/>
        <v>331</v>
      </c>
      <c r="O1186" s="19">
        <f t="shared" si="184"/>
        <v>3.1097970386250928</v>
      </c>
      <c r="P1186" s="19">
        <f t="shared" si="185"/>
        <v>3.899025832518582</v>
      </c>
      <c r="Q1186" s="21">
        <f>((I1186/B1186)+_xlfn.NORM.S.INV(0.975)^2/(2*B1186))/(1+_xlfn.NORM.S.INV(0.975)^2/B1186)</f>
        <v>3.5209876395147035E-3</v>
      </c>
      <c r="R1186" s="21">
        <f>_xlfn.NORM.S.INV(0.975)*SQRT(Q1186*(1-Q1186)/B1186+(_xlfn.NORM.S.INV(0.975)^2/(4*B1186^2)))/(1+_xlfn.NORM.S.INV(0.975)^2/B1186)</f>
        <v>3.9907805094377169E-4</v>
      </c>
      <c r="S1186" s="19">
        <f t="shared" si="186"/>
        <v>3.121909588570932</v>
      </c>
      <c r="T1186" s="19">
        <f t="shared" si="187"/>
        <v>3.9200656904584754</v>
      </c>
    </row>
    <row r="1187" spans="1:20" x14ac:dyDescent="0.25">
      <c r="A1187" s="12" t="s">
        <v>56</v>
      </c>
      <c r="B1187" s="13">
        <v>1110405</v>
      </c>
      <c r="C1187" s="12">
        <v>4.9000000000000004</v>
      </c>
      <c r="D1187" s="12">
        <v>4.8</v>
      </c>
      <c r="E1187" s="12">
        <v>5.0999999999999996</v>
      </c>
      <c r="F1187" s="12">
        <v>2006</v>
      </c>
      <c r="G1187" s="12" t="s">
        <v>8</v>
      </c>
      <c r="H1187" s="16" t="str">
        <f>VLOOKUP(A1187,'Data Key'!$A$1:$B$51,2,FALSE)</f>
        <v>Virginia</v>
      </c>
      <c r="I1187" s="17">
        <f t="shared" si="180"/>
        <v>5441</v>
      </c>
      <c r="J1187" s="21">
        <f t="shared" si="181"/>
        <v>6.626608516942222E-5</v>
      </c>
      <c r="K1187" s="19">
        <f t="shared" si="182"/>
        <v>4.8337478737014408</v>
      </c>
      <c r="L1187" s="19">
        <f t="shared" si="183"/>
        <v>4.9662800440402854</v>
      </c>
      <c r="M1187" s="21">
        <f t="shared" si="188"/>
        <v>5297</v>
      </c>
      <c r="N1187" s="21">
        <f t="shared" si="189"/>
        <v>5586</v>
      </c>
      <c r="O1187" s="19">
        <f t="shared" si="184"/>
        <v>4.7703315456972906</v>
      </c>
      <c r="P1187" s="19">
        <f t="shared" si="185"/>
        <v>5.0305969443581393</v>
      </c>
      <c r="Q1187" s="21">
        <f>((I1187/B1187)+_xlfn.NORM.S.INV(0.975)^2/(2*B1187))/(1+_xlfn.NORM.S.INV(0.975)^2/B1187)</f>
        <v>4.9017267570200598E-3</v>
      </c>
      <c r="R1187" s="21">
        <f>_xlfn.NORM.S.INV(0.975)*SQRT(Q1187*(1-Q1187)/B1187+(_xlfn.NORM.S.INV(0.975)^2/(4*B1187^2)))/(1+_xlfn.NORM.S.INV(0.975)^2/B1187)</f>
        <v>1.299127928175228E-4</v>
      </c>
      <c r="S1187" s="19">
        <f t="shared" si="186"/>
        <v>4.7718139642025372</v>
      </c>
      <c r="T1187" s="19">
        <f t="shared" si="187"/>
        <v>5.0316395498375828</v>
      </c>
    </row>
    <row r="1188" spans="1:20" x14ac:dyDescent="0.25">
      <c r="A1188" s="12" t="s">
        <v>41</v>
      </c>
      <c r="B1188" s="13">
        <v>945084</v>
      </c>
      <c r="C1188" s="12">
        <v>4.5999999999999996</v>
      </c>
      <c r="D1188" s="12">
        <v>4.5</v>
      </c>
      <c r="E1188" s="12">
        <v>4.8</v>
      </c>
      <c r="F1188" s="12">
        <v>2006</v>
      </c>
      <c r="G1188" s="12" t="s">
        <v>8</v>
      </c>
      <c r="H1188" s="16" t="str">
        <f>VLOOKUP(A1188,'Data Key'!$A$1:$B$51,2,FALSE)</f>
        <v>Washington</v>
      </c>
      <c r="I1188" s="17">
        <f t="shared" si="180"/>
        <v>4347</v>
      </c>
      <c r="J1188" s="21">
        <f t="shared" si="181"/>
        <v>6.9602256036765224E-5</v>
      </c>
      <c r="K1188" s="19">
        <f t="shared" si="182"/>
        <v>4.5299888914167949</v>
      </c>
      <c r="L1188" s="19">
        <f t="shared" si="183"/>
        <v>4.6691934034903246</v>
      </c>
      <c r="M1188" s="21">
        <f t="shared" si="188"/>
        <v>4219</v>
      </c>
      <c r="N1188" s="21">
        <f t="shared" si="189"/>
        <v>4477</v>
      </c>
      <c r="O1188" s="19">
        <f t="shared" si="184"/>
        <v>4.4641534509101835</v>
      </c>
      <c r="P1188" s="19">
        <f t="shared" si="185"/>
        <v>4.7371450580054262</v>
      </c>
      <c r="Q1188" s="21">
        <f>((I1188/B1188)+_xlfn.NORM.S.INV(0.975)^2/(2*B1188))/(1+_xlfn.NORM.S.INV(0.975)^2/B1188)</f>
        <v>4.6016047806703665E-3</v>
      </c>
      <c r="R1188" s="21">
        <f>_xlfn.NORM.S.INV(0.975)*SQRT(Q1188*(1-Q1188)/B1188+(_xlfn.NORM.S.INV(0.975)^2/(4*B1188^2)))/(1+_xlfn.NORM.S.INV(0.975)^2/B1188)</f>
        <v>1.3646221461430797E-4</v>
      </c>
      <c r="S1188" s="19">
        <f t="shared" si="186"/>
        <v>4.4651425660560591</v>
      </c>
      <c r="T1188" s="19">
        <f t="shared" si="187"/>
        <v>4.7380669952846741</v>
      </c>
    </row>
    <row r="1189" spans="1:20" x14ac:dyDescent="0.25">
      <c r="A1189" s="12" t="s">
        <v>18</v>
      </c>
      <c r="B1189" s="13">
        <v>250162</v>
      </c>
      <c r="C1189" s="12">
        <v>3</v>
      </c>
      <c r="D1189" s="12">
        <v>2.7</v>
      </c>
      <c r="E1189" s="12">
        <v>3.2</v>
      </c>
      <c r="F1189" s="12">
        <v>2006</v>
      </c>
      <c r="G1189" s="12" t="s">
        <v>8</v>
      </c>
      <c r="H1189" s="16" t="str">
        <f>VLOOKUP(A1189,'Data Key'!$A$1:$B$51,2,FALSE)</f>
        <v>West Virginia</v>
      </c>
      <c r="I1189" s="17">
        <f t="shared" si="180"/>
        <v>750</v>
      </c>
      <c r="J1189" s="21">
        <f t="shared" si="181"/>
        <v>1.0930934542340136E-4</v>
      </c>
      <c r="K1189" s="19">
        <f t="shared" si="182"/>
        <v>2.8887479134728338</v>
      </c>
      <c r="L1189" s="19">
        <f t="shared" si="183"/>
        <v>3.1073666043196368</v>
      </c>
      <c r="M1189" s="21">
        <f t="shared" si="188"/>
        <v>697</v>
      </c>
      <c r="N1189" s="21">
        <f t="shared" si="189"/>
        <v>805</v>
      </c>
      <c r="O1189" s="19">
        <f t="shared" si="184"/>
        <v>2.7861945459342348</v>
      </c>
      <c r="P1189" s="19">
        <f t="shared" si="185"/>
        <v>3.2179147912152923</v>
      </c>
      <c r="Q1189" s="21">
        <f>((I1189/B1189)+_xlfn.NORM.S.INV(0.975)^2/(2*B1189))/(1+_xlfn.NORM.S.INV(0.975)^2/B1189)</f>
        <v>3.005689046216644E-3</v>
      </c>
      <c r="R1189" s="21">
        <f>_xlfn.NORM.S.INV(0.975)*SQRT(Q1189*(1-Q1189)/B1189+(_xlfn.NORM.S.INV(0.975)^2/(4*B1189^2)))/(1+_xlfn.NORM.S.INV(0.975)^2/B1189)</f>
        <v>2.1464813650271534E-4</v>
      </c>
      <c r="S1189" s="19">
        <f t="shared" si="186"/>
        <v>2.7910409097139284</v>
      </c>
      <c r="T1189" s="19">
        <f t="shared" si="187"/>
        <v>3.2203371827193594</v>
      </c>
    </row>
    <row r="1190" spans="1:20" x14ac:dyDescent="0.25">
      <c r="A1190" s="12" t="s">
        <v>26</v>
      </c>
      <c r="B1190" s="13">
        <v>782471</v>
      </c>
      <c r="C1190" s="12">
        <v>6.1</v>
      </c>
      <c r="D1190" s="12">
        <v>5.9</v>
      </c>
      <c r="E1190" s="12">
        <v>6.3</v>
      </c>
      <c r="F1190" s="12">
        <v>2006</v>
      </c>
      <c r="G1190" s="12" t="s">
        <v>8</v>
      </c>
      <c r="H1190" s="16" t="str">
        <f>VLOOKUP(A1190,'Data Key'!$A$1:$B$51,2,FALSE)</f>
        <v>Wisconsin</v>
      </c>
      <c r="I1190" s="17">
        <f t="shared" si="180"/>
        <v>4773</v>
      </c>
      <c r="J1190" s="21">
        <f t="shared" si="181"/>
        <v>8.802354037388421E-5</v>
      </c>
      <c r="K1190" s="19">
        <f t="shared" si="182"/>
        <v>6.0118830376334795</v>
      </c>
      <c r="L1190" s="19">
        <f t="shared" si="183"/>
        <v>6.1879301183812476</v>
      </c>
      <c r="M1190" s="21">
        <f t="shared" si="188"/>
        <v>4639</v>
      </c>
      <c r="N1190" s="21">
        <f t="shared" si="189"/>
        <v>4909</v>
      </c>
      <c r="O1190" s="19">
        <f t="shared" si="184"/>
        <v>5.9286542248850118</v>
      </c>
      <c r="P1190" s="19">
        <f t="shared" si="185"/>
        <v>6.2737149364001992</v>
      </c>
      <c r="Q1190" s="21">
        <f>((I1190/B1190)+_xlfn.NORM.S.INV(0.975)^2/(2*B1190))/(1+_xlfn.NORM.S.INV(0.975)^2/B1190)</f>
        <v>6.1023313165035949E-3</v>
      </c>
      <c r="R1190" s="21">
        <f>_xlfn.NORM.S.INV(0.975)*SQRT(Q1190*(1-Q1190)/B1190+(_xlfn.NORM.S.INV(0.975)^2/(4*B1190^2)))/(1+_xlfn.NORM.S.INV(0.975)^2/B1190)</f>
        <v>1.7257365577313954E-4</v>
      </c>
      <c r="S1190" s="19">
        <f t="shared" si="186"/>
        <v>5.9297576607304556</v>
      </c>
      <c r="T1190" s="19">
        <f t="shared" si="187"/>
        <v>6.274904972276734</v>
      </c>
    </row>
    <row r="1191" spans="1:20" x14ac:dyDescent="0.25">
      <c r="A1191" s="12" t="s">
        <v>42</v>
      </c>
      <c r="B1191" s="13">
        <v>78195</v>
      </c>
      <c r="C1191" s="12">
        <v>3.3</v>
      </c>
      <c r="D1191" s="12">
        <v>3</v>
      </c>
      <c r="E1191" s="12">
        <v>3.8</v>
      </c>
      <c r="F1191" s="12">
        <v>2006</v>
      </c>
      <c r="G1191" s="12" t="s">
        <v>8</v>
      </c>
      <c r="H1191" s="16" t="str">
        <f>VLOOKUP(A1191,'Data Key'!$A$1:$B$51,2,FALSE)</f>
        <v>Wyoming</v>
      </c>
      <c r="I1191" s="17">
        <f t="shared" si="180"/>
        <v>258</v>
      </c>
      <c r="J1191" s="21">
        <f t="shared" si="181"/>
        <v>2.0507523567913919E-4</v>
      </c>
      <c r="K1191" s="19">
        <f t="shared" si="182"/>
        <v>3.0943684627670529</v>
      </c>
      <c r="L1191" s="19">
        <f t="shared" si="183"/>
        <v>3.5045189341253318</v>
      </c>
      <c r="M1191" s="21">
        <f t="shared" si="188"/>
        <v>227</v>
      </c>
      <c r="N1191" s="21">
        <f t="shared" si="189"/>
        <v>290</v>
      </c>
      <c r="O1191" s="19">
        <f t="shared" si="184"/>
        <v>2.9029989129739753</v>
      </c>
      <c r="P1191" s="19">
        <f t="shared" si="185"/>
        <v>3.708677025385255</v>
      </c>
      <c r="Q1191" s="21">
        <f>((I1191/B1191)+_xlfn.NORM.S.INV(0.975)^2/(2*B1191))/(1+_xlfn.NORM.S.INV(0.975)^2/B1191)</f>
        <v>3.3238437368310709E-3</v>
      </c>
      <c r="R1191" s="21">
        <f>_xlfn.NORM.S.INV(0.975)*SQRT(Q1191*(1-Q1191)/B1191+(_xlfn.NORM.S.INV(0.975)^2/(4*B1191^2)))/(1+_xlfn.NORM.S.INV(0.975)^2/B1191)</f>
        <v>4.0414587256368853E-4</v>
      </c>
      <c r="S1191" s="19">
        <f t="shared" si="186"/>
        <v>2.9196978642673823</v>
      </c>
      <c r="T1191" s="19">
        <f t="shared" si="187"/>
        <v>3.7279896093947595</v>
      </c>
    </row>
    <row r="1192" spans="1:20" x14ac:dyDescent="0.25">
      <c r="A1192" s="12" t="s">
        <v>19</v>
      </c>
      <c r="B1192" s="13">
        <v>683355</v>
      </c>
      <c r="C1192" s="12">
        <v>3.5</v>
      </c>
      <c r="D1192" s="12">
        <v>3.3</v>
      </c>
      <c r="E1192" s="12">
        <v>3.6</v>
      </c>
      <c r="F1192" s="12">
        <v>2007</v>
      </c>
      <c r="G1192" s="12" t="s">
        <v>8</v>
      </c>
      <c r="H1192" s="16" t="str">
        <f>VLOOKUP(A1192,'Data Key'!$A$1:$B$51,2,FALSE)</f>
        <v>Alabama</v>
      </c>
      <c r="I1192" s="17">
        <f t="shared" si="180"/>
        <v>2392</v>
      </c>
      <c r="J1192" s="21">
        <f t="shared" si="181"/>
        <v>7.1445154648773203E-5</v>
      </c>
      <c r="K1192" s="19">
        <f t="shared" si="182"/>
        <v>3.4289316626716535</v>
      </c>
      <c r="L1192" s="19">
        <f t="shared" si="183"/>
        <v>3.5718219719691997</v>
      </c>
      <c r="M1192" s="21">
        <f t="shared" si="188"/>
        <v>2297</v>
      </c>
      <c r="N1192" s="21">
        <f t="shared" si="189"/>
        <v>2488</v>
      </c>
      <c r="O1192" s="19">
        <f t="shared" si="184"/>
        <v>3.3613568350271819</v>
      </c>
      <c r="P1192" s="19">
        <f t="shared" si="185"/>
        <v>3.6408601678483365</v>
      </c>
      <c r="Q1192" s="21">
        <f>((I1192/B1192)+_xlfn.NORM.S.INV(0.975)^2/(2*B1192))/(1+_xlfn.NORM.S.INV(0.975)^2/B1192)</f>
        <v>3.5031678587780523E-3</v>
      </c>
      <c r="R1192" s="21">
        <f>_xlfn.NORM.S.INV(0.975)*SQRT(Q1192*(1-Q1192)/B1192+(_xlfn.NORM.S.INV(0.975)^2/(4*B1192^2)))/(1+_xlfn.NORM.S.INV(0.975)^2/B1192)</f>
        <v>1.4011295682134464E-4</v>
      </c>
      <c r="S1192" s="19">
        <f t="shared" si="186"/>
        <v>3.3630549019567075</v>
      </c>
      <c r="T1192" s="19">
        <f t="shared" si="187"/>
        <v>3.6432808155993972</v>
      </c>
    </row>
    <row r="1193" spans="1:20" x14ac:dyDescent="0.25">
      <c r="A1193" s="12" t="s">
        <v>43</v>
      </c>
      <c r="B1193" s="13">
        <v>119725</v>
      </c>
      <c r="C1193" s="12">
        <v>3.9</v>
      </c>
      <c r="D1193" s="12">
        <v>3.6</v>
      </c>
      <c r="E1193" s="12">
        <v>4.3</v>
      </c>
      <c r="F1193" s="12">
        <v>2007</v>
      </c>
      <c r="G1193" s="12" t="s">
        <v>8</v>
      </c>
      <c r="H1193" s="16" t="str">
        <f>VLOOKUP(A1193,'Data Key'!$A$1:$B$51,2,FALSE)</f>
        <v>Alaska</v>
      </c>
      <c r="I1193" s="17">
        <f t="shared" si="180"/>
        <v>467</v>
      </c>
      <c r="J1193" s="21">
        <f t="shared" si="181"/>
        <v>1.8014612826060849E-4</v>
      </c>
      <c r="K1193" s="19">
        <f t="shared" si="182"/>
        <v>3.7204594261348811</v>
      </c>
      <c r="L1193" s="19">
        <f t="shared" si="183"/>
        <v>4.0807516826560981</v>
      </c>
      <c r="M1193" s="21">
        <f t="shared" si="188"/>
        <v>425</v>
      </c>
      <c r="N1193" s="21">
        <f t="shared" si="189"/>
        <v>510</v>
      </c>
      <c r="O1193" s="19">
        <f t="shared" si="184"/>
        <v>3.5498016287325118</v>
      </c>
      <c r="P1193" s="19">
        <f t="shared" si="185"/>
        <v>4.2597619544790142</v>
      </c>
      <c r="Q1193" s="21">
        <f>((I1193/B1193)+_xlfn.NORM.S.INV(0.975)^2/(2*B1193))/(1+_xlfn.NORM.S.INV(0.975)^2/B1193)</f>
        <v>3.9165227333434671E-3</v>
      </c>
      <c r="R1193" s="21">
        <f>_xlfn.NORM.S.INV(0.975)*SQRT(Q1193*(1-Q1193)/B1193+(_xlfn.NORM.S.INV(0.975)^2/(4*B1193^2)))/(1+_xlfn.NORM.S.INV(0.975)^2/B1193)</f>
        <v>3.54148948597091E-4</v>
      </c>
      <c r="S1193" s="19">
        <f t="shared" si="186"/>
        <v>3.5623737847463763</v>
      </c>
      <c r="T1193" s="19">
        <f t="shared" si="187"/>
        <v>4.2706716819405584</v>
      </c>
    </row>
    <row r="1194" spans="1:20" x14ac:dyDescent="0.25">
      <c r="A1194" s="12" t="s">
        <v>13</v>
      </c>
      <c r="B1194" s="13">
        <v>984666</v>
      </c>
      <c r="C1194" s="12">
        <v>4.4000000000000004</v>
      </c>
      <c r="D1194" s="12">
        <v>4.3</v>
      </c>
      <c r="E1194" s="12">
        <v>4.5999999999999996</v>
      </c>
      <c r="F1194" s="12">
        <v>2007</v>
      </c>
      <c r="G1194" s="12" t="s">
        <v>8</v>
      </c>
      <c r="H1194" s="16" t="str">
        <f>VLOOKUP(A1194,'Data Key'!$A$1:$B$51,2,FALSE)</f>
        <v>Arizona</v>
      </c>
      <c r="I1194" s="17">
        <f t="shared" si="180"/>
        <v>4333</v>
      </c>
      <c r="J1194" s="21">
        <f t="shared" si="181"/>
        <v>6.67033648197867E-5</v>
      </c>
      <c r="K1194" s="19">
        <f t="shared" si="182"/>
        <v>4.3337735481639053</v>
      </c>
      <c r="L1194" s="19">
        <f t="shared" si="183"/>
        <v>4.4671802778034788</v>
      </c>
      <c r="M1194" s="21">
        <f t="shared" si="188"/>
        <v>4204</v>
      </c>
      <c r="N1194" s="21">
        <f t="shared" si="189"/>
        <v>4462</v>
      </c>
      <c r="O1194" s="19">
        <f t="shared" si="184"/>
        <v>4.2694680226594599</v>
      </c>
      <c r="P1194" s="19">
        <f t="shared" si="185"/>
        <v>4.5314858033079233</v>
      </c>
      <c r="Q1194" s="21">
        <f>((I1194/B1194)+_xlfn.NORM.S.INV(0.975)^2/(2*B1194))/(1+_xlfn.NORM.S.INV(0.975)^2/B1194)</f>
        <v>4.4024103784757124E-3</v>
      </c>
      <c r="R1194" s="21">
        <f>_xlfn.NORM.S.INV(0.975)*SQRT(Q1194*(1-Q1194)/B1194+(_xlfn.NORM.S.INV(0.975)^2/(4*B1194^2)))/(1+_xlfn.NORM.S.INV(0.975)^2/B1194)</f>
        <v>1.3077882176658998E-4</v>
      </c>
      <c r="S1194" s="19">
        <f t="shared" si="186"/>
        <v>4.2716315567091216</v>
      </c>
      <c r="T1194" s="19">
        <f t="shared" si="187"/>
        <v>4.5331892002423029</v>
      </c>
    </row>
    <row r="1195" spans="1:20" x14ac:dyDescent="0.25">
      <c r="A1195" s="12" t="s">
        <v>20</v>
      </c>
      <c r="B1195" s="13">
        <v>427439</v>
      </c>
      <c r="C1195" s="12">
        <v>4.0999999999999996</v>
      </c>
      <c r="D1195" s="12">
        <v>3.9</v>
      </c>
      <c r="E1195" s="12">
        <v>4.3</v>
      </c>
      <c r="F1195" s="12">
        <v>2007</v>
      </c>
      <c r="G1195" s="12" t="s">
        <v>8</v>
      </c>
      <c r="H1195" s="16" t="str">
        <f>VLOOKUP(A1195,'Data Key'!$A$1:$B$51,2,FALSE)</f>
        <v>Arkansas</v>
      </c>
      <c r="I1195" s="17">
        <f t="shared" si="180"/>
        <v>1752</v>
      </c>
      <c r="J1195" s="21">
        <f t="shared" si="181"/>
        <v>9.7723953181341188E-5</v>
      </c>
      <c r="K1195" s="19">
        <f t="shared" si="182"/>
        <v>4.001106523214121</v>
      </c>
      <c r="L1195" s="19">
        <f t="shared" si="183"/>
        <v>4.1965544295768034</v>
      </c>
      <c r="M1195" s="21">
        <f t="shared" si="188"/>
        <v>1671</v>
      </c>
      <c r="N1195" s="21">
        <f t="shared" si="189"/>
        <v>1835</v>
      </c>
      <c r="O1195" s="19">
        <f t="shared" si="184"/>
        <v>3.9093297523155353</v>
      </c>
      <c r="P1195" s="19">
        <f t="shared" si="185"/>
        <v>4.2930102306995854</v>
      </c>
      <c r="Q1195" s="21">
        <f>((I1195/B1195)+_xlfn.NORM.S.INV(0.975)^2/(2*B1195))/(1+_xlfn.NORM.S.INV(0.975)^2/B1195)</f>
        <v>4.103287175015932E-3</v>
      </c>
      <c r="R1195" s="21">
        <f>_xlfn.NORM.S.INV(0.975)*SQRT(Q1195*(1-Q1195)/B1195+(_xlfn.NORM.S.INV(0.975)^2/(4*B1195^2)))/(1+_xlfn.NORM.S.INV(0.975)^2/B1195)</f>
        <v>1.9169005369889459E-4</v>
      </c>
      <c r="S1195" s="19">
        <f t="shared" si="186"/>
        <v>3.9115971213170373</v>
      </c>
      <c r="T1195" s="19">
        <f t="shared" si="187"/>
        <v>4.2949772287148269</v>
      </c>
    </row>
    <row r="1196" spans="1:20" x14ac:dyDescent="0.25">
      <c r="A1196" s="12" t="s">
        <v>44</v>
      </c>
      <c r="B1196" s="13">
        <v>5813550</v>
      </c>
      <c r="C1196" s="12">
        <v>5.9</v>
      </c>
      <c r="D1196" s="12">
        <v>5.8</v>
      </c>
      <c r="E1196" s="12">
        <v>6</v>
      </c>
      <c r="F1196" s="12">
        <v>2007</v>
      </c>
      <c r="G1196" s="12" t="s">
        <v>8</v>
      </c>
      <c r="H1196" s="16" t="str">
        <f>VLOOKUP(A1196,'Data Key'!$A$1:$B$51,2,FALSE)</f>
        <v>California</v>
      </c>
      <c r="I1196" s="17">
        <f t="shared" si="180"/>
        <v>34300</v>
      </c>
      <c r="J1196" s="21">
        <f t="shared" si="181"/>
        <v>3.1762939168192629E-5</v>
      </c>
      <c r="K1196" s="19">
        <f t="shared" si="182"/>
        <v>5.868246521488377</v>
      </c>
      <c r="L1196" s="19">
        <f t="shared" si="183"/>
        <v>5.9317723998247622</v>
      </c>
      <c r="M1196" s="21">
        <f t="shared" si="188"/>
        <v>33938</v>
      </c>
      <c r="N1196" s="21">
        <f t="shared" si="189"/>
        <v>34662</v>
      </c>
      <c r="O1196" s="19">
        <f t="shared" si="184"/>
        <v>5.8377411392350629</v>
      </c>
      <c r="P1196" s="19">
        <f t="shared" si="185"/>
        <v>5.9622777820780763</v>
      </c>
      <c r="Q1196" s="21">
        <f>((I1196/B1196)+_xlfn.NORM.S.INV(0.975)^2/(2*B1196))/(1+_xlfn.NORM.S.INV(0.975)^2/B1196)</f>
        <v>5.9003359502391422E-3</v>
      </c>
      <c r="R1196" s="21">
        <f>_xlfn.NORM.S.INV(0.975)*SQRT(Q1196*(1-Q1196)/B1196+(_xlfn.NORM.S.INV(0.975)^2/(4*B1196^2)))/(1+_xlfn.NORM.S.INV(0.975)^2/B1196)</f>
        <v>6.2256764581924244E-5</v>
      </c>
      <c r="S1196" s="19">
        <f t="shared" si="186"/>
        <v>5.8380791856572181</v>
      </c>
      <c r="T1196" s="19">
        <f t="shared" si="187"/>
        <v>5.9625927148210662</v>
      </c>
    </row>
    <row r="1197" spans="1:20" x14ac:dyDescent="0.25">
      <c r="A1197" s="12" t="s">
        <v>21</v>
      </c>
      <c r="B1197" s="13">
        <v>714642</v>
      </c>
      <c r="C1197" s="12">
        <v>2.6</v>
      </c>
      <c r="D1197" s="12">
        <v>2.5</v>
      </c>
      <c r="E1197" s="12">
        <v>2.7</v>
      </c>
      <c r="F1197" s="12">
        <v>2007</v>
      </c>
      <c r="G1197" s="12" t="s">
        <v>8</v>
      </c>
      <c r="H1197" s="16" t="str">
        <f>VLOOKUP(A1197,'Data Key'!$A$1:$B$51,2,FALSE)</f>
        <v>Colorado</v>
      </c>
      <c r="I1197" s="17">
        <f t="shared" si="180"/>
        <v>1858</v>
      </c>
      <c r="J1197" s="21">
        <f t="shared" si="181"/>
        <v>6.0237788797821744E-5</v>
      </c>
      <c r="K1197" s="19">
        <f t="shared" si="182"/>
        <v>2.5396653795018307</v>
      </c>
      <c r="L1197" s="19">
        <f t="shared" si="183"/>
        <v>2.6601409570974739</v>
      </c>
      <c r="M1197" s="21">
        <f t="shared" si="188"/>
        <v>1774</v>
      </c>
      <c r="N1197" s="21">
        <f t="shared" si="189"/>
        <v>1943</v>
      </c>
      <c r="O1197" s="19">
        <f t="shared" si="184"/>
        <v>2.48236179793519</v>
      </c>
      <c r="P1197" s="19">
        <f t="shared" si="185"/>
        <v>2.7188438406922626</v>
      </c>
      <c r="Q1197" s="21">
        <f>((I1197/B1197)+_xlfn.NORM.S.INV(0.975)^2/(2*B1197))/(1+_xlfn.NORM.S.INV(0.975)^2/B1197)</f>
        <v>2.602576859068618E-3</v>
      </c>
      <c r="R1197" s="21">
        <f>_xlfn.NORM.S.INV(0.975)*SQRT(Q1197*(1-Q1197)/B1197+(_xlfn.NORM.S.INV(0.975)^2/(4*B1197^2)))/(1+_xlfn.NORM.S.INV(0.975)^2/B1197)</f>
        <v>1.1815436722168086E-4</v>
      </c>
      <c r="S1197" s="19">
        <f t="shared" si="186"/>
        <v>2.4844224918469373</v>
      </c>
      <c r="T1197" s="19">
        <f t="shared" si="187"/>
        <v>2.7207312262902987</v>
      </c>
    </row>
    <row r="1198" spans="1:20" x14ac:dyDescent="0.25">
      <c r="A1198" s="12" t="s">
        <v>33</v>
      </c>
      <c r="B1198" s="13">
        <v>516557</v>
      </c>
      <c r="C1198" s="12">
        <v>6.9</v>
      </c>
      <c r="D1198" s="12">
        <v>6.7</v>
      </c>
      <c r="E1198" s="12">
        <v>7.1</v>
      </c>
      <c r="F1198" s="12">
        <v>2007</v>
      </c>
      <c r="G1198" s="12" t="s">
        <v>8</v>
      </c>
      <c r="H1198" s="16" t="str">
        <f>VLOOKUP(A1198,'Data Key'!$A$1:$B$51,2,FALSE)</f>
        <v>Connecticut</v>
      </c>
      <c r="I1198" s="17">
        <f t="shared" si="180"/>
        <v>3564</v>
      </c>
      <c r="J1198" s="21">
        <f t="shared" si="181"/>
        <v>1.1517207475410249E-4</v>
      </c>
      <c r="K1198" s="19">
        <f t="shared" si="182"/>
        <v>6.7843569220458635</v>
      </c>
      <c r="L1198" s="19">
        <f t="shared" si="183"/>
        <v>7.0147010715540681</v>
      </c>
      <c r="M1198" s="21">
        <f t="shared" si="188"/>
        <v>3448</v>
      </c>
      <c r="N1198" s="21">
        <f t="shared" si="189"/>
        <v>3681</v>
      </c>
      <c r="O1198" s="19">
        <f t="shared" si="184"/>
        <v>6.6749652022913253</v>
      </c>
      <c r="P1198" s="19">
        <f t="shared" si="185"/>
        <v>7.126028686088854</v>
      </c>
      <c r="Q1198" s="21">
        <f>((I1198/B1198)+_xlfn.NORM.S.INV(0.975)^2/(2*B1198))/(1+_xlfn.NORM.S.INV(0.975)^2/B1198)</f>
        <v>6.9031959901176823E-3</v>
      </c>
      <c r="R1198" s="21">
        <f>_xlfn.NORM.S.INV(0.975)*SQRT(Q1198*(1-Q1198)/B1198+(_xlfn.NORM.S.INV(0.975)^2/(4*B1198^2)))/(1+_xlfn.NORM.S.INV(0.975)^2/B1198)</f>
        <v>2.2582161564288334E-4</v>
      </c>
      <c r="S1198" s="19">
        <f t="shared" si="186"/>
        <v>6.6773743744747991</v>
      </c>
      <c r="T1198" s="19">
        <f t="shared" si="187"/>
        <v>7.1290176057605654</v>
      </c>
    </row>
    <row r="1199" spans="1:20" x14ac:dyDescent="0.25">
      <c r="A1199" s="12" t="s">
        <v>45</v>
      </c>
      <c r="B1199" s="13">
        <v>113174</v>
      </c>
      <c r="C1199" s="12">
        <v>5.0999999999999996</v>
      </c>
      <c r="D1199" s="12">
        <v>4.7</v>
      </c>
      <c r="E1199" s="12">
        <v>5.6</v>
      </c>
      <c r="F1199" s="12">
        <v>2007</v>
      </c>
      <c r="G1199" s="12" t="s">
        <v>8</v>
      </c>
      <c r="H1199" s="16" t="str">
        <f>VLOOKUP(A1199,'Data Key'!$A$1:$B$51,2,FALSE)</f>
        <v>Delaware</v>
      </c>
      <c r="I1199" s="17">
        <f t="shared" si="180"/>
        <v>577</v>
      </c>
      <c r="J1199" s="21">
        <f t="shared" si="181"/>
        <v>2.1170509867906163E-4</v>
      </c>
      <c r="K1199" s="19">
        <f t="shared" si="182"/>
        <v>4.8866390439685432</v>
      </c>
      <c r="L1199" s="19">
        <f t="shared" si="183"/>
        <v>5.3100492413266664</v>
      </c>
      <c r="M1199" s="21">
        <f t="shared" si="188"/>
        <v>531</v>
      </c>
      <c r="N1199" s="21">
        <f t="shared" si="189"/>
        <v>625</v>
      </c>
      <c r="O1199" s="19">
        <f t="shared" si="184"/>
        <v>4.691890363511054</v>
      </c>
      <c r="P1199" s="19">
        <f t="shared" si="185"/>
        <v>5.5224698252248752</v>
      </c>
      <c r="Q1199" s="21">
        <f>((I1199/B1199)+_xlfn.NORM.S.INV(0.975)^2/(2*B1199))/(1+_xlfn.NORM.S.INV(0.975)^2/B1199)</f>
        <v>5.115141992003666E-3</v>
      </c>
      <c r="R1199" s="21">
        <f>_xlfn.NORM.S.INV(0.975)*SQRT(Q1199*(1-Q1199)/B1199+(_xlfn.NORM.S.INV(0.975)^2/(4*B1199^2)))/(1+_xlfn.NORM.S.INV(0.975)^2/B1199)</f>
        <v>4.1594610359358314E-4</v>
      </c>
      <c r="S1199" s="19">
        <f t="shared" si="186"/>
        <v>4.6991958884100828</v>
      </c>
      <c r="T1199" s="19">
        <f t="shared" si="187"/>
        <v>5.5310880955972488</v>
      </c>
    </row>
    <row r="1200" spans="1:20" x14ac:dyDescent="0.25">
      <c r="A1200" s="12" t="s">
        <v>27</v>
      </c>
      <c r="B1200" s="13">
        <v>2422427</v>
      </c>
      <c r="C1200" s="12">
        <v>4.0999999999999996</v>
      </c>
      <c r="D1200" s="12">
        <v>4</v>
      </c>
      <c r="E1200" s="12">
        <v>4.2</v>
      </c>
      <c r="F1200" s="12">
        <v>2007</v>
      </c>
      <c r="G1200" s="12" t="s">
        <v>8</v>
      </c>
      <c r="H1200" s="16" t="str">
        <f>VLOOKUP(A1200,'Data Key'!$A$1:$B$51,2,FALSE)</f>
        <v>Florida</v>
      </c>
      <c r="I1200" s="17">
        <f t="shared" si="180"/>
        <v>9932</v>
      </c>
      <c r="J1200" s="21">
        <f t="shared" si="181"/>
        <v>4.1055894505556146E-5</v>
      </c>
      <c r="K1200" s="19">
        <f t="shared" si="182"/>
        <v>4.0589644569849117</v>
      </c>
      <c r="L1200" s="19">
        <f t="shared" si="183"/>
        <v>4.1410762459960244</v>
      </c>
      <c r="M1200" s="21">
        <f t="shared" si="188"/>
        <v>9737</v>
      </c>
      <c r="N1200" s="21">
        <f t="shared" si="189"/>
        <v>10127</v>
      </c>
      <c r="O1200" s="19">
        <f t="shared" si="184"/>
        <v>4.0195225697203671</v>
      </c>
      <c r="P1200" s="19">
        <f t="shared" si="185"/>
        <v>4.180518133260569</v>
      </c>
      <c r="Q1200" s="21">
        <f>((I1200/B1200)+_xlfn.NORM.S.INV(0.975)^2/(2*B1200))/(1+_xlfn.NORM.S.INV(0.975)^2/B1200)</f>
        <v>4.1008067431258458E-3</v>
      </c>
      <c r="R1200" s="21">
        <f>_xlfn.NORM.S.INV(0.975)*SQRT(Q1200*(1-Q1200)/B1200+(_xlfn.NORM.S.INV(0.975)^2/(4*B1200^2)))/(1+_xlfn.NORM.S.INV(0.975)^2/B1200)</f>
        <v>8.0479537719694685E-5</v>
      </c>
      <c r="S1200" s="19">
        <f t="shared" si="186"/>
        <v>4.0203272054061507</v>
      </c>
      <c r="T1200" s="19">
        <f t="shared" si="187"/>
        <v>4.1812862808455407</v>
      </c>
    </row>
    <row r="1201" spans="1:20" x14ac:dyDescent="0.25">
      <c r="A1201" s="12" t="s">
        <v>14</v>
      </c>
      <c r="B1201" s="13">
        <v>1479890</v>
      </c>
      <c r="C1201" s="12">
        <v>5</v>
      </c>
      <c r="D1201" s="12">
        <v>4.9000000000000004</v>
      </c>
      <c r="E1201" s="12">
        <v>5.0999999999999996</v>
      </c>
      <c r="F1201" s="12">
        <v>2007</v>
      </c>
      <c r="G1201" s="12" t="s">
        <v>8</v>
      </c>
      <c r="H1201" s="16" t="str">
        <f>VLOOKUP(A1201,'Data Key'!$A$1:$B$51,2,FALSE)</f>
        <v>Georgia</v>
      </c>
      <c r="I1201" s="17">
        <f t="shared" si="180"/>
        <v>7399</v>
      </c>
      <c r="J1201" s="21">
        <f t="shared" si="181"/>
        <v>5.7978728232522021E-5</v>
      </c>
      <c r="K1201" s="19">
        <f t="shared" si="182"/>
        <v>4.9417171951131325</v>
      </c>
      <c r="L1201" s="19">
        <f t="shared" si="183"/>
        <v>5.0576746515781767</v>
      </c>
      <c r="M1201" s="21">
        <f t="shared" si="188"/>
        <v>7232</v>
      </c>
      <c r="N1201" s="21">
        <f t="shared" si="189"/>
        <v>7568</v>
      </c>
      <c r="O1201" s="19">
        <f t="shared" si="184"/>
        <v>4.886849698288386</v>
      </c>
      <c r="P1201" s="19">
        <f t="shared" si="185"/>
        <v>5.113893600200015</v>
      </c>
      <c r="Q1201" s="21">
        <f>((I1201/B1201)+_xlfn.NORM.S.INV(0.975)^2/(2*B1201))/(1+_xlfn.NORM.S.INV(0.975)^2/B1201)</f>
        <v>5.0009808285402515E-3</v>
      </c>
      <c r="R1201" s="21">
        <f>_xlfn.NORM.S.INV(0.975)*SQRT(Q1201*(1-Q1201)/B1201+(_xlfn.NORM.S.INV(0.975)^2/(4*B1201^2)))/(1+_xlfn.NORM.S.INV(0.975)^2/B1201)</f>
        <v>1.1365786258258404E-4</v>
      </c>
      <c r="S1201" s="19">
        <f t="shared" si="186"/>
        <v>4.8873229659576678</v>
      </c>
      <c r="T1201" s="19">
        <f t="shared" si="187"/>
        <v>5.1146386911228356</v>
      </c>
    </row>
    <row r="1202" spans="1:20" x14ac:dyDescent="0.25">
      <c r="A1202" s="12" t="s">
        <v>58</v>
      </c>
      <c r="B1202" s="13">
        <v>163128</v>
      </c>
      <c r="C1202" s="12">
        <v>5.3</v>
      </c>
      <c r="D1202" s="12">
        <v>4.9000000000000004</v>
      </c>
      <c r="E1202" s="12">
        <v>5.6</v>
      </c>
      <c r="F1202" s="12">
        <v>2007</v>
      </c>
      <c r="G1202" s="12" t="s">
        <v>8</v>
      </c>
      <c r="H1202" s="16" t="str">
        <f>VLOOKUP(A1202,'Data Key'!$A$1:$B$51,2,FALSE)</f>
        <v>Hawaii</v>
      </c>
      <c r="I1202" s="17">
        <f t="shared" si="180"/>
        <v>865</v>
      </c>
      <c r="J1202" s="21">
        <f t="shared" si="181"/>
        <v>1.7981463544582219E-4</v>
      </c>
      <c r="K1202" s="19">
        <f t="shared" si="182"/>
        <v>5.1227698380964268</v>
      </c>
      <c r="L1202" s="19">
        <f t="shared" si="183"/>
        <v>5.482399108988071</v>
      </c>
      <c r="M1202" s="21">
        <f t="shared" si="188"/>
        <v>808</v>
      </c>
      <c r="N1202" s="21">
        <f t="shared" si="189"/>
        <v>923</v>
      </c>
      <c r="O1202" s="19">
        <f t="shared" si="184"/>
        <v>4.9531656122799275</v>
      </c>
      <c r="P1202" s="19">
        <f t="shared" si="185"/>
        <v>5.6581334902653131</v>
      </c>
      <c r="Q1202" s="21">
        <f>((I1202/B1202)+_xlfn.NORM.S.INV(0.975)^2/(2*B1202))/(1+_xlfn.NORM.S.INV(0.975)^2/B1202)</f>
        <v>5.314233699919237E-3</v>
      </c>
      <c r="R1202" s="21">
        <f>_xlfn.NORM.S.INV(0.975)*SQRT(Q1202*(1-Q1202)/B1202+(_xlfn.NORM.S.INV(0.975)^2/(4*B1202^2)))/(1+_xlfn.NORM.S.INV(0.975)^2/B1202)</f>
        <v>3.5300316069779818E-4</v>
      </c>
      <c r="S1202" s="19">
        <f t="shared" si="186"/>
        <v>4.9612305392214386</v>
      </c>
      <c r="T1202" s="19">
        <f t="shared" si="187"/>
        <v>5.6672368606170354</v>
      </c>
    </row>
    <row r="1203" spans="1:20" x14ac:dyDescent="0.25">
      <c r="A1203" s="12" t="s">
        <v>34</v>
      </c>
      <c r="B1203" s="13">
        <v>247944</v>
      </c>
      <c r="C1203" s="12">
        <v>4.7</v>
      </c>
      <c r="D1203" s="12">
        <v>4.4000000000000004</v>
      </c>
      <c r="E1203" s="12">
        <v>4.9000000000000004</v>
      </c>
      <c r="F1203" s="12">
        <v>2007</v>
      </c>
      <c r="G1203" s="12" t="s">
        <v>8</v>
      </c>
      <c r="H1203" s="16" t="str">
        <f>VLOOKUP(A1203,'Data Key'!$A$1:$B$51,2,FALSE)</f>
        <v>Idaho</v>
      </c>
      <c r="I1203" s="17">
        <f t="shared" si="180"/>
        <v>1165</v>
      </c>
      <c r="J1203" s="21">
        <f t="shared" si="181"/>
        <v>1.3733671584180036E-4</v>
      </c>
      <c r="K1203" s="19">
        <f t="shared" si="182"/>
        <v>4.5613049129130809</v>
      </c>
      <c r="L1203" s="19">
        <f t="shared" si="183"/>
        <v>4.8359783445966809</v>
      </c>
      <c r="M1203" s="21">
        <f t="shared" si="188"/>
        <v>1099</v>
      </c>
      <c r="N1203" s="21">
        <f t="shared" si="189"/>
        <v>1233</v>
      </c>
      <c r="O1203" s="19">
        <f t="shared" si="184"/>
        <v>4.4324524892717712</v>
      </c>
      <c r="P1203" s="19">
        <f t="shared" si="185"/>
        <v>4.9728971057980838</v>
      </c>
      <c r="Q1203" s="21">
        <f>((I1203/B1203)+_xlfn.NORM.S.INV(0.975)^2/(2*B1203))/(1+_xlfn.NORM.S.INV(0.975)^2/B1203)</f>
        <v>4.7063153385190895E-3</v>
      </c>
      <c r="R1203" s="21">
        <f>_xlfn.NORM.S.INV(0.975)*SQRT(Q1203*(1-Q1203)/B1203+(_xlfn.NORM.S.INV(0.975)^2/(4*B1203^2)))/(1+_xlfn.NORM.S.INV(0.975)^2/B1203)</f>
        <v>2.6950087541699914E-4</v>
      </c>
      <c r="S1203" s="19">
        <f t="shared" si="186"/>
        <v>4.43681446310209</v>
      </c>
      <c r="T1203" s="19">
        <f t="shared" si="187"/>
        <v>4.9758162139360884</v>
      </c>
    </row>
    <row r="1204" spans="1:20" x14ac:dyDescent="0.25">
      <c r="A1204" s="12" t="s">
        <v>47</v>
      </c>
      <c r="B1204" s="13">
        <v>1889207</v>
      </c>
      <c r="C1204" s="12">
        <v>5.3</v>
      </c>
      <c r="D1204" s="12">
        <v>5.2</v>
      </c>
      <c r="E1204" s="12">
        <v>5.4</v>
      </c>
      <c r="F1204" s="12">
        <v>2007</v>
      </c>
      <c r="G1204" s="12" t="s">
        <v>8</v>
      </c>
      <c r="H1204" s="16" t="str">
        <f>VLOOKUP(A1204,'Data Key'!$A$1:$B$51,2,FALSE)</f>
        <v>Illinois</v>
      </c>
      <c r="I1204" s="17">
        <f t="shared" si="180"/>
        <v>10013</v>
      </c>
      <c r="J1204" s="21">
        <f t="shared" si="181"/>
        <v>5.2826105884406669E-5</v>
      </c>
      <c r="K1204" s="19">
        <f t="shared" si="182"/>
        <v>5.2472812936753019</v>
      </c>
      <c r="L1204" s="19">
        <f t="shared" si="183"/>
        <v>5.3529335054441161</v>
      </c>
      <c r="M1204" s="21">
        <f t="shared" si="188"/>
        <v>9818</v>
      </c>
      <c r="N1204" s="21">
        <f t="shared" si="189"/>
        <v>10209</v>
      </c>
      <c r="O1204" s="19">
        <f t="shared" si="184"/>
        <v>5.1968894885526042</v>
      </c>
      <c r="P1204" s="19">
        <f t="shared" si="185"/>
        <v>5.4038546331873638</v>
      </c>
      <c r="Q1204" s="21">
        <f>((I1204/B1204)+_xlfn.NORM.S.INV(0.975)^2/(2*B1204))/(1+_xlfn.NORM.S.INV(0.975)^2/B1204)</f>
        <v>5.3011133059542321E-3</v>
      </c>
      <c r="R1204" s="21">
        <f>_xlfn.NORM.S.INV(0.975)*SQRT(Q1204*(1-Q1204)/B1204+(_xlfn.NORM.S.INV(0.975)^2/(4*B1204^2)))/(1+_xlfn.NORM.S.INV(0.975)^2/B1204)</f>
        <v>1.0355181784079391E-4</v>
      </c>
      <c r="S1204" s="19">
        <f t="shared" si="186"/>
        <v>5.197561488113438</v>
      </c>
      <c r="T1204" s="19">
        <f t="shared" si="187"/>
        <v>5.4046651237950254</v>
      </c>
    </row>
    <row r="1205" spans="1:20" x14ac:dyDescent="0.25">
      <c r="A1205" s="12" t="s">
        <v>35</v>
      </c>
      <c r="B1205" s="13">
        <v>960564</v>
      </c>
      <c r="C1205" s="12">
        <v>8.1999999999999993</v>
      </c>
      <c r="D1205" s="12">
        <v>8</v>
      </c>
      <c r="E1205" s="12">
        <v>8.4</v>
      </c>
      <c r="F1205" s="12">
        <v>2007</v>
      </c>
      <c r="G1205" s="12" t="s">
        <v>8</v>
      </c>
      <c r="H1205" s="16" t="str">
        <f>VLOOKUP(A1205,'Data Key'!$A$1:$B$51,2,FALSE)</f>
        <v>Indiana</v>
      </c>
      <c r="I1205" s="17">
        <f t="shared" si="180"/>
        <v>7877</v>
      </c>
      <c r="J1205" s="21">
        <f t="shared" si="181"/>
        <v>9.2016579015340131E-5</v>
      </c>
      <c r="K1205" s="19">
        <f t="shared" si="182"/>
        <v>8.1083740248382306</v>
      </c>
      <c r="L1205" s="19">
        <f t="shared" si="183"/>
        <v>8.2924071828689083</v>
      </c>
      <c r="M1205" s="21">
        <f t="shared" si="188"/>
        <v>7704</v>
      </c>
      <c r="N1205" s="21">
        <f t="shared" si="189"/>
        <v>8050</v>
      </c>
      <c r="O1205" s="19">
        <f t="shared" si="184"/>
        <v>8.0202880807525574</v>
      </c>
      <c r="P1205" s="19">
        <f t="shared" si="185"/>
        <v>8.3804931269545815</v>
      </c>
      <c r="Q1205" s="21">
        <f>((I1205/B1205)+_xlfn.NORM.S.INV(0.975)^2/(2*B1205))/(1+_xlfn.NORM.S.INV(0.975)^2/B1205)</f>
        <v>8.2023573862774549E-3</v>
      </c>
      <c r="R1205" s="21">
        <f>_xlfn.NORM.S.INV(0.975)*SQRT(Q1205*(1-Q1205)/B1205+(_xlfn.NORM.S.INV(0.975)^2/(4*B1205^2)))/(1+_xlfn.NORM.S.INV(0.975)^2/B1205)</f>
        <v>1.8038099015862507E-4</v>
      </c>
      <c r="S1205" s="19">
        <f t="shared" si="186"/>
        <v>8.0219763961188306</v>
      </c>
      <c r="T1205" s="19">
        <f t="shared" si="187"/>
        <v>8.3827383764360786</v>
      </c>
    </row>
    <row r="1206" spans="1:20" x14ac:dyDescent="0.25">
      <c r="A1206" s="12" t="s">
        <v>46</v>
      </c>
      <c r="B1206" s="13">
        <v>434809</v>
      </c>
      <c r="C1206" s="12">
        <v>2.2000000000000002</v>
      </c>
      <c r="D1206" s="12">
        <v>2.1</v>
      </c>
      <c r="E1206" s="12">
        <v>2.4</v>
      </c>
      <c r="F1206" s="12">
        <v>2007</v>
      </c>
      <c r="G1206" s="12" t="s">
        <v>8</v>
      </c>
      <c r="H1206" s="16" t="str">
        <f>VLOOKUP(A1206,'Data Key'!$A$1:$B$51,2,FALSE)</f>
        <v>Iowa</v>
      </c>
      <c r="I1206" s="17">
        <f t="shared" si="180"/>
        <v>957</v>
      </c>
      <c r="J1206" s="21">
        <f t="shared" si="181"/>
        <v>7.106880017945654E-5</v>
      </c>
      <c r="K1206" s="19">
        <f t="shared" si="182"/>
        <v>2.1298976011599819</v>
      </c>
      <c r="L1206" s="19">
        <f t="shared" si="183"/>
        <v>2.2720352015188952</v>
      </c>
      <c r="M1206" s="21">
        <f t="shared" si="188"/>
        <v>897</v>
      </c>
      <c r="N1206" s="21">
        <f t="shared" si="189"/>
        <v>1018</v>
      </c>
      <c r="O1206" s="19">
        <f t="shared" si="184"/>
        <v>2.0629747774310099</v>
      </c>
      <c r="P1206" s="19">
        <f t="shared" si="185"/>
        <v>2.3412578856463413</v>
      </c>
      <c r="Q1206" s="21">
        <f>((I1206/B1206)+_xlfn.NORM.S.INV(0.975)^2/(2*B1206))/(1+_xlfn.NORM.S.INV(0.975)^2/B1206)</f>
        <v>2.2053643268517917E-3</v>
      </c>
      <c r="R1206" s="21">
        <f>_xlfn.NORM.S.INV(0.975)*SQRT(Q1206*(1-Q1206)/B1206+(_xlfn.NORM.S.INV(0.975)^2/(4*B1206^2)))/(1+_xlfn.NORM.S.INV(0.975)^2/B1206)</f>
        <v>1.3949980298069142E-4</v>
      </c>
      <c r="S1206" s="19">
        <f t="shared" si="186"/>
        <v>2.0658645238711002</v>
      </c>
      <c r="T1206" s="19">
        <f t="shared" si="187"/>
        <v>2.3448641298324833</v>
      </c>
    </row>
    <row r="1207" spans="1:20" x14ac:dyDescent="0.25">
      <c r="A1207" s="12" t="s">
        <v>48</v>
      </c>
      <c r="B1207" s="13">
        <v>417143</v>
      </c>
      <c r="C1207" s="12">
        <v>3.8</v>
      </c>
      <c r="D1207" s="12">
        <v>3.6</v>
      </c>
      <c r="E1207" s="12">
        <v>4</v>
      </c>
      <c r="F1207" s="12">
        <v>2007</v>
      </c>
      <c r="G1207" s="12" t="s">
        <v>8</v>
      </c>
      <c r="H1207" s="16" t="str">
        <f>VLOOKUP(A1207,'Data Key'!$A$1:$B$51,2,FALSE)</f>
        <v>Kansas</v>
      </c>
      <c r="I1207" s="17">
        <f t="shared" si="180"/>
        <v>1585</v>
      </c>
      <c r="J1207" s="21">
        <f t="shared" si="181"/>
        <v>9.5258341676918815E-5</v>
      </c>
      <c r="K1207" s="19">
        <f t="shared" si="182"/>
        <v>3.7043978913175217</v>
      </c>
      <c r="L1207" s="19">
        <f t="shared" si="183"/>
        <v>3.8949145746713598</v>
      </c>
      <c r="M1207" s="21">
        <f t="shared" si="188"/>
        <v>1508</v>
      </c>
      <c r="N1207" s="21">
        <f t="shared" si="189"/>
        <v>1663</v>
      </c>
      <c r="O1207" s="19">
        <f t="shared" si="184"/>
        <v>3.6150672551139538</v>
      </c>
      <c r="P1207" s="19">
        <f t="shared" si="185"/>
        <v>3.9866424703279213</v>
      </c>
      <c r="Q1207" s="21">
        <f>((I1207/B1207)+_xlfn.NORM.S.INV(0.975)^2/(2*B1207))/(1+_xlfn.NORM.S.INV(0.975)^2/B1207)</f>
        <v>3.8042256867166103E-3</v>
      </c>
      <c r="R1207" s="21">
        <f>_xlfn.NORM.S.INV(0.975)*SQRT(Q1207*(1-Q1207)/B1207+(_xlfn.NORM.S.INV(0.975)^2/(4*B1207^2)))/(1+_xlfn.NORM.S.INV(0.975)^2/B1207)</f>
        <v>1.8686973557208975E-4</v>
      </c>
      <c r="S1207" s="19">
        <f t="shared" si="186"/>
        <v>3.6173559511445204</v>
      </c>
      <c r="T1207" s="19">
        <f t="shared" si="187"/>
        <v>3.9910954222886996</v>
      </c>
    </row>
    <row r="1208" spans="1:20" x14ac:dyDescent="0.25">
      <c r="A1208" s="12" t="s">
        <v>49</v>
      </c>
      <c r="B1208" s="13">
        <v>597987</v>
      </c>
      <c r="C1208" s="12">
        <v>3.8</v>
      </c>
      <c r="D1208" s="12">
        <v>3.7</v>
      </c>
      <c r="E1208" s="12">
        <v>4</v>
      </c>
      <c r="F1208" s="12">
        <v>2007</v>
      </c>
      <c r="G1208" s="12" t="s">
        <v>8</v>
      </c>
      <c r="H1208" s="16" t="str">
        <f>VLOOKUP(A1208,'Data Key'!$A$1:$B$51,2,FALSE)</f>
        <v>Kentucky</v>
      </c>
      <c r="I1208" s="17">
        <f t="shared" si="180"/>
        <v>2272</v>
      </c>
      <c r="J1208" s="21">
        <f t="shared" si="181"/>
        <v>7.9558359126118478E-5</v>
      </c>
      <c r="K1208" s="19">
        <f t="shared" si="182"/>
        <v>3.7198553405028032</v>
      </c>
      <c r="L1208" s="19">
        <f t="shared" si="183"/>
        <v>3.8789720587550405</v>
      </c>
      <c r="M1208" s="21">
        <f t="shared" si="188"/>
        <v>2180</v>
      </c>
      <c r="N1208" s="21">
        <f t="shared" si="189"/>
        <v>2366</v>
      </c>
      <c r="O1208" s="19">
        <f t="shared" si="184"/>
        <v>3.6455642012284546</v>
      </c>
      <c r="P1208" s="19">
        <f t="shared" si="185"/>
        <v>3.9566077523424421</v>
      </c>
      <c r="Q1208" s="21">
        <f>((I1208/B1208)+_xlfn.NORM.S.INV(0.975)^2/(2*B1208))/(1+_xlfn.NORM.S.INV(0.975)^2/B1208)</f>
        <v>3.8026012636966709E-3</v>
      </c>
      <c r="R1208" s="21">
        <f>_xlfn.NORM.S.INV(0.975)*SQRT(Q1208*(1-Q1208)/B1208+(_xlfn.NORM.S.INV(0.975)^2/(4*B1208^2)))/(1+_xlfn.NORM.S.INV(0.975)^2/B1208)</f>
        <v>1.5602872742439793E-4</v>
      </c>
      <c r="S1208" s="19">
        <f t="shared" si="186"/>
        <v>3.6465725362722727</v>
      </c>
      <c r="T1208" s="19">
        <f t="shared" si="187"/>
        <v>3.9586299911210689</v>
      </c>
    </row>
    <row r="1209" spans="1:20" x14ac:dyDescent="0.25">
      <c r="A1209" s="12" t="s">
        <v>50</v>
      </c>
      <c r="B1209" s="13">
        <v>601345</v>
      </c>
      <c r="C1209" s="12">
        <v>3.4</v>
      </c>
      <c r="D1209" s="12">
        <v>3.2</v>
      </c>
      <c r="E1209" s="12">
        <v>3.5</v>
      </c>
      <c r="F1209" s="12">
        <v>2007</v>
      </c>
      <c r="G1209" s="12" t="s">
        <v>8</v>
      </c>
      <c r="H1209" s="16" t="str">
        <f>VLOOKUP(A1209,'Data Key'!$A$1:$B$51,2,FALSE)</f>
        <v>Louisiana</v>
      </c>
      <c r="I1209" s="17">
        <f t="shared" si="180"/>
        <v>2045</v>
      </c>
      <c r="J1209" s="21">
        <f t="shared" si="181"/>
        <v>7.5072907947030767E-5</v>
      </c>
      <c r="K1209" s="19">
        <f t="shared" si="182"/>
        <v>3.3256371669683671</v>
      </c>
      <c r="L1209" s="19">
        <f t="shared" si="183"/>
        <v>3.4757829828624289</v>
      </c>
      <c r="M1209" s="21">
        <f t="shared" si="188"/>
        <v>1957</v>
      </c>
      <c r="N1209" s="21">
        <f t="shared" si="189"/>
        <v>2134</v>
      </c>
      <c r="O1209" s="19">
        <f t="shared" si="184"/>
        <v>3.2543714506647596</v>
      </c>
      <c r="P1209" s="19">
        <f t="shared" si="185"/>
        <v>3.5487116380779753</v>
      </c>
      <c r="Q1209" s="21">
        <f>((I1209/B1209)+_xlfn.NORM.S.INV(0.975)^2/(2*B1209))/(1+_xlfn.NORM.S.INV(0.975)^2/B1209)</f>
        <v>3.4038823862114595E-3</v>
      </c>
      <c r="R1209" s="21">
        <f>_xlfn.NORM.S.INV(0.975)*SQRT(Q1209*(1-Q1209)/B1209+(_xlfn.NORM.S.INV(0.975)^2/(4*B1209^2)))/(1+_xlfn.NORM.S.INV(0.975)^2/B1209)</f>
        <v>1.4724228128547466E-4</v>
      </c>
      <c r="S1209" s="19">
        <f t="shared" si="186"/>
        <v>3.2566401049259848</v>
      </c>
      <c r="T1209" s="19">
        <f t="shared" si="187"/>
        <v>3.5511246674969343</v>
      </c>
    </row>
    <row r="1210" spans="1:20" x14ac:dyDescent="0.25">
      <c r="A1210" s="12" t="s">
        <v>36</v>
      </c>
      <c r="B1210" s="13">
        <v>179900</v>
      </c>
      <c r="C1210" s="12">
        <v>8.6</v>
      </c>
      <c r="D1210" s="12">
        <v>8.1999999999999993</v>
      </c>
      <c r="E1210" s="12">
        <v>9</v>
      </c>
      <c r="F1210" s="12">
        <v>2007</v>
      </c>
      <c r="G1210" s="12" t="s">
        <v>8</v>
      </c>
      <c r="H1210" s="16" t="str">
        <f>VLOOKUP(A1210,'Data Key'!$A$1:$B$51,2,FALSE)</f>
        <v>Maine</v>
      </c>
      <c r="I1210" s="17">
        <f t="shared" si="180"/>
        <v>1547</v>
      </c>
      <c r="J1210" s="21">
        <f t="shared" si="181"/>
        <v>2.1769007111535998E-4</v>
      </c>
      <c r="K1210" s="19">
        <f t="shared" si="182"/>
        <v>8.3815317187679099</v>
      </c>
      <c r="L1210" s="19">
        <f t="shared" si="183"/>
        <v>8.8169118609986281</v>
      </c>
      <c r="M1210" s="21">
        <f t="shared" si="188"/>
        <v>1471</v>
      </c>
      <c r="N1210" s="21">
        <f t="shared" si="189"/>
        <v>1624</v>
      </c>
      <c r="O1210" s="19">
        <f t="shared" si="184"/>
        <v>8.1767648693718726</v>
      </c>
      <c r="P1210" s="19">
        <f t="shared" si="185"/>
        <v>9.027237354085603</v>
      </c>
      <c r="Q1210" s="21">
        <f>((I1210/B1210)+_xlfn.NORM.S.INV(0.975)^2/(2*B1210))/(1+_xlfn.NORM.S.INV(0.975)^2/B1210)</f>
        <v>8.6097145944762331E-3</v>
      </c>
      <c r="R1210" s="21">
        <f>_xlfn.NORM.S.INV(0.975)*SQRT(Q1210*(1-Q1210)/B1210+(_xlfn.NORM.S.INV(0.975)^2/(4*B1210^2)))/(1+_xlfn.NORM.S.INV(0.975)^2/B1210)</f>
        <v>4.2704703275602864E-4</v>
      </c>
      <c r="S1210" s="19">
        <f t="shared" si="186"/>
        <v>8.1826675617202049</v>
      </c>
      <c r="T1210" s="19">
        <f t="shared" si="187"/>
        <v>9.0367616272322611</v>
      </c>
    </row>
    <row r="1211" spans="1:20" x14ac:dyDescent="0.25">
      <c r="A1211" s="12" t="s">
        <v>15</v>
      </c>
      <c r="B1211" s="13">
        <v>759066</v>
      </c>
      <c r="C1211" s="12">
        <v>7.1</v>
      </c>
      <c r="D1211" s="12">
        <v>6.9</v>
      </c>
      <c r="E1211" s="12">
        <v>7.2</v>
      </c>
      <c r="F1211" s="12">
        <v>2007</v>
      </c>
      <c r="G1211" s="12" t="s">
        <v>8</v>
      </c>
      <c r="H1211" s="16" t="str">
        <f>VLOOKUP(A1211,'Data Key'!$A$1:$B$51,2,FALSE)</f>
        <v>Maryland</v>
      </c>
      <c r="I1211" s="17">
        <f t="shared" si="180"/>
        <v>5389</v>
      </c>
      <c r="J1211" s="21">
        <f t="shared" si="181"/>
        <v>9.6366794788263949E-5</v>
      </c>
      <c r="K1211" s="19">
        <f t="shared" si="182"/>
        <v>7.0031476084388595</v>
      </c>
      <c r="L1211" s="19">
        <f t="shared" si="183"/>
        <v>7.1958811980153881</v>
      </c>
      <c r="M1211" s="21">
        <f t="shared" si="188"/>
        <v>5246</v>
      </c>
      <c r="N1211" s="21">
        <f t="shared" si="189"/>
        <v>5533</v>
      </c>
      <c r="O1211" s="19">
        <f t="shared" si="184"/>
        <v>6.9111249878139711</v>
      </c>
      <c r="P1211" s="19">
        <f t="shared" si="185"/>
        <v>7.2892212271396692</v>
      </c>
      <c r="Q1211" s="21">
        <f>((I1211/B1211)+_xlfn.NORM.S.INV(0.975)^2/(2*B1211))/(1+_xlfn.NORM.S.INV(0.975)^2/B1211)</f>
        <v>7.1020088468404822E-3</v>
      </c>
      <c r="R1211" s="21">
        <f>_xlfn.NORM.S.INV(0.975)*SQRT(Q1211*(1-Q1211)/B1211+(_xlfn.NORM.S.INV(0.975)^2/(4*B1211^2)))/(1+_xlfn.NORM.S.INV(0.975)^2/B1211)</f>
        <v>1.8892437807051306E-4</v>
      </c>
      <c r="S1211" s="19">
        <f t="shared" si="186"/>
        <v>6.9130844687699691</v>
      </c>
      <c r="T1211" s="19">
        <f t="shared" si="187"/>
        <v>7.2909332249109955</v>
      </c>
    </row>
    <row r="1212" spans="1:20" x14ac:dyDescent="0.25">
      <c r="A1212" s="12" t="s">
        <v>30</v>
      </c>
      <c r="B1212" s="13">
        <v>868555</v>
      </c>
      <c r="C1212" s="12">
        <v>7.4</v>
      </c>
      <c r="D1212" s="12">
        <v>7.2</v>
      </c>
      <c r="E1212" s="12">
        <v>7.6</v>
      </c>
      <c r="F1212" s="12">
        <v>2007</v>
      </c>
      <c r="G1212" s="12" t="s">
        <v>8</v>
      </c>
      <c r="H1212" s="16" t="str">
        <f>VLOOKUP(A1212,'Data Key'!$A$1:$B$51,2,FALSE)</f>
        <v>Massachusetts</v>
      </c>
      <c r="I1212" s="17">
        <f t="shared" si="180"/>
        <v>6427</v>
      </c>
      <c r="J1212" s="21">
        <f t="shared" si="181"/>
        <v>9.19589572396453E-5</v>
      </c>
      <c r="K1212" s="19">
        <f t="shared" si="182"/>
        <v>7.3076875821274641</v>
      </c>
      <c r="L1212" s="19">
        <f t="shared" si="183"/>
        <v>7.4916054966067547</v>
      </c>
      <c r="M1212" s="21">
        <f t="shared" si="188"/>
        <v>6271</v>
      </c>
      <c r="N1212" s="21">
        <f t="shared" si="189"/>
        <v>6584</v>
      </c>
      <c r="O1212" s="19">
        <f t="shared" si="184"/>
        <v>7.2200378790059352</v>
      </c>
      <c r="P1212" s="19">
        <f t="shared" si="185"/>
        <v>7.580406537294702</v>
      </c>
      <c r="Q1212" s="21">
        <f>((I1212/B1212)+_xlfn.NORM.S.INV(0.975)^2/(2*B1212))/(1+_xlfn.NORM.S.INV(0.975)^2/B1212)</f>
        <v>7.4018252103823061E-3</v>
      </c>
      <c r="R1212" s="21">
        <f>_xlfn.NORM.S.INV(0.975)*SQRT(Q1212*(1-Q1212)/B1212+(_xlfn.NORM.S.INV(0.975)^2/(4*B1212^2)))/(1+_xlfn.NORM.S.INV(0.975)^2/B1212)</f>
        <v>1.8027534447047336E-4</v>
      </c>
      <c r="S1212" s="19">
        <f t="shared" si="186"/>
        <v>7.2215498659118325</v>
      </c>
      <c r="T1212" s="19">
        <f t="shared" si="187"/>
        <v>7.5821005548527793</v>
      </c>
    </row>
    <row r="1213" spans="1:20" x14ac:dyDescent="0.25">
      <c r="A1213" s="12" t="s">
        <v>51</v>
      </c>
      <c r="B1213" s="13">
        <v>1520173</v>
      </c>
      <c r="C1213" s="12">
        <v>6.6</v>
      </c>
      <c r="D1213" s="12">
        <v>6.4</v>
      </c>
      <c r="E1213" s="12">
        <v>6.7</v>
      </c>
      <c r="F1213" s="12">
        <v>2007</v>
      </c>
      <c r="G1213" s="12" t="s">
        <v>8</v>
      </c>
      <c r="H1213" s="16" t="str">
        <f>VLOOKUP(A1213,'Data Key'!$A$1:$B$51,2,FALSE)</f>
        <v>Michigan</v>
      </c>
      <c r="I1213" s="17">
        <f t="shared" si="180"/>
        <v>10033</v>
      </c>
      <c r="J1213" s="21">
        <f t="shared" si="181"/>
        <v>6.5672642212291529E-5</v>
      </c>
      <c r="K1213" s="19">
        <f t="shared" si="182"/>
        <v>6.5342340789306306</v>
      </c>
      <c r="L1213" s="19">
        <f t="shared" si="183"/>
        <v>6.6655793633552136</v>
      </c>
      <c r="M1213" s="21">
        <f t="shared" si="188"/>
        <v>9838</v>
      </c>
      <c r="N1213" s="21">
        <f t="shared" si="189"/>
        <v>10229</v>
      </c>
      <c r="O1213" s="19">
        <f t="shared" si="184"/>
        <v>6.4716318471647636</v>
      </c>
      <c r="P1213" s="19">
        <f t="shared" si="185"/>
        <v>6.728839414987636</v>
      </c>
      <c r="Q1213" s="21">
        <f>((I1213/B1213)+_xlfn.NORM.S.INV(0.975)^2/(2*B1213))/(1+_xlfn.NORM.S.INV(0.975)^2/B1213)</f>
        <v>6.6011535340720264E-3</v>
      </c>
      <c r="R1213" s="21">
        <f>_xlfn.NORM.S.INV(0.975)*SQRT(Q1213*(1-Q1213)/B1213+(_xlfn.NORM.S.INV(0.975)^2/(4*B1213^2)))/(1+_xlfn.NORM.S.INV(0.975)^2/B1213)</f>
        <v>1.2873396553316304E-4</v>
      </c>
      <c r="S1213" s="19">
        <f t="shared" si="186"/>
        <v>6.4724195685388635</v>
      </c>
      <c r="T1213" s="19">
        <f t="shared" si="187"/>
        <v>6.7298874996051889</v>
      </c>
    </row>
    <row r="1214" spans="1:20" x14ac:dyDescent="0.25">
      <c r="A1214" s="12" t="s">
        <v>28</v>
      </c>
      <c r="B1214" s="13">
        <v>764643</v>
      </c>
      <c r="C1214" s="12">
        <v>12</v>
      </c>
      <c r="D1214" s="12">
        <v>11.8</v>
      </c>
      <c r="E1214" s="12">
        <v>12.3</v>
      </c>
      <c r="F1214" s="12">
        <v>2007</v>
      </c>
      <c r="G1214" s="12" t="s">
        <v>8</v>
      </c>
      <c r="H1214" s="16" t="str">
        <f>VLOOKUP(A1214,'Data Key'!$A$1:$B$51,2,FALSE)</f>
        <v>Minnesota</v>
      </c>
      <c r="I1214" s="17">
        <f t="shared" si="180"/>
        <v>9176</v>
      </c>
      <c r="J1214" s="21">
        <f t="shared" si="181"/>
        <v>1.245220827384317E-4</v>
      </c>
      <c r="K1214" s="19">
        <f t="shared" si="182"/>
        <v>11.875849332418708</v>
      </c>
      <c r="L1214" s="19">
        <f t="shared" si="183"/>
        <v>12.12489349789557</v>
      </c>
      <c r="M1214" s="21">
        <f t="shared" si="188"/>
        <v>8990</v>
      </c>
      <c r="N1214" s="21">
        <f t="shared" si="189"/>
        <v>9363</v>
      </c>
      <c r="O1214" s="19">
        <f t="shared" si="184"/>
        <v>11.757120643228278</v>
      </c>
      <c r="P1214" s="19">
        <f t="shared" si="185"/>
        <v>12.24492998693508</v>
      </c>
      <c r="Q1214" s="21">
        <f>((I1214/B1214)+_xlfn.NORM.S.INV(0.975)^2/(2*B1214))/(1+_xlfn.NORM.S.INV(0.975)^2/B1214)</f>
        <v>1.2002823044296345E-2</v>
      </c>
      <c r="R1214" s="21">
        <f>_xlfn.NORM.S.INV(0.975)*SQRT(Q1214*(1-Q1214)/B1214+(_xlfn.NORM.S.INV(0.975)^2/(4*B1214^2)))/(1+_xlfn.NORM.S.INV(0.975)^2/B1214)</f>
        <v>2.4409512230678924E-4</v>
      </c>
      <c r="S1214" s="19">
        <f t="shared" si="186"/>
        <v>11.758727921989555</v>
      </c>
      <c r="T1214" s="19">
        <f t="shared" si="187"/>
        <v>12.246918166603134</v>
      </c>
    </row>
    <row r="1215" spans="1:20" x14ac:dyDescent="0.25">
      <c r="A1215" s="12" t="s">
        <v>61</v>
      </c>
      <c r="B1215" s="13">
        <v>443977</v>
      </c>
      <c r="C1215" s="12">
        <v>2.2999999999999998</v>
      </c>
      <c r="D1215" s="12">
        <v>2.1</v>
      </c>
      <c r="E1215" s="12">
        <v>2.4</v>
      </c>
      <c r="F1215" s="12">
        <v>2007</v>
      </c>
      <c r="G1215" s="12" t="s">
        <v>8</v>
      </c>
      <c r="H1215" s="16" t="str">
        <f>VLOOKUP(A1215,'Data Key'!$A$1:$B$51,2,FALSE)</f>
        <v>Mississippi</v>
      </c>
      <c r="I1215" s="17">
        <f t="shared" si="180"/>
        <v>1021</v>
      </c>
      <c r="J1215" s="21">
        <f t="shared" si="181"/>
        <v>7.1887347113292819E-5</v>
      </c>
      <c r="K1215" s="19">
        <f t="shared" si="182"/>
        <v>2.2277813294172484</v>
      </c>
      <c r="L1215" s="19">
        <f t="shared" si="183"/>
        <v>2.3715560236438336</v>
      </c>
      <c r="M1215" s="21">
        <f t="shared" si="188"/>
        <v>959</v>
      </c>
      <c r="N1215" s="21">
        <f t="shared" si="189"/>
        <v>1084</v>
      </c>
      <c r="O1215" s="19">
        <f t="shared" si="184"/>
        <v>2.160021802931233</v>
      </c>
      <c r="P1215" s="19">
        <f t="shared" si="185"/>
        <v>2.4415679190588704</v>
      </c>
      <c r="Q1215" s="21">
        <f>((I1215/B1215)+_xlfn.NORM.S.INV(0.975)^2/(2*B1215))/(1+_xlfn.NORM.S.INV(0.975)^2/B1215)</f>
        <v>2.3039749329030975E-3</v>
      </c>
      <c r="R1215" s="21">
        <f>_xlfn.NORM.S.INV(0.975)*SQRT(Q1215*(1-Q1215)/B1215+(_xlfn.NORM.S.INV(0.975)^2/(4*B1215^2)))/(1+_xlfn.NORM.S.INV(0.975)^2/B1215)</f>
        <v>1.4109328246968955E-4</v>
      </c>
      <c r="S1215" s="19">
        <f t="shared" si="186"/>
        <v>2.1628816504334076</v>
      </c>
      <c r="T1215" s="19">
        <f t="shared" si="187"/>
        <v>2.4450682153727872</v>
      </c>
    </row>
    <row r="1216" spans="1:20" x14ac:dyDescent="0.25">
      <c r="A1216" s="12" t="s">
        <v>22</v>
      </c>
      <c r="B1216" s="13">
        <v>827183</v>
      </c>
      <c r="C1216" s="12">
        <v>5.7</v>
      </c>
      <c r="D1216" s="12">
        <v>5.5</v>
      </c>
      <c r="E1216" s="12">
        <v>5.8</v>
      </c>
      <c r="F1216" s="12">
        <v>2007</v>
      </c>
      <c r="G1216" s="12" t="s">
        <v>8</v>
      </c>
      <c r="H1216" s="16" t="str">
        <f>VLOOKUP(A1216,'Data Key'!$A$1:$B$51,2,FALSE)</f>
        <v>Missouri</v>
      </c>
      <c r="I1216" s="17">
        <f t="shared" si="180"/>
        <v>4715</v>
      </c>
      <c r="J1216" s="21">
        <f t="shared" si="181"/>
        <v>8.2774764315724498E-5</v>
      </c>
      <c r="K1216" s="19">
        <f t="shared" si="182"/>
        <v>5.6172940233648738</v>
      </c>
      <c r="L1216" s="19">
        <f t="shared" si="183"/>
        <v>5.7828435519963222</v>
      </c>
      <c r="M1216" s="21">
        <f t="shared" si="188"/>
        <v>4581</v>
      </c>
      <c r="N1216" s="21">
        <f t="shared" si="189"/>
        <v>4850</v>
      </c>
      <c r="O1216" s="19">
        <f t="shared" si="184"/>
        <v>5.538073195411414</v>
      </c>
      <c r="P1216" s="19">
        <f t="shared" si="185"/>
        <v>5.863273302280148</v>
      </c>
      <c r="Q1216" s="21">
        <f>((I1216/B1216)+_xlfn.NORM.S.INV(0.975)^2/(2*B1216))/(1+_xlfn.NORM.S.INV(0.975)^2/B1216)</f>
        <v>5.7023643184309115E-3</v>
      </c>
      <c r="R1216" s="21">
        <f>_xlfn.NORM.S.INV(0.975)*SQRT(Q1216*(1-Q1216)/B1216+(_xlfn.NORM.S.INV(0.975)^2/(4*B1216^2)))/(1+_xlfn.NORM.S.INV(0.975)^2/B1216)</f>
        <v>1.6228389321670475E-4</v>
      </c>
      <c r="S1216" s="19">
        <f t="shared" si="186"/>
        <v>5.5400804252142066</v>
      </c>
      <c r="T1216" s="19">
        <f t="shared" si="187"/>
        <v>5.8646482116476157</v>
      </c>
    </row>
    <row r="1217" spans="1:20" x14ac:dyDescent="0.25">
      <c r="A1217" s="12" t="s">
        <v>52</v>
      </c>
      <c r="B1217" s="13">
        <v>131613</v>
      </c>
      <c r="C1217" s="12">
        <v>2.8</v>
      </c>
      <c r="D1217" s="12">
        <v>2.6</v>
      </c>
      <c r="E1217" s="12">
        <v>3.1</v>
      </c>
      <c r="F1217" s="12">
        <v>2007</v>
      </c>
      <c r="G1217" s="12" t="s">
        <v>8</v>
      </c>
      <c r="H1217" s="16" t="str">
        <f>VLOOKUP(A1217,'Data Key'!$A$1:$B$51,2,FALSE)</f>
        <v>Montana</v>
      </c>
      <c r="I1217" s="17">
        <f t="shared" si="180"/>
        <v>369</v>
      </c>
      <c r="J1217" s="21">
        <f t="shared" si="181"/>
        <v>1.4574871325646619E-4</v>
      </c>
      <c r="K1217" s="19">
        <f t="shared" si="182"/>
        <v>2.6579256958064681</v>
      </c>
      <c r="L1217" s="19">
        <f t="shared" si="183"/>
        <v>2.9494231223194007</v>
      </c>
      <c r="M1217" s="21">
        <f t="shared" si="188"/>
        <v>331</v>
      </c>
      <c r="N1217" s="21">
        <f t="shared" si="189"/>
        <v>407</v>
      </c>
      <c r="O1217" s="19">
        <f t="shared" si="184"/>
        <v>2.5149491311648546</v>
      </c>
      <c r="P1217" s="19">
        <f t="shared" si="185"/>
        <v>3.0923996869610146</v>
      </c>
      <c r="Q1217" s="21">
        <f>((I1217/B1217)+_xlfn.NORM.S.INV(0.975)^2/(2*B1217))/(1+_xlfn.NORM.S.INV(0.975)^2/B1217)</f>
        <v>2.8181859198193721E-3</v>
      </c>
      <c r="R1217" s="21">
        <f>_xlfn.NORM.S.INV(0.975)*SQRT(Q1217*(1-Q1217)/B1217+(_xlfn.NORM.S.INV(0.975)^2/(4*B1217^2)))/(1+_xlfn.NORM.S.INV(0.975)^2/B1217)</f>
        <v>2.8676167914446551E-4</v>
      </c>
      <c r="S1217" s="19">
        <f t="shared" si="186"/>
        <v>2.5314242406749066</v>
      </c>
      <c r="T1217" s="19">
        <f t="shared" si="187"/>
        <v>3.1049475989638378</v>
      </c>
    </row>
    <row r="1218" spans="1:20" x14ac:dyDescent="0.25">
      <c r="A1218" s="12" t="s">
        <v>53</v>
      </c>
      <c r="B1218" s="13">
        <v>258565</v>
      </c>
      <c r="C1218" s="12">
        <v>4.5</v>
      </c>
      <c r="D1218" s="12">
        <v>4.3</v>
      </c>
      <c r="E1218" s="12">
        <v>4.8</v>
      </c>
      <c r="F1218" s="12">
        <v>2007</v>
      </c>
      <c r="G1218" s="12" t="s">
        <v>8</v>
      </c>
      <c r="H1218" s="16" t="str">
        <f>VLOOKUP(A1218,'Data Key'!$A$1:$B$51,2,FALSE)</f>
        <v>Nebraska</v>
      </c>
      <c r="I1218" s="17">
        <f t="shared" si="180"/>
        <v>1164</v>
      </c>
      <c r="J1218" s="21">
        <f t="shared" si="181"/>
        <v>1.3165185992999439E-4</v>
      </c>
      <c r="K1218" s="19">
        <f t="shared" si="182"/>
        <v>4.3701175210767156</v>
      </c>
      <c r="L1218" s="19">
        <f t="shared" si="183"/>
        <v>4.6334212409367046</v>
      </c>
      <c r="M1218" s="21">
        <f t="shared" si="188"/>
        <v>1097</v>
      </c>
      <c r="N1218" s="21">
        <f t="shared" si="189"/>
        <v>1231</v>
      </c>
      <c r="O1218" s="19">
        <f t="shared" si="184"/>
        <v>4.2426469166360485</v>
      </c>
      <c r="P1218" s="19">
        <f t="shared" si="185"/>
        <v>4.7608918453773716</v>
      </c>
      <c r="Q1218" s="21">
        <f>((I1218/B1218)+_xlfn.NORM.S.INV(0.975)^2/(2*B1218))/(1+_xlfn.NORM.S.INV(0.975)^2/B1218)</f>
        <v>4.5091308095450847E-3</v>
      </c>
      <c r="R1218" s="21">
        <f>_xlfn.NORM.S.INV(0.975)*SQRT(Q1218*(1-Q1218)/B1218+(_xlfn.NORM.S.INV(0.975)^2/(4*B1218^2)))/(1+_xlfn.NORM.S.INV(0.975)^2/B1218)</f>
        <v>2.583458144293202E-4</v>
      </c>
      <c r="S1218" s="19">
        <f t="shared" si="186"/>
        <v>4.2507849951157644</v>
      </c>
      <c r="T1218" s="19">
        <f t="shared" si="187"/>
        <v>4.7674766239744049</v>
      </c>
    </row>
    <row r="1219" spans="1:20" x14ac:dyDescent="0.25">
      <c r="A1219" s="12" t="s">
        <v>31</v>
      </c>
      <c r="B1219" s="13">
        <v>393628</v>
      </c>
      <c r="C1219" s="12">
        <v>4.9000000000000004</v>
      </c>
      <c r="D1219" s="12">
        <v>4.7</v>
      </c>
      <c r="E1219" s="12">
        <v>5.2</v>
      </c>
      <c r="F1219" s="12">
        <v>2007</v>
      </c>
      <c r="G1219" s="12" t="s">
        <v>8</v>
      </c>
      <c r="H1219" s="16" t="str">
        <f>VLOOKUP(A1219,'Data Key'!$A$1:$B$51,2,FALSE)</f>
        <v>Nevada</v>
      </c>
      <c r="I1219" s="17">
        <f t="shared" ref="I1219:I1282" si="190">ROUND(B1219*C1219/1000,0)</f>
        <v>1929</v>
      </c>
      <c r="J1219" s="21">
        <f t="shared" ref="J1219:J1282" si="191">SQRT(I1219/B1219*(1-I1219/B1219)/B1219)</f>
        <v>1.1130466576170984E-4</v>
      </c>
      <c r="K1219" s="19">
        <f t="shared" ref="K1219:K1282" si="192">1000*(I1219/B1219-J1219)</f>
        <v>4.7892613508834474</v>
      </c>
      <c r="L1219" s="19">
        <f t="shared" ref="L1219:L1282" si="193">1000*(I1219/B1219+J1219)</f>
        <v>5.0118706824068679</v>
      </c>
      <c r="M1219" s="21">
        <f t="shared" si="188"/>
        <v>1843</v>
      </c>
      <c r="N1219" s="21">
        <f t="shared" si="189"/>
        <v>2015</v>
      </c>
      <c r="O1219" s="19">
        <f t="shared" ref="O1219:O1282" si="194">1000*M1219/B1219</f>
        <v>4.6820856239901634</v>
      </c>
      <c r="P1219" s="19">
        <f t="shared" ref="P1219:P1282" si="195">1000*N1219/B1219</f>
        <v>5.1190464093001511</v>
      </c>
      <c r="Q1219" s="21">
        <f>((I1219/B1219)+_xlfn.NORM.S.INV(0.975)^2/(2*B1219))/(1+_xlfn.NORM.S.INV(0.975)^2/B1219)</f>
        <v>4.9053976991654214E-3</v>
      </c>
      <c r="R1219" s="21">
        <f>_xlfn.NORM.S.INV(0.975)*SQRT(Q1219*(1-Q1219)/B1219+(_xlfn.NORM.S.INV(0.975)^2/(4*B1219^2)))/(1+_xlfn.NORM.S.INV(0.975)^2/B1219)</f>
        <v>2.1831253097561145E-4</v>
      </c>
      <c r="S1219" s="19">
        <f t="shared" ref="S1219:S1282" si="196">1000*(Q1219-R1219)</f>
        <v>4.6870851681898102</v>
      </c>
      <c r="T1219" s="19">
        <f t="shared" ref="T1219:T1282" si="197">1000*(Q1219+R1219)</f>
        <v>5.1237102301410333</v>
      </c>
    </row>
    <row r="1220" spans="1:20" x14ac:dyDescent="0.25">
      <c r="A1220" s="12" t="s">
        <v>37</v>
      </c>
      <c r="B1220" s="13">
        <v>187669</v>
      </c>
      <c r="C1220" s="12">
        <v>5.6</v>
      </c>
      <c r="D1220" s="12">
        <v>5.3</v>
      </c>
      <c r="E1220" s="12">
        <v>6</v>
      </c>
      <c r="F1220" s="12">
        <v>2007</v>
      </c>
      <c r="G1220" s="12" t="s">
        <v>8</v>
      </c>
      <c r="H1220" s="16" t="str">
        <f>VLOOKUP(A1220,'Data Key'!$A$1:$B$51,2,FALSE)</f>
        <v>New Hampshire</v>
      </c>
      <c r="I1220" s="17">
        <f t="shared" si="190"/>
        <v>1051</v>
      </c>
      <c r="J1220" s="21">
        <f t="shared" si="191"/>
        <v>1.7226193195343193E-4</v>
      </c>
      <c r="K1220" s="19">
        <f t="shared" si="192"/>
        <v>5.4280236772841084</v>
      </c>
      <c r="L1220" s="19">
        <f t="shared" si="193"/>
        <v>5.7725475411909724</v>
      </c>
      <c r="M1220" s="21">
        <f t="shared" ref="M1220:M1283" si="198">_xlfn.BINOM.INV(B1220, C1220/1000, 0.025)</f>
        <v>988</v>
      </c>
      <c r="N1220" s="21">
        <f t="shared" ref="N1220:N1283" si="199">_xlfn.BINOM.INV(B1220, C1220/1000, 0.975)</f>
        <v>1115</v>
      </c>
      <c r="O1220" s="19">
        <f t="shared" si="194"/>
        <v>5.2645881845163558</v>
      </c>
      <c r="P1220" s="19">
        <f t="shared" si="195"/>
        <v>5.9413115645098555</v>
      </c>
      <c r="Q1220" s="21">
        <f>((I1220/B1220)+_xlfn.NORM.S.INV(0.975)^2/(2*B1220))/(1+_xlfn.NORM.S.INV(0.975)^2/B1220)</f>
        <v>5.610405433336926E-3</v>
      </c>
      <c r="R1220" s="21">
        <f>_xlfn.NORM.S.INV(0.975)*SQRT(Q1220*(1-Q1220)/B1220+(_xlfn.NORM.S.INV(0.975)^2/(4*B1220^2)))/(1+_xlfn.NORM.S.INV(0.975)^2/B1220)</f>
        <v>3.3807840410682733E-4</v>
      </c>
      <c r="S1220" s="19">
        <f t="shared" si="196"/>
        <v>5.272327029230099</v>
      </c>
      <c r="T1220" s="19">
        <f t="shared" si="197"/>
        <v>5.948483837443753</v>
      </c>
    </row>
    <row r="1221" spans="1:20" x14ac:dyDescent="0.25">
      <c r="A1221" s="12" t="s">
        <v>16</v>
      </c>
      <c r="B1221" s="13">
        <v>1206035</v>
      </c>
      <c r="C1221" s="12">
        <v>6.9</v>
      </c>
      <c r="D1221" s="12">
        <v>6.8</v>
      </c>
      <c r="E1221" s="12">
        <v>7.1</v>
      </c>
      <c r="F1221" s="12">
        <v>2007</v>
      </c>
      <c r="G1221" s="12" t="s">
        <v>8</v>
      </c>
      <c r="H1221" s="16" t="str">
        <f>VLOOKUP(A1221,'Data Key'!$A$1:$B$51,2,FALSE)</f>
        <v>New Jersey</v>
      </c>
      <c r="I1221" s="17">
        <f t="shared" si="190"/>
        <v>8322</v>
      </c>
      <c r="J1221" s="21">
        <f t="shared" si="191"/>
        <v>7.5378999736129597E-5</v>
      </c>
      <c r="K1221" s="19">
        <f t="shared" si="192"/>
        <v>6.8249182553186571</v>
      </c>
      <c r="L1221" s="19">
        <f t="shared" si="193"/>
        <v>6.9756762547909164</v>
      </c>
      <c r="M1221" s="21">
        <f t="shared" si="198"/>
        <v>8144</v>
      </c>
      <c r="N1221" s="21">
        <f t="shared" si="199"/>
        <v>8500</v>
      </c>
      <c r="O1221" s="19">
        <f t="shared" si="194"/>
        <v>6.7527061818272269</v>
      </c>
      <c r="P1221" s="19">
        <f t="shared" si="195"/>
        <v>7.0478883282823466</v>
      </c>
      <c r="Q1221" s="21">
        <f>((I1221/B1221)+_xlfn.NORM.S.INV(0.975)^2/(2*B1221))/(1+_xlfn.NORM.S.INV(0.975)^2/B1221)</f>
        <v>6.9018678696465188E-3</v>
      </c>
      <c r="R1221" s="21">
        <f>_xlfn.NORM.S.INV(0.975)*SQRT(Q1221*(1-Q1221)/B1221+(_xlfn.NORM.S.INV(0.975)^2/(4*B1221^2)))/(1+_xlfn.NORM.S.INV(0.975)^2/B1221)</f>
        <v>1.4776493285627063E-4</v>
      </c>
      <c r="S1221" s="19">
        <f t="shared" si="196"/>
        <v>6.7541029367902485</v>
      </c>
      <c r="T1221" s="19">
        <f t="shared" si="197"/>
        <v>7.0496328025027895</v>
      </c>
    </row>
    <row r="1222" spans="1:20" x14ac:dyDescent="0.25">
      <c r="A1222" s="12" t="s">
        <v>62</v>
      </c>
      <c r="B1222" s="13">
        <v>297866</v>
      </c>
      <c r="C1222" s="12">
        <v>2.2999999999999998</v>
      </c>
      <c r="D1222" s="12">
        <v>2.2000000000000002</v>
      </c>
      <c r="E1222" s="12">
        <v>2.5</v>
      </c>
      <c r="F1222" s="12">
        <v>2007</v>
      </c>
      <c r="G1222" s="12" t="s">
        <v>8</v>
      </c>
      <c r="H1222" s="16" t="str">
        <f>VLOOKUP(A1222,'Data Key'!$A$1:$B$51,2,FALSE)</f>
        <v>New Mexico</v>
      </c>
      <c r="I1222" s="17">
        <f t="shared" si="190"/>
        <v>685</v>
      </c>
      <c r="J1222" s="21">
        <f t="shared" si="191"/>
        <v>8.7765616040358439E-5</v>
      </c>
      <c r="K1222" s="19">
        <f t="shared" si="192"/>
        <v>2.2119261916852633</v>
      </c>
      <c r="L1222" s="19">
        <f t="shared" si="193"/>
        <v>2.38745742376598</v>
      </c>
      <c r="M1222" s="21">
        <f t="shared" si="198"/>
        <v>634</v>
      </c>
      <c r="N1222" s="21">
        <f t="shared" si="199"/>
        <v>737</v>
      </c>
      <c r="O1222" s="19">
        <f t="shared" si="194"/>
        <v>2.1284738775153929</v>
      </c>
      <c r="P1222" s="19">
        <f t="shared" si="195"/>
        <v>2.4742669522536982</v>
      </c>
      <c r="Q1222" s="21">
        <f>((I1222/B1222)+_xlfn.NORM.S.INV(0.975)^2/(2*B1222))/(1+_xlfn.NORM.S.INV(0.975)^2/B1222)</f>
        <v>2.3061103670185125E-3</v>
      </c>
      <c r="R1222" s="21">
        <f>_xlfn.NORM.S.INV(0.975)*SQRT(Q1222*(1-Q1222)/B1222+(_xlfn.NORM.S.INV(0.975)^2/(4*B1222^2)))/(1+_xlfn.NORM.S.INV(0.975)^2/B1222)</f>
        <v>1.723752082465761E-4</v>
      </c>
      <c r="S1222" s="19">
        <f t="shared" si="196"/>
        <v>2.1337351587719366</v>
      </c>
      <c r="T1222" s="19">
        <f t="shared" si="197"/>
        <v>2.4784855752650885</v>
      </c>
    </row>
    <row r="1223" spans="1:20" x14ac:dyDescent="0.25">
      <c r="A1223" s="12" t="s">
        <v>38</v>
      </c>
      <c r="B1223" s="13">
        <v>2423601</v>
      </c>
      <c r="C1223" s="12">
        <v>6.1</v>
      </c>
      <c r="D1223" s="12">
        <v>6</v>
      </c>
      <c r="E1223" s="12">
        <v>6.2</v>
      </c>
      <c r="F1223" s="12">
        <v>2007</v>
      </c>
      <c r="G1223" s="12" t="s">
        <v>8</v>
      </c>
      <c r="H1223" s="16" t="str">
        <f>VLOOKUP(A1223,'Data Key'!$A$1:$B$51,2,FALSE)</f>
        <v>New York</v>
      </c>
      <c r="I1223" s="17">
        <f t="shared" si="190"/>
        <v>14784</v>
      </c>
      <c r="J1223" s="21">
        <f t="shared" si="191"/>
        <v>5.0015682122470333E-5</v>
      </c>
      <c r="K1223" s="19">
        <f t="shared" si="192"/>
        <v>6.0499983053284341</v>
      </c>
      <c r="L1223" s="19">
        <f t="shared" si="193"/>
        <v>6.1500296695733745</v>
      </c>
      <c r="M1223" s="21">
        <f t="shared" si="198"/>
        <v>14547</v>
      </c>
      <c r="N1223" s="21">
        <f t="shared" si="199"/>
        <v>15022</v>
      </c>
      <c r="O1223" s="19">
        <f t="shared" si="194"/>
        <v>6.0022256138696095</v>
      </c>
      <c r="P1223" s="19">
        <f t="shared" si="195"/>
        <v>6.1982149702034288</v>
      </c>
      <c r="Q1223" s="21">
        <f>((I1223/B1223)+_xlfn.NORM.S.INV(0.975)^2/(2*B1223))/(1+_xlfn.NORM.S.INV(0.975)^2/B1223)</f>
        <v>6.1007968281291177E-3</v>
      </c>
      <c r="R1223" s="21">
        <f>_xlfn.NORM.S.INV(0.975)*SQRT(Q1223*(1-Q1223)/B1223+(_xlfn.NORM.S.INV(0.975)^2/(4*B1223^2)))/(1+_xlfn.NORM.S.INV(0.975)^2/B1223)</f>
        <v>9.8038234905516438E-5</v>
      </c>
      <c r="S1223" s="19">
        <f t="shared" si="196"/>
        <v>6.0027585932236009</v>
      </c>
      <c r="T1223" s="19">
        <f t="shared" si="197"/>
        <v>6.1988350630346343</v>
      </c>
    </row>
    <row r="1224" spans="1:20" x14ac:dyDescent="0.25">
      <c r="A1224" s="12" t="s">
        <v>23</v>
      </c>
      <c r="B1224" s="13">
        <v>1351567</v>
      </c>
      <c r="C1224" s="12">
        <v>5.2</v>
      </c>
      <c r="D1224" s="12">
        <v>5.0999999999999996</v>
      </c>
      <c r="E1224" s="12">
        <v>5.3</v>
      </c>
      <c r="F1224" s="12">
        <v>2007</v>
      </c>
      <c r="G1224" s="12" t="s">
        <v>8</v>
      </c>
      <c r="H1224" s="16" t="str">
        <f>VLOOKUP(A1224,'Data Key'!$A$1:$B$51,2,FALSE)</f>
        <v>North Carolina</v>
      </c>
      <c r="I1224" s="17">
        <f t="shared" si="190"/>
        <v>7028</v>
      </c>
      <c r="J1224" s="21">
        <f t="shared" si="191"/>
        <v>6.18651697945982E-5</v>
      </c>
      <c r="K1224" s="19">
        <f t="shared" si="192"/>
        <v>5.1380250317270431</v>
      </c>
      <c r="L1224" s="19">
        <f t="shared" si="193"/>
        <v>5.261755371316239</v>
      </c>
      <c r="M1224" s="21">
        <f t="shared" si="198"/>
        <v>6865</v>
      </c>
      <c r="N1224" s="21">
        <f t="shared" si="199"/>
        <v>7192</v>
      </c>
      <c r="O1224" s="19">
        <f t="shared" si="194"/>
        <v>5.0792894469900496</v>
      </c>
      <c r="P1224" s="19">
        <f t="shared" si="195"/>
        <v>5.321230837982875</v>
      </c>
      <c r="Q1224" s="21">
        <f>((I1224/B1224)+_xlfn.NORM.S.INV(0.975)^2/(2*B1224))/(1+_xlfn.NORM.S.INV(0.975)^2/B1224)</f>
        <v>5.201296531244036E-3</v>
      </c>
      <c r="R1224" s="21">
        <f>_xlfn.NORM.S.INV(0.975)*SQRT(Q1224*(1-Q1224)/B1224+(_xlfn.NORM.S.INV(0.975)^2/(4*B1224^2)))/(1+_xlfn.NORM.S.INV(0.975)^2/B1224)</f>
        <v>1.2127779634512404E-4</v>
      </c>
      <c r="S1224" s="19">
        <f t="shared" si="196"/>
        <v>5.0800187348989123</v>
      </c>
      <c r="T1224" s="19">
        <f t="shared" si="197"/>
        <v>5.3225743275891597</v>
      </c>
    </row>
    <row r="1225" spans="1:20" x14ac:dyDescent="0.25">
      <c r="A1225" s="12" t="s">
        <v>59</v>
      </c>
      <c r="B1225" s="13">
        <v>87420</v>
      </c>
      <c r="C1225" s="12">
        <v>4.3</v>
      </c>
      <c r="D1225" s="12">
        <v>3.8</v>
      </c>
      <c r="E1225" s="12">
        <v>4.7</v>
      </c>
      <c r="F1225" s="12">
        <v>2007</v>
      </c>
      <c r="G1225" s="12" t="s">
        <v>8</v>
      </c>
      <c r="H1225" s="16" t="str">
        <f>VLOOKUP(A1225,'Data Key'!$A$1:$B$51,2,FALSE)</f>
        <v>North Dakota</v>
      </c>
      <c r="I1225" s="17">
        <f t="shared" si="190"/>
        <v>376</v>
      </c>
      <c r="J1225" s="21">
        <f t="shared" si="191"/>
        <v>2.2133349372990222E-4</v>
      </c>
      <c r="K1225" s="19">
        <f t="shared" si="192"/>
        <v>4.0797417750873022</v>
      </c>
      <c r="L1225" s="19">
        <f t="shared" si="193"/>
        <v>4.5224087625471068</v>
      </c>
      <c r="M1225" s="21">
        <f t="shared" si="198"/>
        <v>338</v>
      </c>
      <c r="N1225" s="21">
        <f t="shared" si="199"/>
        <v>414</v>
      </c>
      <c r="O1225" s="19">
        <f t="shared" si="194"/>
        <v>3.8663921299473802</v>
      </c>
      <c r="P1225" s="19">
        <f t="shared" si="195"/>
        <v>4.7357584076870278</v>
      </c>
      <c r="Q1225" s="21">
        <f>((I1225/B1225)+_xlfn.NORM.S.INV(0.975)^2/(2*B1225))/(1+_xlfn.NORM.S.INV(0.975)^2/B1225)</f>
        <v>4.322856592710575E-3</v>
      </c>
      <c r="R1225" s="21">
        <f>_xlfn.NORM.S.INV(0.975)*SQRT(Q1225*(1-Q1225)/B1225+(_xlfn.NORM.S.INV(0.975)^2/(4*B1225^2)))/(1+_xlfn.NORM.S.INV(0.975)^2/B1225)</f>
        <v>4.3543347525942929E-4</v>
      </c>
      <c r="S1225" s="19">
        <f t="shared" si="196"/>
        <v>3.8874231174511458</v>
      </c>
      <c r="T1225" s="19">
        <f t="shared" si="197"/>
        <v>4.7582900679700044</v>
      </c>
    </row>
    <row r="1226" spans="1:20" x14ac:dyDescent="0.25">
      <c r="A1226" s="12" t="s">
        <v>54</v>
      </c>
      <c r="B1226" s="13">
        <v>1663480</v>
      </c>
      <c r="C1226" s="12">
        <v>5.6</v>
      </c>
      <c r="D1226" s="12">
        <v>5.5</v>
      </c>
      <c r="E1226" s="12">
        <v>5.7</v>
      </c>
      <c r="F1226" s="12">
        <v>2007</v>
      </c>
      <c r="G1226" s="12" t="s">
        <v>8</v>
      </c>
      <c r="H1226" s="16" t="str">
        <f>VLOOKUP(A1226,'Data Key'!$A$1:$B$51,2,FALSE)</f>
        <v>Ohio</v>
      </c>
      <c r="I1226" s="17">
        <f t="shared" si="190"/>
        <v>9315</v>
      </c>
      <c r="J1226" s="21">
        <f t="shared" si="191"/>
        <v>5.785680775067308E-5</v>
      </c>
      <c r="K1226" s="19">
        <f t="shared" si="192"/>
        <v>5.5418498313432742</v>
      </c>
      <c r="L1226" s="19">
        <f t="shared" si="193"/>
        <v>5.6575634468446205</v>
      </c>
      <c r="M1226" s="21">
        <f t="shared" si="198"/>
        <v>9127</v>
      </c>
      <c r="N1226" s="21">
        <f t="shared" si="199"/>
        <v>9505</v>
      </c>
      <c r="O1226" s="19">
        <f t="shared" si="194"/>
        <v>5.486690552336067</v>
      </c>
      <c r="P1226" s="19">
        <f t="shared" si="195"/>
        <v>5.7139250246471249</v>
      </c>
      <c r="Q1226" s="21">
        <f>((I1226/B1226)+_xlfn.NORM.S.INV(0.975)^2/(2*B1226))/(1+_xlfn.NORM.S.INV(0.975)^2/B1226)</f>
        <v>5.6008483504352601E-3</v>
      </c>
      <c r="R1226" s="21">
        <f>_xlfn.NORM.S.INV(0.975)*SQRT(Q1226*(1-Q1226)/B1226+(_xlfn.NORM.S.INV(0.975)^2/(4*B1226^2)))/(1+_xlfn.NORM.S.INV(0.975)^2/B1226)</f>
        <v>1.1341436973129093E-4</v>
      </c>
      <c r="S1226" s="19">
        <f t="shared" si="196"/>
        <v>5.4874339807039689</v>
      </c>
      <c r="T1226" s="19">
        <f t="shared" si="197"/>
        <v>5.714262720166551</v>
      </c>
    </row>
    <row r="1227" spans="1:20" x14ac:dyDescent="0.25">
      <c r="A1227" s="12" t="s">
        <v>39</v>
      </c>
      <c r="B1227" s="13">
        <v>553905</v>
      </c>
      <c r="C1227" s="12">
        <v>3.3</v>
      </c>
      <c r="D1227" s="12">
        <v>3.1</v>
      </c>
      <c r="E1227" s="12">
        <v>3.4</v>
      </c>
      <c r="F1227" s="12">
        <v>2007</v>
      </c>
      <c r="G1227" s="12" t="s">
        <v>8</v>
      </c>
      <c r="H1227" s="16" t="str">
        <f>VLOOKUP(A1227,'Data Key'!$A$1:$B$51,2,FALSE)</f>
        <v>Oklahoma</v>
      </c>
      <c r="I1227" s="17">
        <f t="shared" si="190"/>
        <v>1828</v>
      </c>
      <c r="J1227" s="21">
        <f t="shared" si="191"/>
        <v>7.7061062864678171E-5</v>
      </c>
      <c r="K1227" s="19">
        <f t="shared" si="192"/>
        <v>3.2231438459193194</v>
      </c>
      <c r="L1227" s="19">
        <f t="shared" si="193"/>
        <v>3.3772659716486757</v>
      </c>
      <c r="M1227" s="21">
        <f t="shared" si="198"/>
        <v>1745</v>
      </c>
      <c r="N1227" s="21">
        <f t="shared" si="199"/>
        <v>1912</v>
      </c>
      <c r="O1227" s="19">
        <f t="shared" si="194"/>
        <v>3.1503597187243302</v>
      </c>
      <c r="P1227" s="19">
        <f t="shared" si="195"/>
        <v>3.451855462579323</v>
      </c>
      <c r="Q1227" s="21">
        <f>((I1227/B1227)+_xlfn.NORM.S.INV(0.975)^2/(2*B1227))/(1+_xlfn.NORM.S.INV(0.975)^2/B1227)</f>
        <v>3.3036496124360729E-3</v>
      </c>
      <c r="R1227" s="21">
        <f>_xlfn.NORM.S.INV(0.975)*SQRT(Q1227*(1-Q1227)/B1227+(_xlfn.NORM.S.INV(0.975)^2/(4*B1227^2)))/(1+_xlfn.NORM.S.INV(0.975)^2/B1227)</f>
        <v>1.5115418294527275E-4</v>
      </c>
      <c r="S1227" s="19">
        <f t="shared" si="196"/>
        <v>3.1524954294907999</v>
      </c>
      <c r="T1227" s="19">
        <f t="shared" si="197"/>
        <v>3.4548037953813457</v>
      </c>
    </row>
    <row r="1228" spans="1:20" x14ac:dyDescent="0.25">
      <c r="A1228" s="12" t="s">
        <v>32</v>
      </c>
      <c r="B1228" s="13">
        <v>523572</v>
      </c>
      <c r="C1228" s="12">
        <v>10.8</v>
      </c>
      <c r="D1228" s="12">
        <v>10.5</v>
      </c>
      <c r="E1228" s="12">
        <v>11</v>
      </c>
      <c r="F1228" s="12">
        <v>2007</v>
      </c>
      <c r="G1228" s="12" t="s">
        <v>8</v>
      </c>
      <c r="H1228" s="16" t="str">
        <f>VLOOKUP(A1228,'Data Key'!$A$1:$B$51,2,FALSE)</f>
        <v>Oregon</v>
      </c>
      <c r="I1228" s="17">
        <f t="shared" si="190"/>
        <v>5655</v>
      </c>
      <c r="J1228" s="21">
        <f t="shared" si="191"/>
        <v>1.4285050118379285E-4</v>
      </c>
      <c r="K1228" s="19">
        <f t="shared" si="192"/>
        <v>10.657956264647842</v>
      </c>
      <c r="L1228" s="19">
        <f t="shared" si="193"/>
        <v>10.943657267015427</v>
      </c>
      <c r="M1228" s="21">
        <f t="shared" si="198"/>
        <v>5508</v>
      </c>
      <c r="N1228" s="21">
        <f t="shared" si="199"/>
        <v>5802</v>
      </c>
      <c r="O1228" s="19">
        <f t="shared" si="194"/>
        <v>10.520043088629643</v>
      </c>
      <c r="P1228" s="19">
        <f t="shared" si="195"/>
        <v>11.081570443033623</v>
      </c>
      <c r="Q1228" s="21">
        <f>((I1228/B1228)+_xlfn.NORM.S.INV(0.975)^2/(2*B1228))/(1+_xlfn.NORM.S.INV(0.975)^2/B1228)</f>
        <v>1.0804396004308889E-2</v>
      </c>
      <c r="R1228" s="21">
        <f>_xlfn.NORM.S.INV(0.975)*SQRT(Q1228*(1-Q1228)/B1228+(_xlfn.NORM.S.INV(0.975)^2/(4*B1228^2)))/(1+_xlfn.NORM.S.INV(0.975)^2/B1228)</f>
        <v>2.8004982020657398E-4</v>
      </c>
      <c r="S1228" s="19">
        <f t="shared" si="196"/>
        <v>10.524346184102315</v>
      </c>
      <c r="T1228" s="19">
        <f t="shared" si="197"/>
        <v>11.084445824515463</v>
      </c>
    </row>
    <row r="1229" spans="1:20" x14ac:dyDescent="0.25">
      <c r="A1229" s="12" t="s">
        <v>24</v>
      </c>
      <c r="B1229" s="13">
        <v>1664918</v>
      </c>
      <c r="C1229" s="12">
        <v>6.7</v>
      </c>
      <c r="D1229" s="12">
        <v>6.6</v>
      </c>
      <c r="E1229" s="12">
        <v>6.9</v>
      </c>
      <c r="F1229" s="12">
        <v>2007</v>
      </c>
      <c r="G1229" s="12" t="s">
        <v>8</v>
      </c>
      <c r="H1229" s="16" t="str">
        <f>VLOOKUP(A1229,'Data Key'!$A$1:$B$51,2,FALSE)</f>
        <v>Pennsylvania</v>
      </c>
      <c r="I1229" s="17">
        <f t="shared" si="190"/>
        <v>11155</v>
      </c>
      <c r="J1229" s="21">
        <f t="shared" si="191"/>
        <v>6.32240263482421E-5</v>
      </c>
      <c r="K1229" s="19">
        <f t="shared" si="192"/>
        <v>6.6368056447827088</v>
      </c>
      <c r="L1229" s="19">
        <f t="shared" si="193"/>
        <v>6.7632536974791924</v>
      </c>
      <c r="M1229" s="21">
        <f t="shared" si="198"/>
        <v>10949</v>
      </c>
      <c r="N1229" s="21">
        <f t="shared" si="199"/>
        <v>11362</v>
      </c>
      <c r="O1229" s="19">
        <f t="shared" si="194"/>
        <v>6.5762998538066135</v>
      </c>
      <c r="P1229" s="19">
        <f t="shared" si="195"/>
        <v>6.8243601186364735</v>
      </c>
      <c r="Q1229" s="21">
        <f>((I1229/B1229)+_xlfn.NORM.S.INV(0.975)^2/(2*B1229))/(1+_xlfn.NORM.S.INV(0.975)^2/B1229)</f>
        <v>6.701167857606184E-3</v>
      </c>
      <c r="R1229" s="21">
        <f>_xlfn.NORM.S.INV(0.975)*SQRT(Q1229*(1-Q1229)/B1229+(_xlfn.NORM.S.INV(0.975)^2/(4*B1229^2)))/(1+_xlfn.NORM.S.INV(0.975)^2/B1229)</f>
        <v>1.2393235214310403E-4</v>
      </c>
      <c r="S1229" s="19">
        <f t="shared" si="196"/>
        <v>6.5772355054630802</v>
      </c>
      <c r="T1229" s="19">
        <f t="shared" si="197"/>
        <v>6.8251002097492881</v>
      </c>
    </row>
    <row r="1230" spans="1:20" x14ac:dyDescent="0.25">
      <c r="A1230" s="12" t="s">
        <v>40</v>
      </c>
      <c r="B1230" s="13">
        <v>136019</v>
      </c>
      <c r="C1230" s="12">
        <v>8.1999999999999993</v>
      </c>
      <c r="D1230" s="12">
        <v>7.7</v>
      </c>
      <c r="E1230" s="12">
        <v>8.6999999999999993</v>
      </c>
      <c r="F1230" s="12">
        <v>2007</v>
      </c>
      <c r="G1230" s="12" t="s">
        <v>8</v>
      </c>
      <c r="H1230" s="16" t="str">
        <f>VLOOKUP(A1230,'Data Key'!$A$1:$B$51,2,FALSE)</f>
        <v>Rhode Island</v>
      </c>
      <c r="I1230" s="17">
        <f t="shared" si="190"/>
        <v>1115</v>
      </c>
      <c r="J1230" s="21">
        <f t="shared" si="191"/>
        <v>2.4448402156878566E-4</v>
      </c>
      <c r="K1230" s="19">
        <f t="shared" si="192"/>
        <v>7.9529001674048132</v>
      </c>
      <c r="L1230" s="19">
        <f t="shared" si="193"/>
        <v>8.4418682105423848</v>
      </c>
      <c r="M1230" s="21">
        <f t="shared" si="198"/>
        <v>1051</v>
      </c>
      <c r="N1230" s="21">
        <f t="shared" si="199"/>
        <v>1181</v>
      </c>
      <c r="O1230" s="19">
        <f t="shared" si="194"/>
        <v>7.7268616884405859</v>
      </c>
      <c r="P1230" s="19">
        <f t="shared" si="195"/>
        <v>8.6826105176482695</v>
      </c>
      <c r="Q1230" s="21">
        <f>((I1230/B1230)+_xlfn.NORM.S.INV(0.975)^2/(2*B1230))/(1+_xlfn.NORM.S.INV(0.975)^2/B1230)</f>
        <v>8.2112733231534622E-3</v>
      </c>
      <c r="R1230" s="21">
        <f>_xlfn.NORM.S.INV(0.975)*SQRT(Q1230*(1-Q1230)/B1230+(_xlfn.NORM.S.INV(0.975)^2/(4*B1230^2)))/(1+_xlfn.NORM.S.INV(0.975)^2/B1230)</f>
        <v>4.7977659156705837E-4</v>
      </c>
      <c r="S1230" s="19">
        <f t="shared" si="196"/>
        <v>7.7314967315864038</v>
      </c>
      <c r="T1230" s="19">
        <f t="shared" si="197"/>
        <v>8.6910499147205211</v>
      </c>
    </row>
    <row r="1231" spans="1:20" x14ac:dyDescent="0.25">
      <c r="A1231" s="12" t="s">
        <v>17</v>
      </c>
      <c r="B1231" s="13">
        <v>637191</v>
      </c>
      <c r="C1231" s="12">
        <v>3.4</v>
      </c>
      <c r="D1231" s="12">
        <v>3.3</v>
      </c>
      <c r="E1231" s="12">
        <v>3.5</v>
      </c>
      <c r="F1231" s="12">
        <v>2007</v>
      </c>
      <c r="G1231" s="12" t="s">
        <v>8</v>
      </c>
      <c r="H1231" s="16" t="str">
        <f>VLOOKUP(A1231,'Data Key'!$A$1:$B$51,2,FALSE)</f>
        <v>South Carolina</v>
      </c>
      <c r="I1231" s="17">
        <f t="shared" si="190"/>
        <v>2166</v>
      </c>
      <c r="J1231" s="21">
        <f t="shared" si="191"/>
        <v>7.2915555412569332E-5</v>
      </c>
      <c r="K1231" s="19">
        <f t="shared" si="192"/>
        <v>3.326379161556126</v>
      </c>
      <c r="L1231" s="19">
        <f t="shared" si="193"/>
        <v>3.4722102723812651</v>
      </c>
      <c r="M1231" s="21">
        <f t="shared" si="198"/>
        <v>2076</v>
      </c>
      <c r="N1231" s="21">
        <f t="shared" si="199"/>
        <v>2258</v>
      </c>
      <c r="O1231" s="19">
        <f t="shared" si="194"/>
        <v>3.258049784130661</v>
      </c>
      <c r="P1231" s="19">
        <f t="shared" si="195"/>
        <v>3.5436784260920193</v>
      </c>
      <c r="Q1231" s="21">
        <f>((I1231/B1231)+_xlfn.NORM.S.INV(0.975)^2/(2*B1231))/(1+_xlfn.NORM.S.INV(0.975)^2/B1231)</f>
        <v>3.4022885754175568E-3</v>
      </c>
      <c r="R1231" s="21">
        <f>_xlfn.NORM.S.INV(0.975)*SQRT(Q1231*(1-Q1231)/B1231+(_xlfn.NORM.S.INV(0.975)^2/(4*B1231^2)))/(1+_xlfn.NORM.S.INV(0.975)^2/B1231)</f>
        <v>1.4300547794897508E-4</v>
      </c>
      <c r="S1231" s="19">
        <f t="shared" si="196"/>
        <v>3.2592830974685816</v>
      </c>
      <c r="T1231" s="19">
        <f t="shared" si="197"/>
        <v>3.5452940533665318</v>
      </c>
    </row>
    <row r="1232" spans="1:20" x14ac:dyDescent="0.25">
      <c r="A1232" s="12" t="s">
        <v>55</v>
      </c>
      <c r="B1232" s="13">
        <v>110583</v>
      </c>
      <c r="C1232" s="12">
        <v>4.2</v>
      </c>
      <c r="D1232" s="12">
        <v>3.9</v>
      </c>
      <c r="E1232" s="12">
        <v>4.5999999999999996</v>
      </c>
      <c r="F1232" s="12">
        <v>2007</v>
      </c>
      <c r="G1232" s="12" t="s">
        <v>8</v>
      </c>
      <c r="H1232" s="16" t="str">
        <f>VLOOKUP(A1232,'Data Key'!$A$1:$B$51,2,FALSE)</f>
        <v>South Dakota</v>
      </c>
      <c r="I1232" s="17">
        <f t="shared" si="190"/>
        <v>464</v>
      </c>
      <c r="J1232" s="21">
        <f t="shared" si="191"/>
        <v>1.9438268116068447E-4</v>
      </c>
      <c r="K1232" s="19">
        <f t="shared" si="192"/>
        <v>4.0015606374325898</v>
      </c>
      <c r="L1232" s="19">
        <f t="shared" si="193"/>
        <v>4.3903259997539577</v>
      </c>
      <c r="M1232" s="21">
        <f t="shared" si="198"/>
        <v>423</v>
      </c>
      <c r="N1232" s="21">
        <f t="shared" si="199"/>
        <v>507</v>
      </c>
      <c r="O1232" s="19">
        <f t="shared" si="194"/>
        <v>3.8251810857003337</v>
      </c>
      <c r="P1232" s="19">
        <f t="shared" si="195"/>
        <v>4.5847915140663575</v>
      </c>
      <c r="Q1232" s="21">
        <f>((I1232/B1232)+_xlfn.NORM.S.INV(0.975)^2/(2*B1232))/(1+_xlfn.NORM.S.INV(0.975)^2/B1232)</f>
        <v>4.2131660807388401E-3</v>
      </c>
      <c r="R1232" s="21">
        <f>_xlfn.NORM.S.INV(0.975)*SQRT(Q1232*(1-Q1232)/B1232+(_xlfn.NORM.S.INV(0.975)^2/(4*B1232^2)))/(1+_xlfn.NORM.S.INV(0.975)^2/B1232)</f>
        <v>3.8214249350380241E-4</v>
      </c>
      <c r="S1232" s="19">
        <f t="shared" si="196"/>
        <v>3.8310235872350376</v>
      </c>
      <c r="T1232" s="19">
        <f t="shared" si="197"/>
        <v>4.5953085742426421</v>
      </c>
    </row>
    <row r="1233" spans="1:20" x14ac:dyDescent="0.25">
      <c r="A1233" s="12" t="s">
        <v>29</v>
      </c>
      <c r="B1233" s="13">
        <v>861550</v>
      </c>
      <c r="C1233" s="12">
        <v>3.8</v>
      </c>
      <c r="D1233" s="12">
        <v>3.7</v>
      </c>
      <c r="E1233" s="12">
        <v>3.9</v>
      </c>
      <c r="F1233" s="12">
        <v>2007</v>
      </c>
      <c r="G1233" s="12" t="s">
        <v>8</v>
      </c>
      <c r="H1233" s="16" t="str">
        <f>VLOOKUP(A1233,'Data Key'!$A$1:$B$51,2,FALSE)</f>
        <v>Tennessee</v>
      </c>
      <c r="I1233" s="17">
        <f t="shared" si="190"/>
        <v>3274</v>
      </c>
      <c r="J1233" s="21">
        <f t="shared" si="191"/>
        <v>6.6287568915298075E-5</v>
      </c>
      <c r="K1233" s="19">
        <f t="shared" si="192"/>
        <v>3.7338401079461723</v>
      </c>
      <c r="L1233" s="19">
        <f t="shared" si="193"/>
        <v>3.8664152457767686</v>
      </c>
      <c r="M1233" s="21">
        <f t="shared" si="198"/>
        <v>3162</v>
      </c>
      <c r="N1233" s="21">
        <f t="shared" si="199"/>
        <v>3386</v>
      </c>
      <c r="O1233" s="19">
        <f t="shared" si="194"/>
        <v>3.6701294179095814</v>
      </c>
      <c r="P1233" s="19">
        <f t="shared" si="195"/>
        <v>3.9301259358133596</v>
      </c>
      <c r="Q1233" s="21">
        <f>((I1233/B1233)+_xlfn.NORM.S.INV(0.975)^2/(2*B1233))/(1+_xlfn.NORM.S.INV(0.975)^2/B1233)</f>
        <v>3.8023401112847626E-3</v>
      </c>
      <c r="R1233" s="21">
        <f>_xlfn.NORM.S.INV(0.975)*SQRT(Q1233*(1-Q1233)/B1233+(_xlfn.NORM.S.INV(0.975)^2/(4*B1233^2)))/(1+_xlfn.NORM.S.INV(0.975)^2/B1233)</f>
        <v>1.2997745910005819E-4</v>
      </c>
      <c r="S1233" s="19">
        <f t="shared" si="196"/>
        <v>3.6723626521847046</v>
      </c>
      <c r="T1233" s="19">
        <f t="shared" si="197"/>
        <v>3.9323175703848205</v>
      </c>
    </row>
    <row r="1234" spans="1:20" x14ac:dyDescent="0.25">
      <c r="A1234" s="12" t="s">
        <v>63</v>
      </c>
      <c r="B1234" s="13">
        <v>4100375</v>
      </c>
      <c r="C1234" s="12">
        <v>4.5</v>
      </c>
      <c r="D1234" s="12">
        <v>4.4000000000000004</v>
      </c>
      <c r="E1234" s="12">
        <v>4.5</v>
      </c>
      <c r="F1234" s="12">
        <v>2007</v>
      </c>
      <c r="G1234" s="12" t="s">
        <v>8</v>
      </c>
      <c r="H1234" s="16" t="str">
        <f>VLOOKUP(A1234,'Data Key'!$A$1:$B$51,2,FALSE)</f>
        <v>Texas</v>
      </c>
      <c r="I1234" s="17">
        <f t="shared" si="190"/>
        <v>18452</v>
      </c>
      <c r="J1234" s="21">
        <f t="shared" si="191"/>
        <v>3.3053599575043623E-5</v>
      </c>
      <c r="K1234" s="19">
        <f t="shared" si="192"/>
        <v>4.4670226129664918</v>
      </c>
      <c r="L1234" s="19">
        <f t="shared" si="193"/>
        <v>4.5331298121165799</v>
      </c>
      <c r="M1234" s="21">
        <f t="shared" si="198"/>
        <v>18187</v>
      </c>
      <c r="N1234" s="21">
        <f t="shared" si="199"/>
        <v>18718</v>
      </c>
      <c r="O1234" s="19">
        <f t="shared" si="194"/>
        <v>4.4354479773191473</v>
      </c>
      <c r="P1234" s="19">
        <f t="shared" si="195"/>
        <v>4.5649483278968388</v>
      </c>
      <c r="Q1234" s="21">
        <f>((I1234/B1234)+_xlfn.NORM.S.INV(0.975)^2/(2*B1234))/(1+_xlfn.NORM.S.INV(0.975)^2/B1234)</f>
        <v>4.5005404239294305E-3</v>
      </c>
      <c r="R1234" s="21">
        <f>_xlfn.NORM.S.INV(0.975)*SQRT(Q1234*(1-Q1234)/B1234+(_xlfn.NORM.S.INV(0.975)^2/(4*B1234^2)))/(1+_xlfn.NORM.S.INV(0.975)^2/B1234)</f>
        <v>6.4788823673545904E-5</v>
      </c>
      <c r="S1234" s="19">
        <f t="shared" si="196"/>
        <v>4.4357516002558848</v>
      </c>
      <c r="T1234" s="19">
        <f t="shared" si="197"/>
        <v>4.5653292476029765</v>
      </c>
    </row>
    <row r="1235" spans="1:20" x14ac:dyDescent="0.25">
      <c r="A1235" s="12" t="s">
        <v>25</v>
      </c>
      <c r="B1235" s="13">
        <v>519166</v>
      </c>
      <c r="C1235" s="12">
        <v>4.3</v>
      </c>
      <c r="D1235" s="12">
        <v>4.0999999999999996</v>
      </c>
      <c r="E1235" s="12">
        <v>4.5</v>
      </c>
      <c r="F1235" s="12">
        <v>2007</v>
      </c>
      <c r="G1235" s="12" t="s">
        <v>8</v>
      </c>
      <c r="H1235" s="16" t="str">
        <f>VLOOKUP(A1235,'Data Key'!$A$1:$B$51,2,FALSE)</f>
        <v>Utah</v>
      </c>
      <c r="I1235" s="17">
        <f t="shared" si="190"/>
        <v>2232</v>
      </c>
      <c r="J1235" s="21">
        <f t="shared" si="191"/>
        <v>9.0804062636571568E-5</v>
      </c>
      <c r="K1235" s="19">
        <f t="shared" si="192"/>
        <v>4.2083988897909768</v>
      </c>
      <c r="L1235" s="19">
        <f t="shared" si="193"/>
        <v>4.3900070150641186</v>
      </c>
      <c r="M1235" s="21">
        <f t="shared" si="198"/>
        <v>2140</v>
      </c>
      <c r="N1235" s="21">
        <f t="shared" si="199"/>
        <v>2325</v>
      </c>
      <c r="O1235" s="19">
        <f t="shared" si="194"/>
        <v>4.1219956622737239</v>
      </c>
      <c r="P1235" s="19">
        <f t="shared" si="195"/>
        <v>4.478336408778695</v>
      </c>
      <c r="Q1235" s="21">
        <f>((I1235/B1235)+_xlfn.NORM.S.INV(0.975)^2/(2*B1235))/(1+_xlfn.NORM.S.INV(0.975)^2/B1235)</f>
        <v>4.3028707583114426E-3</v>
      </c>
      <c r="R1235" s="21">
        <f>_xlfn.NORM.S.INV(0.975)*SQRT(Q1235*(1-Q1235)/B1235+(_xlfn.NORM.S.INV(0.975)^2/(4*B1235^2)))/(1+_xlfn.NORM.S.INV(0.975)^2/B1235)</f>
        <v>1.7808538115850637E-4</v>
      </c>
      <c r="S1235" s="19">
        <f t="shared" si="196"/>
        <v>4.1247853771529366</v>
      </c>
      <c r="T1235" s="19">
        <f t="shared" si="197"/>
        <v>4.4809561394699493</v>
      </c>
    </row>
    <row r="1236" spans="1:20" x14ac:dyDescent="0.25">
      <c r="A1236" s="12" t="s">
        <v>56</v>
      </c>
      <c r="B1236" s="13">
        <v>1112517</v>
      </c>
      <c r="C1236" s="12">
        <v>5.8</v>
      </c>
      <c r="D1236" s="12">
        <v>5.6</v>
      </c>
      <c r="E1236" s="12">
        <v>5.9</v>
      </c>
      <c r="F1236" s="12">
        <v>2007</v>
      </c>
      <c r="G1236" s="12" t="s">
        <v>8</v>
      </c>
      <c r="H1236" s="16" t="str">
        <f>VLOOKUP(A1236,'Data Key'!$A$1:$B$51,2,FALSE)</f>
        <v>Virginia</v>
      </c>
      <c r="I1236" s="17">
        <f t="shared" si="190"/>
        <v>6453</v>
      </c>
      <c r="J1236" s="21">
        <f t="shared" si="191"/>
        <v>7.1996432488133447E-5</v>
      </c>
      <c r="K1236" s="19">
        <f t="shared" si="192"/>
        <v>5.7283643709872294</v>
      </c>
      <c r="L1236" s="19">
        <f t="shared" si="193"/>
        <v>5.8723572359634959</v>
      </c>
      <c r="M1236" s="21">
        <f t="shared" si="198"/>
        <v>6296</v>
      </c>
      <c r="N1236" s="21">
        <f t="shared" si="199"/>
        <v>6610</v>
      </c>
      <c r="O1236" s="19">
        <f t="shared" si="194"/>
        <v>5.6592393644321843</v>
      </c>
      <c r="P1236" s="19">
        <f t="shared" si="195"/>
        <v>5.941482242518541</v>
      </c>
      <c r="Q1236" s="21">
        <f>((I1236/B1236)+_xlfn.NORM.S.INV(0.975)^2/(2*B1236))/(1+_xlfn.NORM.S.INV(0.975)^2/B1236)</f>
        <v>5.8020672412268451E-3</v>
      </c>
      <c r="R1236" s="21">
        <f>_xlfn.NORM.S.INV(0.975)*SQRT(Q1236*(1-Q1236)/B1236+(_xlfn.NORM.S.INV(0.975)^2/(4*B1236^2)))/(1+_xlfn.NORM.S.INV(0.975)^2/B1236)</f>
        <v>1.4114112135914708E-4</v>
      </c>
      <c r="S1236" s="19">
        <f t="shared" si="196"/>
        <v>5.6609261198676988</v>
      </c>
      <c r="T1236" s="19">
        <f t="shared" si="197"/>
        <v>5.9432083625859917</v>
      </c>
    </row>
    <row r="1237" spans="1:20" x14ac:dyDescent="0.25">
      <c r="A1237" s="12" t="s">
        <v>41</v>
      </c>
      <c r="B1237" s="13">
        <v>948070</v>
      </c>
      <c r="C1237" s="12">
        <v>5.3</v>
      </c>
      <c r="D1237" s="12">
        <v>5.2</v>
      </c>
      <c r="E1237" s="12">
        <v>5.5</v>
      </c>
      <c r="F1237" s="12">
        <v>2007</v>
      </c>
      <c r="G1237" s="12" t="s">
        <v>8</v>
      </c>
      <c r="H1237" s="16" t="str">
        <f>VLOOKUP(A1237,'Data Key'!$A$1:$B$51,2,FALSE)</f>
        <v>Washington</v>
      </c>
      <c r="I1237" s="17">
        <f t="shared" si="190"/>
        <v>5025</v>
      </c>
      <c r="J1237" s="21">
        <f t="shared" si="191"/>
        <v>7.4571629810151434E-5</v>
      </c>
      <c r="K1237" s="19">
        <f t="shared" si="192"/>
        <v>5.2256699135358042</v>
      </c>
      <c r="L1237" s="19">
        <f t="shared" si="193"/>
        <v>5.3748131731561077</v>
      </c>
      <c r="M1237" s="21">
        <f t="shared" si="198"/>
        <v>4887</v>
      </c>
      <c r="N1237" s="21">
        <f t="shared" si="199"/>
        <v>5164</v>
      </c>
      <c r="O1237" s="19">
        <f t="shared" si="194"/>
        <v>5.1546826711107832</v>
      </c>
      <c r="P1237" s="19">
        <f t="shared" si="195"/>
        <v>5.4468551900176143</v>
      </c>
      <c r="Q1237" s="21">
        <f>((I1237/B1237)+_xlfn.NORM.S.INV(0.975)^2/(2*B1237))/(1+_xlfn.NORM.S.INV(0.975)^2/B1237)</f>
        <v>5.3022459956023268E-3</v>
      </c>
      <c r="R1237" s="21">
        <f>_xlfn.NORM.S.INV(0.975)*SQRT(Q1237*(1-Q1237)/B1237+(_xlfn.NORM.S.INV(0.975)^2/(4*B1237^2)))/(1+_xlfn.NORM.S.INV(0.975)^2/B1237)</f>
        <v>1.4619864121466489E-4</v>
      </c>
      <c r="S1237" s="19">
        <f t="shared" si="196"/>
        <v>5.1560473543876624</v>
      </c>
      <c r="T1237" s="19">
        <f t="shared" si="197"/>
        <v>5.4484446368169914</v>
      </c>
    </row>
    <row r="1238" spans="1:20" x14ac:dyDescent="0.25">
      <c r="A1238" s="12" t="s">
        <v>18</v>
      </c>
      <c r="B1238" s="13">
        <v>248988</v>
      </c>
      <c r="C1238" s="12">
        <v>3.4</v>
      </c>
      <c r="D1238" s="12">
        <v>3.2</v>
      </c>
      <c r="E1238" s="12">
        <v>3.6</v>
      </c>
      <c r="F1238" s="12">
        <v>2007</v>
      </c>
      <c r="G1238" s="12" t="s">
        <v>8</v>
      </c>
      <c r="H1238" s="16" t="str">
        <f>VLOOKUP(A1238,'Data Key'!$A$1:$B$51,2,FALSE)</f>
        <v>West Virginia</v>
      </c>
      <c r="I1238" s="17">
        <f t="shared" si="190"/>
        <v>847</v>
      </c>
      <c r="J1238" s="21">
        <f t="shared" si="191"/>
        <v>1.1668723368472499E-4</v>
      </c>
      <c r="K1238" s="19">
        <f t="shared" si="192"/>
        <v>3.2850831327586376</v>
      </c>
      <c r="L1238" s="19">
        <f t="shared" si="193"/>
        <v>3.5184576001280878</v>
      </c>
      <c r="M1238" s="21">
        <f t="shared" si="198"/>
        <v>790</v>
      </c>
      <c r="N1238" s="21">
        <f t="shared" si="199"/>
        <v>904</v>
      </c>
      <c r="O1238" s="19">
        <f t="shared" si="194"/>
        <v>3.1728436711809405</v>
      </c>
      <c r="P1238" s="19">
        <f t="shared" si="195"/>
        <v>3.630697061705785</v>
      </c>
      <c r="Q1238" s="21">
        <f>((I1238/B1238)+_xlfn.NORM.S.INV(0.975)^2/(2*B1238))/(1+_xlfn.NORM.S.INV(0.975)^2/B1238)</f>
        <v>3.4094319092408706E-3</v>
      </c>
      <c r="R1238" s="21">
        <f>_xlfn.NORM.S.INV(0.975)*SQRT(Q1238*(1-Q1238)/B1238+(_xlfn.NORM.S.INV(0.975)^2/(4*B1238^2)))/(1+_xlfn.NORM.S.INV(0.975)^2/B1238)</f>
        <v>2.2908567730194713E-4</v>
      </c>
      <c r="S1238" s="19">
        <f t="shared" si="196"/>
        <v>3.1803462319389233</v>
      </c>
      <c r="T1238" s="19">
        <f t="shared" si="197"/>
        <v>3.6385175865428177</v>
      </c>
    </row>
    <row r="1239" spans="1:20" x14ac:dyDescent="0.25">
      <c r="A1239" s="12" t="s">
        <v>26</v>
      </c>
      <c r="B1239" s="13">
        <v>777270</v>
      </c>
      <c r="C1239" s="12">
        <v>6.8</v>
      </c>
      <c r="D1239" s="12">
        <v>6.6</v>
      </c>
      <c r="E1239" s="12">
        <v>7</v>
      </c>
      <c r="F1239" s="12">
        <v>2007</v>
      </c>
      <c r="G1239" s="12" t="s">
        <v>8</v>
      </c>
      <c r="H1239" s="16" t="str">
        <f>VLOOKUP(A1239,'Data Key'!$A$1:$B$51,2,FALSE)</f>
        <v>Wisconsin</v>
      </c>
      <c r="I1239" s="17">
        <f t="shared" si="190"/>
        <v>5285</v>
      </c>
      <c r="J1239" s="21">
        <f t="shared" si="191"/>
        <v>9.3211407987001387E-5</v>
      </c>
      <c r="K1239" s="19">
        <f t="shared" si="192"/>
        <v>6.7062276543722827</v>
      </c>
      <c r="L1239" s="19">
        <f t="shared" si="193"/>
        <v>6.8926504703462843</v>
      </c>
      <c r="M1239" s="21">
        <f t="shared" si="198"/>
        <v>5144</v>
      </c>
      <c r="N1239" s="21">
        <f t="shared" si="199"/>
        <v>5428</v>
      </c>
      <c r="O1239" s="19">
        <f t="shared" si="194"/>
        <v>6.6180349170815802</v>
      </c>
      <c r="P1239" s="19">
        <f t="shared" si="195"/>
        <v>6.9834163160806408</v>
      </c>
      <c r="Q1239" s="21">
        <f>((I1239/B1239)+_xlfn.NORM.S.INV(0.975)^2/(2*B1239))/(1+_xlfn.NORM.S.INV(0.975)^2/B1239)</f>
        <v>6.8018765683502602E-3</v>
      </c>
      <c r="R1239" s="21">
        <f>_xlfn.NORM.S.INV(0.975)*SQRT(Q1239*(1-Q1239)/B1239+(_xlfn.NORM.S.INV(0.975)^2/(4*B1239^2)))/(1+_xlfn.NORM.S.INV(0.975)^2/B1239)</f>
        <v>1.8273932718143043E-4</v>
      </c>
      <c r="S1239" s="19">
        <f t="shared" si="196"/>
        <v>6.6191372411688292</v>
      </c>
      <c r="T1239" s="19">
        <f t="shared" si="197"/>
        <v>6.9846158955316913</v>
      </c>
    </row>
    <row r="1240" spans="1:20" x14ac:dyDescent="0.25">
      <c r="A1240" s="12" t="s">
        <v>19</v>
      </c>
      <c r="B1240" s="13">
        <v>682993</v>
      </c>
      <c r="C1240" s="12">
        <v>4.0999999999999996</v>
      </c>
      <c r="D1240" s="12">
        <v>3.9</v>
      </c>
      <c r="E1240" s="12">
        <v>4.3</v>
      </c>
      <c r="F1240" s="12">
        <v>2008</v>
      </c>
      <c r="G1240" s="12" t="s">
        <v>8</v>
      </c>
      <c r="H1240" s="16" t="str">
        <f>VLOOKUP(A1240,'Data Key'!$A$1:$B$51,2,FALSE)</f>
        <v>Alabama</v>
      </c>
      <c r="I1240" s="17">
        <f t="shared" si="190"/>
        <v>2800</v>
      </c>
      <c r="J1240" s="21">
        <f t="shared" si="191"/>
        <v>7.7316238281272226E-5</v>
      </c>
      <c r="K1240" s="19">
        <f t="shared" si="192"/>
        <v>4.0222865394924385</v>
      </c>
      <c r="L1240" s="19">
        <f t="shared" si="193"/>
        <v>4.1769190160549829</v>
      </c>
      <c r="M1240" s="21">
        <f t="shared" si="198"/>
        <v>2697</v>
      </c>
      <c r="N1240" s="21">
        <f t="shared" si="199"/>
        <v>2904</v>
      </c>
      <c r="O1240" s="19">
        <f t="shared" si="194"/>
        <v>3.9487959613056063</v>
      </c>
      <c r="P1240" s="19">
        <f t="shared" si="195"/>
        <v>4.2518737380910201</v>
      </c>
      <c r="Q1240" s="21">
        <f>((I1240/B1240)+_xlfn.NORM.S.INV(0.975)^2/(2*B1240))/(1+_xlfn.NORM.S.INV(0.975)^2/B1240)</f>
        <v>4.1023919282345339E-3</v>
      </c>
      <c r="R1240" s="21">
        <f>_xlfn.NORM.S.INV(0.975)*SQRT(Q1240*(1-Q1240)/B1240+(_xlfn.NORM.S.INV(0.975)^2/(4*B1240^2)))/(1+_xlfn.NORM.S.INV(0.975)^2/B1240)</f>
        <v>1.5161360106660671E-4</v>
      </c>
      <c r="S1240" s="19">
        <f t="shared" si="196"/>
        <v>3.9507783271679275</v>
      </c>
      <c r="T1240" s="19">
        <f t="shared" si="197"/>
        <v>4.2540055293011401</v>
      </c>
    </row>
    <row r="1241" spans="1:20" x14ac:dyDescent="0.25">
      <c r="A1241" s="12" t="s">
        <v>43</v>
      </c>
      <c r="B1241" s="13">
        <v>119013</v>
      </c>
      <c r="C1241" s="12">
        <v>4.5</v>
      </c>
      <c r="D1241" s="12">
        <v>4.0999999999999996</v>
      </c>
      <c r="E1241" s="12">
        <v>4.9000000000000004</v>
      </c>
      <c r="F1241" s="12">
        <v>2008</v>
      </c>
      <c r="G1241" s="12" t="s">
        <v>8</v>
      </c>
      <c r="H1241" s="16" t="str">
        <f>VLOOKUP(A1241,'Data Key'!$A$1:$B$51,2,FALSE)</f>
        <v>Alaska</v>
      </c>
      <c r="I1241" s="17">
        <f t="shared" si="190"/>
        <v>536</v>
      </c>
      <c r="J1241" s="21">
        <f t="shared" si="191"/>
        <v>1.9409208040290331E-4</v>
      </c>
      <c r="K1241" s="19">
        <f t="shared" si="192"/>
        <v>4.3096175983716849</v>
      </c>
      <c r="L1241" s="19">
        <f t="shared" si="193"/>
        <v>4.6978017591774908</v>
      </c>
      <c r="M1241" s="21">
        <f t="shared" si="198"/>
        <v>491</v>
      </c>
      <c r="N1241" s="21">
        <f t="shared" si="199"/>
        <v>581</v>
      </c>
      <c r="O1241" s="19">
        <f t="shared" si="194"/>
        <v>4.1255997243998559</v>
      </c>
      <c r="P1241" s="19">
        <f t="shared" si="195"/>
        <v>4.8818196331493198</v>
      </c>
      <c r="Q1241" s="21">
        <f>((I1241/B1241)+_xlfn.NORM.S.INV(0.975)^2/(2*B1241))/(1+_xlfn.NORM.S.INV(0.975)^2/B1241)</f>
        <v>4.5197026136546007E-3</v>
      </c>
      <c r="R1241" s="21">
        <f>_xlfn.NORM.S.INV(0.975)*SQRT(Q1241*(1-Q1241)/B1241+(_xlfn.NORM.S.INV(0.975)^2/(4*B1241^2)))/(1+_xlfn.NORM.S.INV(0.975)^2/B1241)</f>
        <v>3.8141453504387878E-4</v>
      </c>
      <c r="S1241" s="19">
        <f t="shared" si="196"/>
        <v>4.1382880786107217</v>
      </c>
      <c r="T1241" s="19">
        <f t="shared" si="197"/>
        <v>4.9011171486984795</v>
      </c>
    </row>
    <row r="1242" spans="1:20" x14ac:dyDescent="0.25">
      <c r="A1242" s="12" t="s">
        <v>13</v>
      </c>
      <c r="B1242" s="13">
        <v>983587</v>
      </c>
      <c r="C1242" s="12">
        <v>5.0999999999999996</v>
      </c>
      <c r="D1242" s="12">
        <v>4.9000000000000004</v>
      </c>
      <c r="E1242" s="12">
        <v>5.2</v>
      </c>
      <c r="F1242" s="12">
        <v>2008</v>
      </c>
      <c r="G1242" s="12" t="s">
        <v>8</v>
      </c>
      <c r="H1242" s="16" t="str">
        <f>VLOOKUP(A1242,'Data Key'!$A$1:$B$51,2,FALSE)</f>
        <v>Arizona</v>
      </c>
      <c r="I1242" s="17">
        <f t="shared" si="190"/>
        <v>5016</v>
      </c>
      <c r="J1242" s="21">
        <f t="shared" si="191"/>
        <v>7.1821713876409161E-5</v>
      </c>
      <c r="K1242" s="19">
        <f t="shared" si="192"/>
        <v>5.0278796851864094</v>
      </c>
      <c r="L1242" s="19">
        <f t="shared" si="193"/>
        <v>5.1715231129392274</v>
      </c>
      <c r="M1242" s="21">
        <f t="shared" si="198"/>
        <v>4878</v>
      </c>
      <c r="N1242" s="21">
        <f t="shared" si="199"/>
        <v>5155</v>
      </c>
      <c r="O1242" s="19">
        <f t="shared" si="194"/>
        <v>4.9593986093756834</v>
      </c>
      <c r="P1242" s="19">
        <f t="shared" si="195"/>
        <v>5.2410208756317438</v>
      </c>
      <c r="Q1242" s="21">
        <f>((I1242/B1242)+_xlfn.NORM.S.INV(0.975)^2/(2*B1242))/(1+_xlfn.NORM.S.INV(0.975)^2/B1242)</f>
        <v>5.1016342547150779E-3</v>
      </c>
      <c r="R1242" s="21">
        <f>_xlfn.NORM.S.INV(0.975)*SQRT(Q1242*(1-Q1242)/B1242+(_xlfn.NORM.S.INV(0.975)^2/(4*B1242^2)))/(1+_xlfn.NORM.S.INV(0.975)^2/B1242)</f>
        <v>1.4080750136870118E-4</v>
      </c>
      <c r="S1242" s="19">
        <f t="shared" si="196"/>
        <v>4.9608267533463763</v>
      </c>
      <c r="T1242" s="19">
        <f t="shared" si="197"/>
        <v>5.242441756083779</v>
      </c>
    </row>
    <row r="1243" spans="1:20" x14ac:dyDescent="0.25">
      <c r="A1243" s="12" t="s">
        <v>20</v>
      </c>
      <c r="B1243" s="13">
        <v>427149</v>
      </c>
      <c r="C1243" s="12">
        <v>4.7</v>
      </c>
      <c r="D1243" s="12">
        <v>4.5</v>
      </c>
      <c r="E1243" s="12">
        <v>4.9000000000000004</v>
      </c>
      <c r="F1243" s="12">
        <v>2008</v>
      </c>
      <c r="G1243" s="12" t="s">
        <v>8</v>
      </c>
      <c r="H1243" s="16" t="str">
        <f>VLOOKUP(A1243,'Data Key'!$A$1:$B$51,2,FALSE)</f>
        <v>Arkansas</v>
      </c>
      <c r="I1243" s="17">
        <f t="shared" si="190"/>
        <v>2008</v>
      </c>
      <c r="J1243" s="21">
        <f t="shared" si="191"/>
        <v>1.0465964520349399E-4</v>
      </c>
      <c r="K1243" s="19">
        <f t="shared" si="192"/>
        <v>4.5962760938477505</v>
      </c>
      <c r="L1243" s="19">
        <f t="shared" si="193"/>
        <v>4.8055953842547385</v>
      </c>
      <c r="M1243" s="21">
        <f t="shared" si="198"/>
        <v>1920</v>
      </c>
      <c r="N1243" s="21">
        <f t="shared" si="199"/>
        <v>2096</v>
      </c>
      <c r="O1243" s="19">
        <f t="shared" si="194"/>
        <v>4.4949186349493973</v>
      </c>
      <c r="P1243" s="19">
        <f t="shared" si="195"/>
        <v>4.9069528431530918</v>
      </c>
      <c r="Q1243" s="21">
        <f>((I1243/B1243)+_xlfn.NORM.S.INV(0.975)^2/(2*B1243))/(1+_xlfn.NORM.S.INV(0.975)^2/B1243)</f>
        <v>4.7053900485503663E-3</v>
      </c>
      <c r="R1243" s="21">
        <f>_xlfn.NORM.S.INV(0.975)*SQRT(Q1243*(1-Q1243)/B1243+(_xlfn.NORM.S.INV(0.975)^2/(4*B1243^2)))/(1+_xlfn.NORM.S.INV(0.975)^2/B1243)</f>
        <v>2.0527324665282239E-4</v>
      </c>
      <c r="S1243" s="19">
        <f t="shared" si="196"/>
        <v>4.5001168018975441</v>
      </c>
      <c r="T1243" s="19">
        <f t="shared" si="197"/>
        <v>4.9106632952031886</v>
      </c>
    </row>
    <row r="1244" spans="1:20" x14ac:dyDescent="0.25">
      <c r="A1244" s="12" t="s">
        <v>44</v>
      </c>
      <c r="B1244" s="13">
        <v>5783968</v>
      </c>
      <c r="C1244" s="12">
        <v>6.8</v>
      </c>
      <c r="D1244" s="12">
        <v>6.7</v>
      </c>
      <c r="E1244" s="12">
        <v>6.9</v>
      </c>
      <c r="F1244" s="12">
        <v>2008</v>
      </c>
      <c r="G1244" s="12" t="s">
        <v>8</v>
      </c>
      <c r="H1244" s="16" t="str">
        <f>VLOOKUP(A1244,'Data Key'!$A$1:$B$51,2,FALSE)</f>
        <v>California</v>
      </c>
      <c r="I1244" s="17">
        <f t="shared" si="190"/>
        <v>39331</v>
      </c>
      <c r="J1244" s="21">
        <f t="shared" si="191"/>
        <v>3.4171179323487329E-5</v>
      </c>
      <c r="K1244" s="19">
        <f t="shared" si="192"/>
        <v>6.7658318635702503</v>
      </c>
      <c r="L1244" s="19">
        <f t="shared" si="193"/>
        <v>6.8341742222172241</v>
      </c>
      <c r="M1244" s="21">
        <f t="shared" si="198"/>
        <v>38944</v>
      </c>
      <c r="N1244" s="21">
        <f t="shared" si="199"/>
        <v>39719</v>
      </c>
      <c r="O1244" s="19">
        <f t="shared" si="194"/>
        <v>6.7330939590260526</v>
      </c>
      <c r="P1244" s="19">
        <f t="shared" si="195"/>
        <v>6.8670850184510011</v>
      </c>
      <c r="Q1244" s="21">
        <f>((I1244/B1244)+_xlfn.NORM.S.INV(0.975)^2/(2*B1244))/(1+_xlfn.NORM.S.INV(0.975)^2/B1244)</f>
        <v>6.8003306045642652E-3</v>
      </c>
      <c r="R1244" s="21">
        <f>_xlfn.NORM.S.INV(0.975)*SQRT(Q1244*(1-Q1244)/B1244+(_xlfn.NORM.S.INV(0.975)^2/(4*B1244^2)))/(1+_xlfn.NORM.S.INV(0.975)^2/B1244)</f>
        <v>6.6976661584933108E-5</v>
      </c>
      <c r="S1244" s="19">
        <f t="shared" si="196"/>
        <v>6.7333539429793321</v>
      </c>
      <c r="T1244" s="19">
        <f t="shared" si="197"/>
        <v>6.867307266149199</v>
      </c>
    </row>
    <row r="1245" spans="1:20" x14ac:dyDescent="0.25">
      <c r="A1245" s="12" t="s">
        <v>21</v>
      </c>
      <c r="B1245" s="13">
        <v>726178</v>
      </c>
      <c r="C1245" s="12">
        <v>3.1</v>
      </c>
      <c r="D1245" s="12">
        <v>3</v>
      </c>
      <c r="E1245" s="12">
        <v>3.2</v>
      </c>
      <c r="F1245" s="12">
        <v>2008</v>
      </c>
      <c r="G1245" s="12" t="s">
        <v>8</v>
      </c>
      <c r="H1245" s="16" t="str">
        <f>VLOOKUP(A1245,'Data Key'!$A$1:$B$51,2,FALSE)</f>
        <v>Colorado</v>
      </c>
      <c r="I1245" s="17">
        <f t="shared" si="190"/>
        <v>2251</v>
      </c>
      <c r="J1245" s="21">
        <f t="shared" si="191"/>
        <v>6.5233473404649564E-5</v>
      </c>
      <c r="K1245" s="19">
        <f t="shared" si="192"/>
        <v>3.0345574869384064</v>
      </c>
      <c r="L1245" s="19">
        <f t="shared" si="193"/>
        <v>3.165024433747706</v>
      </c>
      <c r="M1245" s="21">
        <f t="shared" si="198"/>
        <v>2159</v>
      </c>
      <c r="N1245" s="21">
        <f t="shared" si="199"/>
        <v>2344</v>
      </c>
      <c r="O1245" s="19">
        <f t="shared" si="194"/>
        <v>2.9731002591651081</v>
      </c>
      <c r="P1245" s="19">
        <f t="shared" si="195"/>
        <v>3.2278587343598955</v>
      </c>
      <c r="Q1245" s="21">
        <f>((I1245/B1245)+_xlfn.NORM.S.INV(0.975)^2/(2*B1245))/(1+_xlfn.NORM.S.INV(0.975)^2/B1245)</f>
        <v>3.1024195329429792E-3</v>
      </c>
      <c r="R1245" s="21">
        <f>_xlfn.NORM.S.INV(0.975)*SQRT(Q1245*(1-Q1245)/B1245+(_xlfn.NORM.S.INV(0.975)^2/(4*B1245^2)))/(1+_xlfn.NORM.S.INV(0.975)^2/B1245)</f>
        <v>1.2793595551433237E-4</v>
      </c>
      <c r="S1245" s="19">
        <f t="shared" si="196"/>
        <v>2.9744835774286469</v>
      </c>
      <c r="T1245" s="19">
        <f t="shared" si="197"/>
        <v>3.2303554884573114</v>
      </c>
    </row>
    <row r="1246" spans="1:20" x14ac:dyDescent="0.25">
      <c r="A1246" s="12" t="s">
        <v>33</v>
      </c>
      <c r="B1246" s="13">
        <v>511562</v>
      </c>
      <c r="C1246" s="12">
        <v>8.1</v>
      </c>
      <c r="D1246" s="12">
        <v>7.9</v>
      </c>
      <c r="E1246" s="12">
        <v>8.3000000000000007</v>
      </c>
      <c r="F1246" s="12">
        <v>2008</v>
      </c>
      <c r="G1246" s="12" t="s">
        <v>8</v>
      </c>
      <c r="H1246" s="16" t="str">
        <f>VLOOKUP(A1246,'Data Key'!$A$1:$B$51,2,FALSE)</f>
        <v>Connecticut</v>
      </c>
      <c r="I1246" s="17">
        <f t="shared" si="190"/>
        <v>4144</v>
      </c>
      <c r="J1246" s="21">
        <f t="shared" si="191"/>
        <v>1.2532721617972877E-4</v>
      </c>
      <c r="K1246" s="19">
        <f t="shared" si="192"/>
        <v>7.9753526623100726</v>
      </c>
      <c r="L1246" s="19">
        <f t="shared" si="193"/>
        <v>8.2260070946695301</v>
      </c>
      <c r="M1246" s="21">
        <f t="shared" si="198"/>
        <v>4018</v>
      </c>
      <c r="N1246" s="21">
        <f t="shared" si="199"/>
        <v>4270</v>
      </c>
      <c r="O1246" s="19">
        <f t="shared" si="194"/>
        <v>7.8543754227249094</v>
      </c>
      <c r="P1246" s="19">
        <f t="shared" si="195"/>
        <v>8.3469843342546941</v>
      </c>
      <c r="Q1246" s="21">
        <f>((I1246/B1246)+_xlfn.NORM.S.INV(0.975)^2/(2*B1246))/(1+_xlfn.NORM.S.INV(0.975)^2/B1246)</f>
        <v>8.1043736571376999E-3</v>
      </c>
      <c r="R1246" s="21">
        <f>_xlfn.NORM.S.INV(0.975)*SQRT(Q1246*(1-Q1246)/B1246+(_xlfn.NORM.S.INV(0.975)^2/(4*B1246^2)))/(1+_xlfn.NORM.S.INV(0.975)^2/B1246)</f>
        <v>2.4571921141351824E-4</v>
      </c>
      <c r="S1246" s="19">
        <f t="shared" si="196"/>
        <v>7.8586544457241816</v>
      </c>
      <c r="T1246" s="19">
        <f t="shared" si="197"/>
        <v>8.3500928685512186</v>
      </c>
    </row>
    <row r="1247" spans="1:20" x14ac:dyDescent="0.25">
      <c r="A1247" s="12" t="s">
        <v>45</v>
      </c>
      <c r="B1247" s="13">
        <v>115234</v>
      </c>
      <c r="C1247" s="12">
        <v>5.8</v>
      </c>
      <c r="D1247" s="12">
        <v>5.3</v>
      </c>
      <c r="E1247" s="12">
        <v>6.2</v>
      </c>
      <c r="F1247" s="12">
        <v>2008</v>
      </c>
      <c r="G1247" s="12" t="s">
        <v>8</v>
      </c>
      <c r="H1247" s="16" t="str">
        <f>VLOOKUP(A1247,'Data Key'!$A$1:$B$51,2,FALSE)</f>
        <v>Delaware</v>
      </c>
      <c r="I1247" s="17">
        <f t="shared" si="190"/>
        <v>668</v>
      </c>
      <c r="J1247" s="21">
        <f t="shared" si="191"/>
        <v>2.2363776858815766E-4</v>
      </c>
      <c r="K1247" s="19">
        <f t="shared" si="192"/>
        <v>5.5732624518328979</v>
      </c>
      <c r="L1247" s="19">
        <f t="shared" si="193"/>
        <v>6.0205379890092141</v>
      </c>
      <c r="M1247" s="21">
        <f t="shared" si="198"/>
        <v>618</v>
      </c>
      <c r="N1247" s="21">
        <f t="shared" si="199"/>
        <v>719</v>
      </c>
      <c r="O1247" s="19">
        <f t="shared" si="194"/>
        <v>5.3630005033236721</v>
      </c>
      <c r="P1247" s="19">
        <f t="shared" si="195"/>
        <v>6.2394779318603888</v>
      </c>
      <c r="Q1247" s="21">
        <f>((I1247/B1247)+_xlfn.NORM.S.INV(0.975)^2/(2*B1247))/(1+_xlfn.NORM.S.INV(0.975)^2/B1247)</f>
        <v>5.813374503806007E-3</v>
      </c>
      <c r="R1247" s="21">
        <f>_xlfn.NORM.S.INV(0.975)*SQRT(Q1247*(1-Q1247)/B1247+(_xlfn.NORM.S.INV(0.975)^2/(4*B1247^2)))/(1+_xlfn.NORM.S.INV(0.975)^2/B1247)</f>
        <v>4.3924244502935083E-4</v>
      </c>
      <c r="S1247" s="19">
        <f t="shared" si="196"/>
        <v>5.3741320587766568</v>
      </c>
      <c r="T1247" s="19">
        <f t="shared" si="197"/>
        <v>6.2526169488353576</v>
      </c>
    </row>
    <row r="1248" spans="1:20" x14ac:dyDescent="0.25">
      <c r="A1248" s="12" t="s">
        <v>60</v>
      </c>
      <c r="B1248" s="13">
        <v>56081</v>
      </c>
      <c r="C1248" s="12">
        <v>5.0999999999999996</v>
      </c>
      <c r="D1248" s="12">
        <v>4.5</v>
      </c>
      <c r="E1248" s="12">
        <v>5.7</v>
      </c>
      <c r="F1248" s="12">
        <v>2008</v>
      </c>
      <c r="G1248" s="12" t="s">
        <v>8</v>
      </c>
      <c r="H1248" s="16" t="e">
        <f>VLOOKUP(A1248,'Data Key'!$A$1:$B$51,2,FALSE)</f>
        <v>#N/A</v>
      </c>
      <c r="I1248" s="17">
        <f t="shared" si="190"/>
        <v>286</v>
      </c>
      <c r="J1248" s="21">
        <f t="shared" si="191"/>
        <v>3.0078559526772772E-4</v>
      </c>
      <c r="K1248" s="19">
        <f t="shared" si="192"/>
        <v>4.7989808140331043</v>
      </c>
      <c r="L1248" s="19">
        <f t="shared" si="193"/>
        <v>5.40055200456856</v>
      </c>
      <c r="M1248" s="21">
        <f t="shared" si="198"/>
        <v>253</v>
      </c>
      <c r="N1248" s="21">
        <f t="shared" si="199"/>
        <v>320</v>
      </c>
      <c r="O1248" s="19">
        <f t="shared" si="194"/>
        <v>4.5113318236122755</v>
      </c>
      <c r="P1248" s="19">
        <f t="shared" si="195"/>
        <v>5.7060323460708622</v>
      </c>
      <c r="Q1248" s="21">
        <f>((I1248/B1248)+_xlfn.NORM.S.INV(0.975)^2/(2*B1248))/(1+_xlfn.NORM.S.INV(0.975)^2/B1248)</f>
        <v>5.1336639619771023E-3</v>
      </c>
      <c r="R1248" s="21">
        <f>_xlfn.NORM.S.INV(0.975)*SQRT(Q1248*(1-Q1248)/B1248+(_xlfn.NORM.S.INV(0.975)^2/(4*B1248^2)))/(1+_xlfn.NORM.S.INV(0.975)^2/B1248)</f>
        <v>5.9242506303125756E-4</v>
      </c>
      <c r="S1248" s="19">
        <f t="shared" si="196"/>
        <v>4.5412388989458448</v>
      </c>
      <c r="T1248" s="19">
        <f t="shared" si="197"/>
        <v>5.7260890250083598</v>
      </c>
    </row>
    <row r="1249" spans="1:20" x14ac:dyDescent="0.25">
      <c r="A1249" s="12" t="s">
        <v>27</v>
      </c>
      <c r="B1249" s="13">
        <v>2389359</v>
      </c>
      <c r="C1249" s="12">
        <v>4.9000000000000004</v>
      </c>
      <c r="D1249" s="12">
        <v>4.8</v>
      </c>
      <c r="E1249" s="12">
        <v>5</v>
      </c>
      <c r="F1249" s="12">
        <v>2008</v>
      </c>
      <c r="G1249" s="12" t="s">
        <v>8</v>
      </c>
      <c r="H1249" s="16" t="str">
        <f>VLOOKUP(A1249,'Data Key'!$A$1:$B$51,2,FALSE)</f>
        <v>Florida</v>
      </c>
      <c r="I1249" s="17">
        <f t="shared" si="190"/>
        <v>11708</v>
      </c>
      <c r="J1249" s="21">
        <f t="shared" si="191"/>
        <v>4.5174494335685123E-5</v>
      </c>
      <c r="K1249" s="19">
        <f t="shared" si="192"/>
        <v>4.8548844754549574</v>
      </c>
      <c r="L1249" s="19">
        <f t="shared" si="193"/>
        <v>4.9452334641263276</v>
      </c>
      <c r="M1249" s="21">
        <f t="shared" si="198"/>
        <v>11497</v>
      </c>
      <c r="N1249" s="21">
        <f t="shared" si="199"/>
        <v>11920</v>
      </c>
      <c r="O1249" s="19">
        <f t="shared" si="194"/>
        <v>4.8117507666282044</v>
      </c>
      <c r="P1249" s="19">
        <f t="shared" si="195"/>
        <v>4.9887856952429503</v>
      </c>
      <c r="Q1249" s="21">
        <f>((I1249/B1249)+_xlfn.NORM.S.INV(0.975)^2/(2*B1249))/(1+_xlfn.NORM.S.INV(0.975)^2/B1249)</f>
        <v>4.9008549585800362E-3</v>
      </c>
      <c r="R1249" s="21">
        <f>_xlfn.NORM.S.INV(0.975)*SQRT(Q1249*(1-Q1249)/B1249+(_xlfn.NORM.S.INV(0.975)^2/(4*B1249^2)))/(1+_xlfn.NORM.S.INV(0.975)^2/B1249)</f>
        <v>8.8551044137709858E-5</v>
      </c>
      <c r="S1249" s="19">
        <f t="shared" si="196"/>
        <v>4.8123039144423263</v>
      </c>
      <c r="T1249" s="19">
        <f t="shared" si="197"/>
        <v>4.9894060027177458</v>
      </c>
    </row>
    <row r="1250" spans="1:20" x14ac:dyDescent="0.25">
      <c r="A1250" s="12" t="s">
        <v>14</v>
      </c>
      <c r="B1250" s="13">
        <v>1485730</v>
      </c>
      <c r="C1250" s="12">
        <v>5.5</v>
      </c>
      <c r="D1250" s="12">
        <v>5.4</v>
      </c>
      <c r="E1250" s="12">
        <v>5.6</v>
      </c>
      <c r="F1250" s="12">
        <v>2008</v>
      </c>
      <c r="G1250" s="12" t="s">
        <v>8</v>
      </c>
      <c r="H1250" s="16" t="str">
        <f>VLOOKUP(A1250,'Data Key'!$A$1:$B$51,2,FALSE)</f>
        <v>Georgia</v>
      </c>
      <c r="I1250" s="17">
        <f t="shared" si="190"/>
        <v>8172</v>
      </c>
      <c r="J1250" s="21">
        <f t="shared" si="191"/>
        <v>6.0677350469474414E-5</v>
      </c>
      <c r="K1250" s="19">
        <f t="shared" si="192"/>
        <v>5.4396490883855</v>
      </c>
      <c r="L1250" s="19">
        <f t="shared" si="193"/>
        <v>5.5610037893244479</v>
      </c>
      <c r="M1250" s="21">
        <f t="shared" si="198"/>
        <v>7995</v>
      </c>
      <c r="N1250" s="21">
        <f t="shared" si="199"/>
        <v>8349</v>
      </c>
      <c r="O1250" s="19">
        <f t="shared" si="194"/>
        <v>5.3811930835346935</v>
      </c>
      <c r="P1250" s="19">
        <f t="shared" si="195"/>
        <v>5.6194597941752535</v>
      </c>
      <c r="Q1250" s="21">
        <f>((I1250/B1250)+_xlfn.NORM.S.INV(0.975)^2/(2*B1250))/(1+_xlfn.NORM.S.INV(0.975)^2/B1250)</f>
        <v>5.5016049990383826E-3</v>
      </c>
      <c r="R1250" s="21">
        <f>_xlfn.NORM.S.INV(0.975)*SQRT(Q1250*(1-Q1250)/B1250+(_xlfn.NORM.S.INV(0.975)^2/(4*B1250^2)))/(1+_xlfn.NORM.S.INV(0.975)^2/B1250)</f>
        <v>1.1894588462660033E-4</v>
      </c>
      <c r="S1250" s="19">
        <f t="shared" si="196"/>
        <v>5.3826591144117826</v>
      </c>
      <c r="T1250" s="19">
        <f t="shared" si="197"/>
        <v>5.6205508836649827</v>
      </c>
    </row>
    <row r="1251" spans="1:20" x14ac:dyDescent="0.25">
      <c r="A1251" s="12" t="s">
        <v>58</v>
      </c>
      <c r="B1251" s="13">
        <v>162214</v>
      </c>
      <c r="C1251" s="12">
        <v>5.7</v>
      </c>
      <c r="D1251" s="12">
        <v>5.3</v>
      </c>
      <c r="E1251" s="12">
        <v>6.1</v>
      </c>
      <c r="F1251" s="12">
        <v>2008</v>
      </c>
      <c r="G1251" s="12" t="s">
        <v>8</v>
      </c>
      <c r="H1251" s="16" t="str">
        <f>VLOOKUP(A1251,'Data Key'!$A$1:$B$51,2,FALSE)</f>
        <v>Hawaii</v>
      </c>
      <c r="I1251" s="17">
        <f t="shared" si="190"/>
        <v>925</v>
      </c>
      <c r="J1251" s="21">
        <f t="shared" si="191"/>
        <v>1.869565738456747E-4</v>
      </c>
      <c r="K1251" s="19">
        <f t="shared" si="192"/>
        <v>5.5153872435806885</v>
      </c>
      <c r="L1251" s="19">
        <f t="shared" si="193"/>
        <v>5.8893003912720374</v>
      </c>
      <c r="M1251" s="21">
        <f t="shared" si="198"/>
        <v>866</v>
      </c>
      <c r="N1251" s="21">
        <f t="shared" si="199"/>
        <v>985</v>
      </c>
      <c r="O1251" s="19">
        <f t="shared" si="194"/>
        <v>5.338626752314843</v>
      </c>
      <c r="P1251" s="19">
        <f t="shared" si="195"/>
        <v>6.0722255785567212</v>
      </c>
      <c r="Q1251" s="21">
        <f>((I1251/B1251)+_xlfn.NORM.S.INV(0.975)^2/(2*B1251))/(1+_xlfn.NORM.S.INV(0.975)^2/B1251)</f>
        <v>5.714049213542567E-3</v>
      </c>
      <c r="R1251" s="21">
        <f>_xlfn.NORM.S.INV(0.975)*SQRT(Q1251*(1-Q1251)/B1251+(_xlfn.NORM.S.INV(0.975)^2/(4*B1251^2)))/(1+_xlfn.NORM.S.INV(0.975)^2/B1251)</f>
        <v>3.6698426354120215E-4</v>
      </c>
      <c r="S1251" s="19">
        <f t="shared" si="196"/>
        <v>5.3470649500013652</v>
      </c>
      <c r="T1251" s="19">
        <f t="shared" si="197"/>
        <v>6.0810334770837686</v>
      </c>
    </row>
    <row r="1252" spans="1:20" x14ac:dyDescent="0.25">
      <c r="A1252" s="12" t="s">
        <v>34</v>
      </c>
      <c r="B1252" s="13">
        <v>250738</v>
      </c>
      <c r="C1252" s="12">
        <v>5.4</v>
      </c>
      <c r="D1252" s="12">
        <v>5.0999999999999996</v>
      </c>
      <c r="E1252" s="12">
        <v>5.6</v>
      </c>
      <c r="F1252" s="12">
        <v>2008</v>
      </c>
      <c r="G1252" s="12" t="s">
        <v>8</v>
      </c>
      <c r="H1252" s="16" t="str">
        <f>VLOOKUP(A1252,'Data Key'!$A$1:$B$51,2,FALSE)</f>
        <v>Idaho</v>
      </c>
      <c r="I1252" s="17">
        <f t="shared" si="190"/>
        <v>1354</v>
      </c>
      <c r="J1252" s="21">
        <f t="shared" si="191"/>
        <v>1.4635696310207798E-4</v>
      </c>
      <c r="K1252" s="19">
        <f t="shared" si="192"/>
        <v>5.2537020626538897</v>
      </c>
      <c r="L1252" s="19">
        <f t="shared" si="193"/>
        <v>5.5464159888580467</v>
      </c>
      <c r="M1252" s="21">
        <f t="shared" si="198"/>
        <v>1283</v>
      </c>
      <c r="N1252" s="21">
        <f t="shared" si="199"/>
        <v>1426</v>
      </c>
      <c r="O1252" s="19">
        <f t="shared" si="194"/>
        <v>5.1168949261779231</v>
      </c>
      <c r="P1252" s="19">
        <f t="shared" si="195"/>
        <v>5.6872113520886343</v>
      </c>
      <c r="Q1252" s="21">
        <f>((I1252/B1252)+_xlfn.NORM.S.INV(0.975)^2/(2*B1252))/(1+_xlfn.NORM.S.INV(0.975)^2/B1252)</f>
        <v>5.4076364818953825E-3</v>
      </c>
      <c r="R1252" s="21">
        <f>_xlfn.NORM.S.INV(0.975)*SQRT(Q1252*(1-Q1252)/B1252+(_xlfn.NORM.S.INV(0.975)^2/(4*B1252^2)))/(1+_xlfn.NORM.S.INV(0.975)^2/B1252)</f>
        <v>2.8715226552740713E-4</v>
      </c>
      <c r="S1252" s="19">
        <f t="shared" si="196"/>
        <v>5.1204842163679753</v>
      </c>
      <c r="T1252" s="19">
        <f t="shared" si="197"/>
        <v>5.6947887474227894</v>
      </c>
    </row>
    <row r="1253" spans="1:20" x14ac:dyDescent="0.25">
      <c r="A1253" s="12" t="s">
        <v>47</v>
      </c>
      <c r="B1253" s="13">
        <v>1879956</v>
      </c>
      <c r="C1253" s="12">
        <v>5.9</v>
      </c>
      <c r="D1253" s="12">
        <v>5.8</v>
      </c>
      <c r="E1253" s="12">
        <v>6</v>
      </c>
      <c r="F1253" s="12">
        <v>2008</v>
      </c>
      <c r="G1253" s="12" t="s">
        <v>8</v>
      </c>
      <c r="H1253" s="16" t="str">
        <f>VLOOKUP(A1253,'Data Key'!$A$1:$B$51,2,FALSE)</f>
        <v>Illinois</v>
      </c>
      <c r="I1253" s="17">
        <f t="shared" si="190"/>
        <v>11092</v>
      </c>
      <c r="J1253" s="21">
        <f t="shared" si="191"/>
        <v>5.5856311362126066E-5</v>
      </c>
      <c r="K1253" s="19">
        <f t="shared" si="192"/>
        <v>5.8442817769761115</v>
      </c>
      <c r="L1253" s="19">
        <f t="shared" si="193"/>
        <v>5.9559943997003639</v>
      </c>
      <c r="M1253" s="21">
        <f t="shared" si="198"/>
        <v>10886</v>
      </c>
      <c r="N1253" s="21">
        <f t="shared" si="199"/>
        <v>11298</v>
      </c>
      <c r="O1253" s="19">
        <f t="shared" si="194"/>
        <v>5.7905610556842824</v>
      </c>
      <c r="P1253" s="19">
        <f t="shared" si="195"/>
        <v>6.0097151209921931</v>
      </c>
      <c r="Q1253" s="21">
        <f>((I1253/B1253)+_xlfn.NORM.S.INV(0.975)^2/(2*B1253))/(1+_xlfn.NORM.S.INV(0.975)^2/B1253)</f>
        <v>5.9011477185606431E-3</v>
      </c>
      <c r="R1253" s="21">
        <f>_xlfn.NORM.S.INV(0.975)*SQRT(Q1253*(1-Q1253)/B1253+(_xlfn.NORM.S.INV(0.975)^2/(4*B1253^2)))/(1+_xlfn.NORM.S.INV(0.975)^2/B1253)</f>
        <v>1.0949021258112291E-4</v>
      </c>
      <c r="S1253" s="19">
        <f t="shared" si="196"/>
        <v>5.7916575059795203</v>
      </c>
      <c r="T1253" s="19">
        <f t="shared" si="197"/>
        <v>6.0106379311417664</v>
      </c>
    </row>
    <row r="1254" spans="1:20" x14ac:dyDescent="0.25">
      <c r="A1254" s="12" t="s">
        <v>35</v>
      </c>
      <c r="B1254" s="13">
        <v>958352</v>
      </c>
      <c r="C1254" s="12">
        <v>9.1999999999999993</v>
      </c>
      <c r="D1254" s="12">
        <v>9</v>
      </c>
      <c r="E1254" s="12">
        <v>9.4</v>
      </c>
      <c r="F1254" s="12">
        <v>2008</v>
      </c>
      <c r="G1254" s="12" t="s">
        <v>8</v>
      </c>
      <c r="H1254" s="16" t="str">
        <f>VLOOKUP(A1254,'Data Key'!$A$1:$B$51,2,FALSE)</f>
        <v>Indiana</v>
      </c>
      <c r="I1254" s="17">
        <f t="shared" si="190"/>
        <v>8817</v>
      </c>
      <c r="J1254" s="21">
        <f t="shared" si="191"/>
        <v>9.7527777816893687E-5</v>
      </c>
      <c r="K1254" s="19">
        <f t="shared" si="192"/>
        <v>9.1026408449855829</v>
      </c>
      <c r="L1254" s="19">
        <f t="shared" si="193"/>
        <v>9.2976964006193725</v>
      </c>
      <c r="M1254" s="21">
        <f t="shared" si="198"/>
        <v>8634</v>
      </c>
      <c r="N1254" s="21">
        <f t="shared" si="199"/>
        <v>9000</v>
      </c>
      <c r="O1254" s="19">
        <f t="shared" si="194"/>
        <v>9.0092158204918444</v>
      </c>
      <c r="P1254" s="19">
        <f t="shared" si="195"/>
        <v>9.391121425113111</v>
      </c>
      <c r="Q1254" s="21">
        <f>((I1254/B1254)+_xlfn.NORM.S.INV(0.975)^2/(2*B1254))/(1+_xlfn.NORM.S.INV(0.975)^2/B1254)</f>
        <v>9.2021359373007858E-3</v>
      </c>
      <c r="R1254" s="21">
        <f>_xlfn.NORM.S.INV(0.975)*SQRT(Q1254*(1-Q1254)/B1254+(_xlfn.NORM.S.INV(0.975)^2/(4*B1254^2)))/(1+_xlfn.NORM.S.INV(0.975)^2/B1254)</f>
        <v>1.9118091766950269E-4</v>
      </c>
      <c r="S1254" s="19">
        <f t="shared" si="196"/>
        <v>9.0109550196312842</v>
      </c>
      <c r="T1254" s="19">
        <f t="shared" si="197"/>
        <v>9.393316854970287</v>
      </c>
    </row>
    <row r="1255" spans="1:20" x14ac:dyDescent="0.25">
      <c r="A1255" s="12" t="s">
        <v>46</v>
      </c>
      <c r="B1255" s="13">
        <v>432015</v>
      </c>
      <c r="C1255" s="12">
        <v>1.5</v>
      </c>
      <c r="D1255" s="12">
        <v>1.4</v>
      </c>
      <c r="E1255" s="12">
        <v>1.6</v>
      </c>
      <c r="F1255" s="12">
        <v>2008</v>
      </c>
      <c r="G1255" s="12" t="s">
        <v>8</v>
      </c>
      <c r="H1255" s="16" t="str">
        <f>VLOOKUP(A1255,'Data Key'!$A$1:$B$51,2,FALSE)</f>
        <v>Iowa</v>
      </c>
      <c r="I1255" s="17">
        <f t="shared" si="190"/>
        <v>648</v>
      </c>
      <c r="J1255" s="21">
        <f t="shared" si="191"/>
        <v>5.8879311454880478E-5</v>
      </c>
      <c r="K1255" s="19">
        <f t="shared" si="192"/>
        <v>1.4410686070201724</v>
      </c>
      <c r="L1255" s="19">
        <f t="shared" si="193"/>
        <v>1.5588272299299335</v>
      </c>
      <c r="M1255" s="21">
        <f t="shared" si="198"/>
        <v>599</v>
      </c>
      <c r="N1255" s="21">
        <f t="shared" si="199"/>
        <v>698</v>
      </c>
      <c r="O1255" s="19">
        <f t="shared" si="194"/>
        <v>1.3865259308125875</v>
      </c>
      <c r="P1255" s="19">
        <f t="shared" si="195"/>
        <v>1.6156846405796095</v>
      </c>
      <c r="Q1255" s="21">
        <f>((I1255/B1255)+_xlfn.NORM.S.INV(0.975)^2/(2*B1255))/(1+_xlfn.NORM.S.INV(0.975)^2/B1255)</f>
        <v>1.5043805201081636E-3</v>
      </c>
      <c r="R1255" s="21">
        <f>_xlfn.NORM.S.INV(0.975)*SQRT(Q1255*(1-Q1255)/B1255+(_xlfn.NORM.S.INV(0.975)^2/(4*B1255^2)))/(1+_xlfn.NORM.S.INV(0.975)^2/B1255)</f>
        <v>1.1565592016744698E-4</v>
      </c>
      <c r="S1255" s="19">
        <f t="shared" si="196"/>
        <v>1.3887245999407167</v>
      </c>
      <c r="T1255" s="19">
        <f t="shared" si="197"/>
        <v>1.6200364402756104</v>
      </c>
    </row>
    <row r="1256" spans="1:20" x14ac:dyDescent="0.25">
      <c r="A1256" s="12" t="s">
        <v>48</v>
      </c>
      <c r="B1256" s="13">
        <v>417341</v>
      </c>
      <c r="C1256" s="12">
        <v>4.2</v>
      </c>
      <c r="D1256" s="12">
        <v>4</v>
      </c>
      <c r="E1256" s="12">
        <v>4.4000000000000004</v>
      </c>
      <c r="F1256" s="12">
        <v>2008</v>
      </c>
      <c r="G1256" s="12" t="s">
        <v>8</v>
      </c>
      <c r="H1256" s="16" t="str">
        <f>VLOOKUP(A1256,'Data Key'!$A$1:$B$51,2,FALSE)</f>
        <v>Kansas</v>
      </c>
      <c r="I1256" s="17">
        <f t="shared" si="190"/>
        <v>1753</v>
      </c>
      <c r="J1256" s="21">
        <f t="shared" si="191"/>
        <v>1.0011194038201037E-4</v>
      </c>
      <c r="K1256" s="19">
        <f t="shared" si="192"/>
        <v>4.1002901289090499</v>
      </c>
      <c r="L1256" s="19">
        <f t="shared" si="193"/>
        <v>4.3005140096730701</v>
      </c>
      <c r="M1256" s="21">
        <f t="shared" si="198"/>
        <v>1671</v>
      </c>
      <c r="N1256" s="21">
        <f t="shared" si="199"/>
        <v>1835</v>
      </c>
      <c r="O1256" s="19">
        <f t="shared" si="194"/>
        <v>4.0039200557817232</v>
      </c>
      <c r="P1256" s="19">
        <f t="shared" si="195"/>
        <v>4.3968840828003959</v>
      </c>
      <c r="Q1256" s="21">
        <f>((I1256/B1256)+_xlfn.NORM.S.INV(0.975)^2/(2*B1256))/(1+_xlfn.NORM.S.INV(0.975)^2/B1256)</f>
        <v>4.2049656664643479E-3</v>
      </c>
      <c r="R1256" s="21">
        <f>_xlfn.NORM.S.INV(0.975)*SQRT(Q1256*(1-Q1256)/B1256+(_xlfn.NORM.S.INV(0.975)^2/(4*B1256^2)))/(1+_xlfn.NORM.S.INV(0.975)^2/B1256)</f>
        <v>1.9637403982956768E-4</v>
      </c>
      <c r="S1256" s="19">
        <f t="shared" si="196"/>
        <v>4.0085916266347805</v>
      </c>
      <c r="T1256" s="19">
        <f t="shared" si="197"/>
        <v>4.4013397062939159</v>
      </c>
    </row>
    <row r="1257" spans="1:20" x14ac:dyDescent="0.25">
      <c r="A1257" s="12" t="s">
        <v>49</v>
      </c>
      <c r="B1257" s="13">
        <v>600466</v>
      </c>
      <c r="C1257" s="12">
        <v>4.4000000000000004</v>
      </c>
      <c r="D1257" s="12">
        <v>4.2</v>
      </c>
      <c r="E1257" s="12">
        <v>4.5</v>
      </c>
      <c r="F1257" s="12">
        <v>2008</v>
      </c>
      <c r="G1257" s="12" t="s">
        <v>8</v>
      </c>
      <c r="H1257" s="16" t="str">
        <f>VLOOKUP(A1257,'Data Key'!$A$1:$B$51,2,FALSE)</f>
        <v>Kentucky</v>
      </c>
      <c r="I1257" s="17">
        <f t="shared" si="190"/>
        <v>2642</v>
      </c>
      <c r="J1257" s="21">
        <f t="shared" si="191"/>
        <v>8.5412306019171552E-5</v>
      </c>
      <c r="K1257" s="19">
        <f t="shared" si="192"/>
        <v>4.314503759170198</v>
      </c>
      <c r="L1257" s="19">
        <f t="shared" si="193"/>
        <v>4.4853283712085412</v>
      </c>
      <c r="M1257" s="21">
        <f t="shared" si="198"/>
        <v>2542</v>
      </c>
      <c r="N1257" s="21">
        <f t="shared" si="199"/>
        <v>2743</v>
      </c>
      <c r="O1257" s="19">
        <f t="shared" si="194"/>
        <v>4.2333787425099842</v>
      </c>
      <c r="P1257" s="19">
        <f t="shared" si="195"/>
        <v>4.5681187610955494</v>
      </c>
      <c r="Q1257" s="21">
        <f>((I1257/B1257)+_xlfn.NORM.S.INV(0.975)^2/(2*B1257))/(1+_xlfn.NORM.S.INV(0.975)^2/B1257)</f>
        <v>4.4030866279429343E-3</v>
      </c>
      <c r="R1257" s="21">
        <f>_xlfn.NORM.S.INV(0.975)*SQRT(Q1257*(1-Q1257)/B1257+(_xlfn.NORM.S.INV(0.975)^2/(4*B1257^2)))/(1+_xlfn.NORM.S.INV(0.975)^2/B1257)</f>
        <v>1.6749455681158151E-4</v>
      </c>
      <c r="S1257" s="19">
        <f t="shared" si="196"/>
        <v>4.2355920711313519</v>
      </c>
      <c r="T1257" s="19">
        <f t="shared" si="197"/>
        <v>4.5705811847545164</v>
      </c>
    </row>
    <row r="1258" spans="1:20" x14ac:dyDescent="0.25">
      <c r="A1258" s="12" t="s">
        <v>50</v>
      </c>
      <c r="B1258" s="13">
        <v>603649</v>
      </c>
      <c r="C1258" s="12">
        <v>3.7</v>
      </c>
      <c r="D1258" s="12">
        <v>3.6</v>
      </c>
      <c r="E1258" s="12">
        <v>3.9</v>
      </c>
      <c r="F1258" s="12">
        <v>2008</v>
      </c>
      <c r="G1258" s="12" t="s">
        <v>8</v>
      </c>
      <c r="H1258" s="16" t="str">
        <f>VLOOKUP(A1258,'Data Key'!$A$1:$B$51,2,FALSE)</f>
        <v>Louisiana</v>
      </c>
      <c r="I1258" s="17">
        <f t="shared" si="190"/>
        <v>2234</v>
      </c>
      <c r="J1258" s="21">
        <f t="shared" si="191"/>
        <v>7.8154139181365107E-5</v>
      </c>
      <c r="K1258" s="19">
        <f t="shared" si="192"/>
        <v>3.6226720031629442</v>
      </c>
      <c r="L1258" s="19">
        <f t="shared" si="193"/>
        <v>3.7789802815256746</v>
      </c>
      <c r="M1258" s="21">
        <f t="shared" si="198"/>
        <v>2142</v>
      </c>
      <c r="N1258" s="21">
        <f t="shared" si="199"/>
        <v>2326</v>
      </c>
      <c r="O1258" s="19">
        <f t="shared" si="194"/>
        <v>3.5484196942262805</v>
      </c>
      <c r="P1258" s="19">
        <f t="shared" si="195"/>
        <v>3.8532325904623383</v>
      </c>
      <c r="Q1258" s="21">
        <f>((I1258/B1258)+_xlfn.NORM.S.INV(0.975)^2/(2*B1258))/(1+_xlfn.NORM.S.INV(0.975)^2/B1258)</f>
        <v>3.7039844358338443E-3</v>
      </c>
      <c r="R1258" s="21">
        <f>_xlfn.NORM.S.INV(0.975)*SQRT(Q1258*(1-Q1258)/B1258+(_xlfn.NORM.S.INV(0.975)^2/(4*B1258^2)))/(1+_xlfn.NORM.S.INV(0.975)^2/B1258)</f>
        <v>1.5327645707480879E-4</v>
      </c>
      <c r="S1258" s="19">
        <f t="shared" si="196"/>
        <v>3.5507079787590352</v>
      </c>
      <c r="T1258" s="19">
        <f t="shared" si="197"/>
        <v>3.8572608929086534</v>
      </c>
    </row>
    <row r="1259" spans="1:20" x14ac:dyDescent="0.25">
      <c r="A1259" s="12" t="s">
        <v>36</v>
      </c>
      <c r="B1259" s="13">
        <v>176567</v>
      </c>
      <c r="C1259" s="12">
        <v>9.9</v>
      </c>
      <c r="D1259" s="12">
        <v>9.5</v>
      </c>
      <c r="E1259" s="12">
        <v>10.4</v>
      </c>
      <c r="F1259" s="12">
        <v>2008</v>
      </c>
      <c r="G1259" s="12" t="s">
        <v>8</v>
      </c>
      <c r="H1259" s="16" t="str">
        <f>VLOOKUP(A1259,'Data Key'!$A$1:$B$51,2,FALSE)</f>
        <v>Maine</v>
      </c>
      <c r="I1259" s="17">
        <f t="shared" si="190"/>
        <v>1748</v>
      </c>
      <c r="J1259" s="21">
        <f t="shared" si="191"/>
        <v>2.3561379953930561E-4</v>
      </c>
      <c r="K1259" s="19">
        <f t="shared" si="192"/>
        <v>9.6643108749468674</v>
      </c>
      <c r="L1259" s="19">
        <f t="shared" si="193"/>
        <v>10.135538474025479</v>
      </c>
      <c r="M1259" s="21">
        <f t="shared" si="198"/>
        <v>1667</v>
      </c>
      <c r="N1259" s="21">
        <f t="shared" si="199"/>
        <v>1830</v>
      </c>
      <c r="O1259" s="19">
        <f t="shared" si="194"/>
        <v>9.4411753045586089</v>
      </c>
      <c r="P1259" s="19">
        <f t="shared" si="195"/>
        <v>10.364337616881977</v>
      </c>
      <c r="Q1259" s="21">
        <f>((I1259/B1259)+_xlfn.NORM.S.INV(0.975)^2/(2*B1259))/(1+_xlfn.NORM.S.INV(0.975)^2/B1259)</f>
        <v>9.9105872461872947E-3</v>
      </c>
      <c r="R1259" s="21">
        <f>_xlfn.NORM.S.INV(0.975)*SQRT(Q1259*(1-Q1259)/B1259+(_xlfn.NORM.S.INV(0.975)^2/(4*B1259^2)))/(1+_xlfn.NORM.S.INV(0.975)^2/B1259)</f>
        <v>4.6215867539859675E-4</v>
      </c>
      <c r="S1259" s="19">
        <f t="shared" si="196"/>
        <v>9.4484285707886979</v>
      </c>
      <c r="T1259" s="19">
        <f t="shared" si="197"/>
        <v>10.372745921585892</v>
      </c>
    </row>
    <row r="1260" spans="1:20" x14ac:dyDescent="0.25">
      <c r="A1260" s="12" t="s">
        <v>15</v>
      </c>
      <c r="B1260" s="13">
        <v>756510</v>
      </c>
      <c r="C1260" s="12">
        <v>8.3000000000000007</v>
      </c>
      <c r="D1260" s="12">
        <v>8.1</v>
      </c>
      <c r="E1260" s="12">
        <v>8.5</v>
      </c>
      <c r="F1260" s="12">
        <v>2008</v>
      </c>
      <c r="G1260" s="12" t="s">
        <v>8</v>
      </c>
      <c r="H1260" s="16" t="str">
        <f>VLOOKUP(A1260,'Data Key'!$A$1:$B$51,2,FALSE)</f>
        <v>Maryland</v>
      </c>
      <c r="I1260" s="17">
        <f t="shared" si="190"/>
        <v>6279</v>
      </c>
      <c r="J1260" s="21">
        <f t="shared" si="191"/>
        <v>1.0430874844791754E-4</v>
      </c>
      <c r="K1260" s="19">
        <f t="shared" si="192"/>
        <v>8.1956476301855439</v>
      </c>
      <c r="L1260" s="19">
        <f t="shared" si="193"/>
        <v>8.4042651270813788</v>
      </c>
      <c r="M1260" s="21">
        <f t="shared" si="198"/>
        <v>6125</v>
      </c>
      <c r="N1260" s="21">
        <f t="shared" si="199"/>
        <v>6434</v>
      </c>
      <c r="O1260" s="19">
        <f t="shared" si="194"/>
        <v>8.0963900014540453</v>
      </c>
      <c r="P1260" s="19">
        <f t="shared" si="195"/>
        <v>8.5048446154049522</v>
      </c>
      <c r="Q1260" s="21">
        <f>((I1260/B1260)+_xlfn.NORM.S.INV(0.975)^2/(2*B1260))/(1+_xlfn.NORM.S.INV(0.975)^2/B1260)</f>
        <v>8.3024531544572348E-3</v>
      </c>
      <c r="R1260" s="21">
        <f>_xlfn.NORM.S.INV(0.975)*SQRT(Q1260*(1-Q1260)/B1260+(_xlfn.NORM.S.INV(0.975)^2/(4*B1260^2)))/(1+_xlfn.NORM.S.INV(0.975)^2/B1260)</f>
        <v>2.0448660439727703E-4</v>
      </c>
      <c r="S1260" s="19">
        <f t="shared" si="196"/>
        <v>8.097966550059958</v>
      </c>
      <c r="T1260" s="19">
        <f t="shared" si="197"/>
        <v>8.5069397588545126</v>
      </c>
    </row>
    <row r="1261" spans="1:20" x14ac:dyDescent="0.25">
      <c r="A1261" s="12" t="s">
        <v>30</v>
      </c>
      <c r="B1261" s="13">
        <v>862851</v>
      </c>
      <c r="C1261" s="12">
        <v>8.5</v>
      </c>
      <c r="D1261" s="12">
        <v>8.3000000000000007</v>
      </c>
      <c r="E1261" s="12">
        <v>8.6999999999999993</v>
      </c>
      <c r="F1261" s="12">
        <v>2008</v>
      </c>
      <c r="G1261" s="12" t="s">
        <v>8</v>
      </c>
      <c r="H1261" s="16" t="str">
        <f>VLOOKUP(A1261,'Data Key'!$A$1:$B$51,2,FALSE)</f>
        <v>Massachusetts</v>
      </c>
      <c r="I1261" s="17">
        <f t="shared" si="190"/>
        <v>7334</v>
      </c>
      <c r="J1261" s="21">
        <f t="shared" si="191"/>
        <v>9.8828240764850883E-5</v>
      </c>
      <c r="K1261" s="19">
        <f t="shared" si="192"/>
        <v>8.4009011447258057</v>
      </c>
      <c r="L1261" s="19">
        <f t="shared" si="193"/>
        <v>8.5985576262555092</v>
      </c>
      <c r="M1261" s="21">
        <f t="shared" si="198"/>
        <v>7168</v>
      </c>
      <c r="N1261" s="21">
        <f t="shared" si="199"/>
        <v>7502</v>
      </c>
      <c r="O1261" s="19">
        <f t="shared" si="194"/>
        <v>8.3073439098986963</v>
      </c>
      <c r="P1261" s="19">
        <f t="shared" si="195"/>
        <v>8.6944327583789089</v>
      </c>
      <c r="Q1261" s="21">
        <f>((I1261/B1261)+_xlfn.NORM.S.INV(0.975)^2/(2*B1261))/(1+_xlfn.NORM.S.INV(0.975)^2/B1261)</f>
        <v>8.501917561252334E-3</v>
      </c>
      <c r="R1261" s="21">
        <f>_xlfn.NORM.S.INV(0.975)*SQRT(Q1261*(1-Q1261)/B1261+(_xlfn.NORM.S.INV(0.975)^2/(4*B1261^2)))/(1+_xlfn.NORM.S.INV(0.975)^2/B1261)</f>
        <v>1.937364366159744E-4</v>
      </c>
      <c r="S1261" s="19">
        <f t="shared" si="196"/>
        <v>8.3081811246363593</v>
      </c>
      <c r="T1261" s="19">
        <f t="shared" si="197"/>
        <v>8.6956539978683089</v>
      </c>
    </row>
    <row r="1262" spans="1:20" x14ac:dyDescent="0.25">
      <c r="A1262" s="12" t="s">
        <v>51</v>
      </c>
      <c r="B1262" s="13">
        <v>1487974</v>
      </c>
      <c r="C1262" s="12">
        <v>7.4</v>
      </c>
      <c r="D1262" s="12">
        <v>7.3</v>
      </c>
      <c r="E1262" s="12">
        <v>7.5</v>
      </c>
      <c r="F1262" s="12">
        <v>2008</v>
      </c>
      <c r="G1262" s="12" t="s">
        <v>8</v>
      </c>
      <c r="H1262" s="16" t="str">
        <f>VLOOKUP(A1262,'Data Key'!$A$1:$B$51,2,FALSE)</f>
        <v>Michigan</v>
      </c>
      <c r="I1262" s="17">
        <f t="shared" si="190"/>
        <v>11011</v>
      </c>
      <c r="J1262" s="21">
        <f t="shared" si="191"/>
        <v>7.0259519475066959E-5</v>
      </c>
      <c r="K1262" s="19">
        <f t="shared" si="192"/>
        <v>7.3297353729088055</v>
      </c>
      <c r="L1262" s="19">
        <f t="shared" si="193"/>
        <v>7.4702544118589396</v>
      </c>
      <c r="M1262" s="21">
        <f t="shared" si="198"/>
        <v>10807</v>
      </c>
      <c r="N1262" s="21">
        <f t="shared" si="199"/>
        <v>11216</v>
      </c>
      <c r="O1262" s="19">
        <f t="shared" si="194"/>
        <v>7.262895722640315</v>
      </c>
      <c r="P1262" s="19">
        <f t="shared" si="195"/>
        <v>7.5377661168810741</v>
      </c>
      <c r="Q1262" s="21">
        <f>((I1262/B1262)+_xlfn.NORM.S.INV(0.975)^2/(2*B1262))/(1+_xlfn.NORM.S.INV(0.975)^2/B1262)</f>
        <v>7.401266620081671E-3</v>
      </c>
      <c r="R1262" s="21">
        <f>_xlfn.NORM.S.INV(0.975)*SQRT(Q1262*(1-Q1262)/B1262+(_xlfn.NORM.S.INV(0.975)^2/(4*B1262^2)))/(1+_xlfn.NORM.S.INV(0.975)^2/B1262)</f>
        <v>1.3772356560591456E-4</v>
      </c>
      <c r="S1262" s="19">
        <f t="shared" si="196"/>
        <v>7.2635430544757567</v>
      </c>
      <c r="T1262" s="19">
        <f t="shared" si="197"/>
        <v>7.5389901856875854</v>
      </c>
    </row>
    <row r="1263" spans="1:20" x14ac:dyDescent="0.25">
      <c r="A1263" s="12" t="s">
        <v>28</v>
      </c>
      <c r="B1263" s="13">
        <v>760544</v>
      </c>
      <c r="C1263" s="12">
        <v>13.5</v>
      </c>
      <c r="D1263" s="12">
        <v>13.2</v>
      </c>
      <c r="E1263" s="12">
        <v>13.8</v>
      </c>
      <c r="F1263" s="12">
        <v>2008</v>
      </c>
      <c r="G1263" s="12" t="s">
        <v>8</v>
      </c>
      <c r="H1263" s="16" t="str">
        <f>VLOOKUP(A1263,'Data Key'!$A$1:$B$51,2,FALSE)</f>
        <v>Minnesota</v>
      </c>
      <c r="I1263" s="17">
        <f t="shared" si="190"/>
        <v>10267</v>
      </c>
      <c r="J1263" s="21">
        <f t="shared" si="191"/>
        <v>1.3232627306228667E-4</v>
      </c>
      <c r="K1263" s="19">
        <f t="shared" si="192"/>
        <v>13.367221419115944</v>
      </c>
      <c r="L1263" s="19">
        <f t="shared" si="193"/>
        <v>13.631873965240517</v>
      </c>
      <c r="M1263" s="21">
        <f t="shared" si="198"/>
        <v>10071</v>
      </c>
      <c r="N1263" s="21">
        <f t="shared" si="199"/>
        <v>10465</v>
      </c>
      <c r="O1263" s="19">
        <f t="shared" si="194"/>
        <v>13.24183742163504</v>
      </c>
      <c r="P1263" s="19">
        <f t="shared" si="195"/>
        <v>13.759887659359617</v>
      </c>
      <c r="Q1263" s="21">
        <f>((I1263/B1263)+_xlfn.NORM.S.INV(0.975)^2/(2*B1263))/(1+_xlfn.NORM.S.INV(0.975)^2/B1263)</f>
        <v>1.3502004962256344E-2</v>
      </c>
      <c r="R1263" s="21">
        <f>_xlfn.NORM.S.INV(0.975)*SQRT(Q1263*(1-Q1263)/B1263+(_xlfn.NORM.S.INV(0.975)^2/(4*B1263^2)))/(1+_xlfn.NORM.S.INV(0.975)^2/B1263)</f>
        <v>2.5938899428457339E-4</v>
      </c>
      <c r="S1263" s="19">
        <f t="shared" si="196"/>
        <v>13.242615967971769</v>
      </c>
      <c r="T1263" s="19">
        <f t="shared" si="197"/>
        <v>13.761393956540918</v>
      </c>
    </row>
    <row r="1264" spans="1:20" x14ac:dyDescent="0.25">
      <c r="A1264" s="12" t="s">
        <v>61</v>
      </c>
      <c r="B1264" s="13">
        <v>442501</v>
      </c>
      <c r="C1264" s="12">
        <v>2.8</v>
      </c>
      <c r="D1264" s="12">
        <v>2.7</v>
      </c>
      <c r="E1264" s="12">
        <v>3</v>
      </c>
      <c r="F1264" s="12">
        <v>2008</v>
      </c>
      <c r="G1264" s="12" t="s">
        <v>8</v>
      </c>
      <c r="H1264" s="16" t="str">
        <f>VLOOKUP(A1264,'Data Key'!$A$1:$B$51,2,FALSE)</f>
        <v>Mississippi</v>
      </c>
      <c r="I1264" s="17">
        <f t="shared" si="190"/>
        <v>1239</v>
      </c>
      <c r="J1264" s="21">
        <f t="shared" si="191"/>
        <v>7.9435115800319069E-5</v>
      </c>
      <c r="K1264" s="19">
        <f t="shared" si="192"/>
        <v>2.7205585565303649</v>
      </c>
      <c r="L1264" s="19">
        <f t="shared" si="193"/>
        <v>2.879428788131003</v>
      </c>
      <c r="M1264" s="21">
        <f t="shared" si="198"/>
        <v>1171</v>
      </c>
      <c r="N1264" s="21">
        <f t="shared" si="199"/>
        <v>1308</v>
      </c>
      <c r="O1264" s="19">
        <f t="shared" si="194"/>
        <v>2.6463217032277893</v>
      </c>
      <c r="P1264" s="19">
        <f t="shared" si="195"/>
        <v>2.9559255233321506</v>
      </c>
      <c r="Q1264" s="21">
        <f>((I1264/B1264)+_xlfn.NORM.S.INV(0.975)^2/(2*B1264))/(1+_xlfn.NORM.S.INV(0.975)^2/B1264)</f>
        <v>2.8043099490603577E-3</v>
      </c>
      <c r="R1264" s="21">
        <f>_xlfn.NORM.S.INV(0.975)*SQRT(Q1264*(1-Q1264)/B1264+(_xlfn.NORM.S.INV(0.975)^2/(4*B1264^2)))/(1+_xlfn.NORM.S.INV(0.975)^2/B1264)</f>
        <v>1.5586867985613033E-4</v>
      </c>
      <c r="S1264" s="19">
        <f t="shared" si="196"/>
        <v>2.6484412692042274</v>
      </c>
      <c r="T1264" s="19">
        <f t="shared" si="197"/>
        <v>2.9601786289164878</v>
      </c>
    </row>
    <row r="1265" spans="1:20" x14ac:dyDescent="0.25">
      <c r="A1265" s="12" t="s">
        <v>22</v>
      </c>
      <c r="B1265" s="13">
        <v>824746</v>
      </c>
      <c r="C1265" s="12">
        <v>6.4</v>
      </c>
      <c r="D1265" s="12">
        <v>6.2</v>
      </c>
      <c r="E1265" s="12">
        <v>6.6</v>
      </c>
      <c r="F1265" s="12">
        <v>2008</v>
      </c>
      <c r="G1265" s="12" t="s">
        <v>8</v>
      </c>
      <c r="H1265" s="16" t="str">
        <f>VLOOKUP(A1265,'Data Key'!$A$1:$B$51,2,FALSE)</f>
        <v>Missouri</v>
      </c>
      <c r="I1265" s="17">
        <f t="shared" si="190"/>
        <v>5278</v>
      </c>
      <c r="J1265" s="21">
        <f t="shared" si="191"/>
        <v>8.7805226123018276E-5</v>
      </c>
      <c r="K1265" s="19">
        <f t="shared" si="192"/>
        <v>6.3117408159311408</v>
      </c>
      <c r="L1265" s="19">
        <f t="shared" si="193"/>
        <v>6.4873512681771777</v>
      </c>
      <c r="M1265" s="21">
        <f t="shared" si="198"/>
        <v>5137</v>
      </c>
      <c r="N1265" s="21">
        <f t="shared" si="199"/>
        <v>5421</v>
      </c>
      <c r="O1265" s="19">
        <f t="shared" si="194"/>
        <v>6.2285843156559713</v>
      </c>
      <c r="P1265" s="19">
        <f t="shared" si="195"/>
        <v>6.572932757479272</v>
      </c>
      <c r="Q1265" s="21">
        <f>((I1265/B1265)+_xlfn.NORM.S.INV(0.975)^2/(2*B1265))/(1+_xlfn.NORM.S.INV(0.975)^2/B1265)</f>
        <v>6.4018450977464912E-3</v>
      </c>
      <c r="R1265" s="21">
        <f>_xlfn.NORM.S.INV(0.975)*SQRT(Q1265*(1-Q1265)/B1265+(_xlfn.NORM.S.INV(0.975)^2/(4*B1265^2)))/(1+_xlfn.NORM.S.INV(0.975)^2/B1265)</f>
        <v>1.7214074417604738E-4</v>
      </c>
      <c r="S1265" s="19">
        <f t="shared" si="196"/>
        <v>6.2297043535704439</v>
      </c>
      <c r="T1265" s="19">
        <f t="shared" si="197"/>
        <v>6.5739858419225383</v>
      </c>
    </row>
    <row r="1266" spans="1:20" x14ac:dyDescent="0.25">
      <c r="A1266" s="12" t="s">
        <v>52</v>
      </c>
      <c r="B1266" s="13">
        <v>130134</v>
      </c>
      <c r="C1266" s="12">
        <v>3.3</v>
      </c>
      <c r="D1266" s="12">
        <v>3</v>
      </c>
      <c r="E1266" s="12">
        <v>3.6</v>
      </c>
      <c r="F1266" s="12">
        <v>2008</v>
      </c>
      <c r="G1266" s="12" t="s">
        <v>8</v>
      </c>
      <c r="H1266" s="16" t="str">
        <f>VLOOKUP(A1266,'Data Key'!$A$1:$B$51,2,FALSE)</f>
        <v>Montana</v>
      </c>
      <c r="I1266" s="17">
        <f t="shared" si="190"/>
        <v>429</v>
      </c>
      <c r="J1266" s="21">
        <f t="shared" si="191"/>
        <v>1.5889888011344258E-4</v>
      </c>
      <c r="K1266" s="19">
        <f t="shared" si="192"/>
        <v>3.1377030840158397</v>
      </c>
      <c r="L1266" s="19">
        <f t="shared" si="193"/>
        <v>3.4555008442427244</v>
      </c>
      <c r="M1266" s="21">
        <f t="shared" si="198"/>
        <v>389</v>
      </c>
      <c r="N1266" s="21">
        <f t="shared" si="199"/>
        <v>470</v>
      </c>
      <c r="O1266" s="19">
        <f t="shared" si="194"/>
        <v>2.9892264896183933</v>
      </c>
      <c r="P1266" s="19">
        <f t="shared" si="195"/>
        <v>3.6116618255029431</v>
      </c>
      <c r="Q1266" s="21">
        <f>((I1266/B1266)+_xlfn.NORM.S.INV(0.975)^2/(2*B1266))/(1+_xlfn.NORM.S.INV(0.975)^2/B1266)</f>
        <v>3.3112638459329496E-3</v>
      </c>
      <c r="R1266" s="21">
        <f>_xlfn.NORM.S.INV(0.975)*SQRT(Q1266*(1-Q1266)/B1266+(_xlfn.NORM.S.INV(0.975)^2/(4*B1266^2)))/(1+_xlfn.NORM.S.INV(0.975)^2/B1266)</f>
        <v>3.1246513971553574E-4</v>
      </c>
      <c r="S1266" s="19">
        <f t="shared" si="196"/>
        <v>2.9987987062174142</v>
      </c>
      <c r="T1266" s="19">
        <f t="shared" si="197"/>
        <v>3.6237289856484853</v>
      </c>
    </row>
    <row r="1267" spans="1:20" x14ac:dyDescent="0.25">
      <c r="A1267" s="12" t="s">
        <v>53</v>
      </c>
      <c r="B1267" s="13">
        <v>258754</v>
      </c>
      <c r="C1267" s="12">
        <v>5.3</v>
      </c>
      <c r="D1267" s="12">
        <v>5</v>
      </c>
      <c r="E1267" s="12">
        <v>5.6</v>
      </c>
      <c r="F1267" s="12">
        <v>2008</v>
      </c>
      <c r="G1267" s="12" t="s">
        <v>8</v>
      </c>
      <c r="H1267" s="16" t="str">
        <f>VLOOKUP(A1267,'Data Key'!$A$1:$B$51,2,FALSE)</f>
        <v>Nebraska</v>
      </c>
      <c r="I1267" s="17">
        <f t="shared" si="190"/>
        <v>1371</v>
      </c>
      <c r="J1267" s="21">
        <f t="shared" si="191"/>
        <v>1.4271776913158925E-4</v>
      </c>
      <c r="K1267" s="19">
        <f t="shared" si="192"/>
        <v>5.1557510468094208</v>
      </c>
      <c r="L1267" s="19">
        <f t="shared" si="193"/>
        <v>5.4411865850725984</v>
      </c>
      <c r="M1267" s="21">
        <f t="shared" si="198"/>
        <v>1299</v>
      </c>
      <c r="N1267" s="21">
        <f t="shared" si="199"/>
        <v>1444</v>
      </c>
      <c r="O1267" s="19">
        <f t="shared" si="194"/>
        <v>5.0202122479266018</v>
      </c>
      <c r="P1267" s="19">
        <f t="shared" si="195"/>
        <v>5.5805900585111727</v>
      </c>
      <c r="Q1267" s="21">
        <f>((I1267/B1267)+_xlfn.NORM.S.INV(0.975)^2/(2*B1267))/(1+_xlfn.NORM.S.INV(0.975)^2/B1267)</f>
        <v>5.3058130399840919E-3</v>
      </c>
      <c r="R1267" s="21">
        <f>_xlfn.NORM.S.INV(0.975)*SQRT(Q1267*(1-Q1267)/B1267+(_xlfn.NORM.S.INV(0.975)^2/(4*B1267^2)))/(1+_xlfn.NORM.S.INV(0.975)^2/B1267)</f>
        <v>2.8000869863898444E-4</v>
      </c>
      <c r="S1267" s="19">
        <f t="shared" si="196"/>
        <v>5.0258043413451077</v>
      </c>
      <c r="T1267" s="19">
        <f t="shared" si="197"/>
        <v>5.5858217386230766</v>
      </c>
    </row>
    <row r="1268" spans="1:20" x14ac:dyDescent="0.25">
      <c r="A1268" s="12" t="s">
        <v>31</v>
      </c>
      <c r="B1268" s="13">
        <v>397502</v>
      </c>
      <c r="C1268" s="12">
        <v>5.7</v>
      </c>
      <c r="D1268" s="12">
        <v>5.4</v>
      </c>
      <c r="E1268" s="12">
        <v>5.9</v>
      </c>
      <c r="F1268" s="12">
        <v>2008</v>
      </c>
      <c r="G1268" s="12" t="s">
        <v>8</v>
      </c>
      <c r="H1268" s="16" t="str">
        <f>VLOOKUP(A1268,'Data Key'!$A$1:$B$51,2,FALSE)</f>
        <v>Nevada</v>
      </c>
      <c r="I1268" s="17">
        <f t="shared" si="190"/>
        <v>2266</v>
      </c>
      <c r="J1268" s="21">
        <f t="shared" si="191"/>
        <v>1.1941234396483654E-4</v>
      </c>
      <c r="K1268" s="19">
        <f t="shared" si="192"/>
        <v>5.581187904587372</v>
      </c>
      <c r="L1268" s="19">
        <f t="shared" si="193"/>
        <v>5.8200125925170454</v>
      </c>
      <c r="M1268" s="21">
        <f t="shared" si="198"/>
        <v>2173</v>
      </c>
      <c r="N1268" s="21">
        <f t="shared" si="199"/>
        <v>2359</v>
      </c>
      <c r="O1268" s="19">
        <f t="shared" si="194"/>
        <v>5.4666391615639673</v>
      </c>
      <c r="P1268" s="19">
        <f t="shared" si="195"/>
        <v>5.9345613355404501</v>
      </c>
      <c r="Q1268" s="21">
        <f>((I1268/B1268)+_xlfn.NORM.S.INV(0.975)^2/(2*B1268))/(1+_xlfn.NORM.S.INV(0.975)^2/B1268)</f>
        <v>5.7053771111569701E-3</v>
      </c>
      <c r="R1268" s="21">
        <f>_xlfn.NORM.S.INV(0.975)*SQRT(Q1268*(1-Q1268)/B1268+(_xlfn.NORM.S.INV(0.975)^2/(4*B1268^2)))/(1+_xlfn.NORM.S.INV(0.975)^2/B1268)</f>
        <v>2.3418896068710856E-4</v>
      </c>
      <c r="S1268" s="19">
        <f t="shared" si="196"/>
        <v>5.4711881504698612</v>
      </c>
      <c r="T1268" s="19">
        <f t="shared" si="197"/>
        <v>5.9395660718440784</v>
      </c>
    </row>
    <row r="1269" spans="1:20" x14ac:dyDescent="0.25">
      <c r="A1269" s="12" t="s">
        <v>37</v>
      </c>
      <c r="B1269" s="13">
        <v>184132</v>
      </c>
      <c r="C1269" s="12">
        <v>6.1</v>
      </c>
      <c r="D1269" s="12">
        <v>5.8</v>
      </c>
      <c r="E1269" s="12">
        <v>6.5</v>
      </c>
      <c r="F1269" s="12">
        <v>2008</v>
      </c>
      <c r="G1269" s="12" t="s">
        <v>8</v>
      </c>
      <c r="H1269" s="16" t="str">
        <f>VLOOKUP(A1269,'Data Key'!$A$1:$B$51,2,FALSE)</f>
        <v>New Hampshire</v>
      </c>
      <c r="I1269" s="17">
        <f t="shared" si="190"/>
        <v>1123</v>
      </c>
      <c r="J1269" s="21">
        <f t="shared" si="191"/>
        <v>1.814396487733546E-4</v>
      </c>
      <c r="K1269" s="19">
        <f t="shared" si="192"/>
        <v>5.9174459333090637</v>
      </c>
      <c r="L1269" s="19">
        <f t="shared" si="193"/>
        <v>6.2803252308557731</v>
      </c>
      <c r="M1269" s="21">
        <f t="shared" si="198"/>
        <v>1058</v>
      </c>
      <c r="N1269" s="21">
        <f t="shared" si="199"/>
        <v>1189</v>
      </c>
      <c r="O1269" s="19">
        <f t="shared" si="194"/>
        <v>5.7458779571177203</v>
      </c>
      <c r="P1269" s="19">
        <f t="shared" si="195"/>
        <v>6.4573240935850365</v>
      </c>
      <c r="Q1269" s="21">
        <f>((I1269/B1269)+_xlfn.NORM.S.INV(0.975)^2/(2*B1269))/(1+_xlfn.NORM.S.INV(0.975)^2/B1269)</f>
        <v>6.1091893924514369E-3</v>
      </c>
      <c r="R1269" s="21">
        <f>_xlfn.NORM.S.INV(0.975)*SQRT(Q1269*(1-Q1269)/B1269+(_xlfn.NORM.S.INV(0.975)^2/(4*B1269^2)))/(1+_xlfn.NORM.S.INV(0.975)^2/B1269)</f>
        <v>3.5605900452220622E-4</v>
      </c>
      <c r="S1269" s="19">
        <f t="shared" si="196"/>
        <v>5.7531303879292306</v>
      </c>
      <c r="T1269" s="19">
        <f t="shared" si="197"/>
        <v>6.4652483969736432</v>
      </c>
    </row>
    <row r="1270" spans="1:20" x14ac:dyDescent="0.25">
      <c r="A1270" s="12" t="s">
        <v>16</v>
      </c>
      <c r="B1270" s="13">
        <v>1205054</v>
      </c>
      <c r="C1270" s="12">
        <v>7.2</v>
      </c>
      <c r="D1270" s="12">
        <v>7</v>
      </c>
      <c r="E1270" s="12">
        <v>7.3</v>
      </c>
      <c r="F1270" s="12">
        <v>2008</v>
      </c>
      <c r="G1270" s="12" t="s">
        <v>8</v>
      </c>
      <c r="H1270" s="16" t="str">
        <f>VLOOKUP(A1270,'Data Key'!$A$1:$B$51,2,FALSE)</f>
        <v>New Jersey</v>
      </c>
      <c r="I1270" s="17">
        <f t="shared" si="190"/>
        <v>8676</v>
      </c>
      <c r="J1270" s="21">
        <f t="shared" si="191"/>
        <v>7.701657794762137E-5</v>
      </c>
      <c r="K1270" s="19">
        <f t="shared" si="192"/>
        <v>7.1226607809093263</v>
      </c>
      <c r="L1270" s="19">
        <f t="shared" si="193"/>
        <v>7.2766939368045689</v>
      </c>
      <c r="M1270" s="21">
        <f t="shared" si="198"/>
        <v>8495</v>
      </c>
      <c r="N1270" s="21">
        <f t="shared" si="199"/>
        <v>8859</v>
      </c>
      <c r="O1270" s="19">
        <f t="shared" si="194"/>
        <v>7.049476620964704</v>
      </c>
      <c r="P1270" s="19">
        <f t="shared" si="195"/>
        <v>7.3515377734109837</v>
      </c>
      <c r="Q1270" s="21">
        <f>((I1270/B1270)+_xlfn.NORM.S.INV(0.975)^2/(2*B1270))/(1+_xlfn.NORM.S.INV(0.975)^2/B1270)</f>
        <v>7.2012482976792358E-3</v>
      </c>
      <c r="R1270" s="21">
        <f>_xlfn.NORM.S.INV(0.975)*SQRT(Q1270*(1-Q1270)/B1270+(_xlfn.NORM.S.INV(0.975)^2/(4*B1270^2)))/(1+_xlfn.NORM.S.INV(0.975)^2/B1270)</f>
        <v>1.5097399958172207E-4</v>
      </c>
      <c r="S1270" s="19">
        <f t="shared" si="196"/>
        <v>7.0502742980975146</v>
      </c>
      <c r="T1270" s="19">
        <f t="shared" si="197"/>
        <v>7.3522222972609574</v>
      </c>
    </row>
    <row r="1271" spans="1:20" x14ac:dyDescent="0.25">
      <c r="A1271" s="12" t="s">
        <v>62</v>
      </c>
      <c r="B1271" s="13">
        <v>298200</v>
      </c>
      <c r="C1271" s="12">
        <v>2.9</v>
      </c>
      <c r="D1271" s="12">
        <v>2.8</v>
      </c>
      <c r="E1271" s="12">
        <v>3.1</v>
      </c>
      <c r="F1271" s="12">
        <v>2008</v>
      </c>
      <c r="G1271" s="12" t="s">
        <v>8</v>
      </c>
      <c r="H1271" s="16" t="str">
        <f>VLOOKUP(A1271,'Data Key'!$A$1:$B$51,2,FALSE)</f>
        <v>New Mexico</v>
      </c>
      <c r="I1271" s="17">
        <f t="shared" si="190"/>
        <v>865</v>
      </c>
      <c r="J1271" s="21">
        <f t="shared" si="191"/>
        <v>9.8484891791944586E-5</v>
      </c>
      <c r="K1271" s="19">
        <f t="shared" si="192"/>
        <v>2.8022528681007448</v>
      </c>
      <c r="L1271" s="19">
        <f t="shared" si="193"/>
        <v>2.9992226516846343</v>
      </c>
      <c r="M1271" s="21">
        <f t="shared" si="198"/>
        <v>808</v>
      </c>
      <c r="N1271" s="21">
        <f t="shared" si="199"/>
        <v>923</v>
      </c>
      <c r="O1271" s="19">
        <f t="shared" si="194"/>
        <v>2.7095908786049629</v>
      </c>
      <c r="P1271" s="19">
        <f t="shared" si="195"/>
        <v>3.0952380952380953</v>
      </c>
      <c r="Q1271" s="21">
        <f>((I1271/B1271)+_xlfn.NORM.S.INV(0.975)^2/(2*B1271))/(1+_xlfn.NORM.S.INV(0.975)^2/B1271)</f>
        <v>2.9071413874796146E-3</v>
      </c>
      <c r="R1271" s="21">
        <f>_xlfn.NORM.S.INV(0.975)*SQRT(Q1271*(1-Q1271)/B1271+(_xlfn.NORM.S.INV(0.975)^2/(4*B1271^2)))/(1+_xlfn.NORM.S.INV(0.975)^2/B1271)</f>
        <v>1.9334399163190968E-4</v>
      </c>
      <c r="S1271" s="19">
        <f t="shared" si="196"/>
        <v>2.7137973958477049</v>
      </c>
      <c r="T1271" s="19">
        <f t="shared" si="197"/>
        <v>3.1004853791115243</v>
      </c>
    </row>
    <row r="1272" spans="1:20" x14ac:dyDescent="0.25">
      <c r="A1272" s="12" t="s">
        <v>38</v>
      </c>
      <c r="B1272" s="13">
        <v>2391967</v>
      </c>
      <c r="C1272" s="12">
        <v>6.7</v>
      </c>
      <c r="D1272" s="12">
        <v>6.6</v>
      </c>
      <c r="E1272" s="12">
        <v>6.8</v>
      </c>
      <c r="F1272" s="12">
        <v>2008</v>
      </c>
      <c r="G1272" s="12" t="s">
        <v>8</v>
      </c>
      <c r="H1272" s="16" t="str">
        <f>VLOOKUP(A1272,'Data Key'!$A$1:$B$51,2,FALSE)</f>
        <v>New York</v>
      </c>
      <c r="I1272" s="17">
        <f t="shared" si="190"/>
        <v>16026</v>
      </c>
      <c r="J1272" s="21">
        <f t="shared" si="191"/>
        <v>5.2746982447344384E-5</v>
      </c>
      <c r="K1272" s="19">
        <f t="shared" si="192"/>
        <v>6.6471782255509266</v>
      </c>
      <c r="L1272" s="19">
        <f t="shared" si="193"/>
        <v>6.7526721904456153</v>
      </c>
      <c r="M1272" s="21">
        <f t="shared" si="198"/>
        <v>15779</v>
      </c>
      <c r="N1272" s="21">
        <f t="shared" si="199"/>
        <v>16274</v>
      </c>
      <c r="O1272" s="19">
        <f t="shared" si="194"/>
        <v>6.5966629138278243</v>
      </c>
      <c r="P1272" s="19">
        <f t="shared" si="195"/>
        <v>6.8036055681370184</v>
      </c>
      <c r="Q1272" s="21">
        <f>((I1272/B1272)+_xlfn.NORM.S.INV(0.975)^2/(2*B1272))/(1+_xlfn.NORM.S.INV(0.975)^2/B1272)</f>
        <v>6.7007174383594088E-3</v>
      </c>
      <c r="R1272" s="21">
        <f>_xlfn.NORM.S.INV(0.975)*SQRT(Q1272*(1-Q1272)/B1272+(_xlfn.NORM.S.INV(0.975)^2/(4*B1272^2)))/(1+_xlfn.NORM.S.INV(0.975)^2/B1272)</f>
        <v>1.0339120890421797E-4</v>
      </c>
      <c r="S1272" s="19">
        <f t="shared" si="196"/>
        <v>6.5973262294551906</v>
      </c>
      <c r="T1272" s="19">
        <f t="shared" si="197"/>
        <v>6.804108647263627</v>
      </c>
    </row>
    <row r="1273" spans="1:20" x14ac:dyDescent="0.25">
      <c r="A1273" s="12" t="s">
        <v>23</v>
      </c>
      <c r="B1273" s="13">
        <v>1346685</v>
      </c>
      <c r="C1273" s="12">
        <v>5.9</v>
      </c>
      <c r="D1273" s="12">
        <v>5.8</v>
      </c>
      <c r="E1273" s="12">
        <v>6.1</v>
      </c>
      <c r="F1273" s="12">
        <v>2008</v>
      </c>
      <c r="G1273" s="12" t="s">
        <v>8</v>
      </c>
      <c r="H1273" s="16" t="str">
        <f>VLOOKUP(A1273,'Data Key'!$A$1:$B$51,2,FALSE)</f>
        <v>North Carolina</v>
      </c>
      <c r="I1273" s="17">
        <f t="shared" si="190"/>
        <v>7945</v>
      </c>
      <c r="J1273" s="21">
        <f t="shared" si="191"/>
        <v>6.5992721155618906E-5</v>
      </c>
      <c r="K1273" s="19">
        <f t="shared" si="192"/>
        <v>5.8336794367729246</v>
      </c>
      <c r="L1273" s="19">
        <f t="shared" si="193"/>
        <v>5.9656648790841622</v>
      </c>
      <c r="M1273" s="21">
        <f t="shared" si="198"/>
        <v>7772</v>
      </c>
      <c r="N1273" s="21">
        <f t="shared" si="199"/>
        <v>8120</v>
      </c>
      <c r="O1273" s="19">
        <f t="shared" si="194"/>
        <v>5.7712085602795016</v>
      </c>
      <c r="P1273" s="19">
        <f t="shared" si="195"/>
        <v>6.0296208838741059</v>
      </c>
      <c r="Q1273" s="21">
        <f>((I1273/B1273)+_xlfn.NORM.S.INV(0.975)^2/(2*B1273))/(1+_xlfn.NORM.S.INV(0.975)^2/B1273)</f>
        <v>5.9010815897172861E-3</v>
      </c>
      <c r="R1273" s="21">
        <f>_xlfn.NORM.S.INV(0.975)*SQRT(Q1273*(1-Q1273)/B1273+(_xlfn.NORM.S.INV(0.975)^2/(4*B1273^2)))/(1+_xlfn.NORM.S.INV(0.975)^2/B1273)</f>
        <v>1.293662076403524E-4</v>
      </c>
      <c r="S1273" s="19">
        <f t="shared" si="196"/>
        <v>5.771715382076934</v>
      </c>
      <c r="T1273" s="19">
        <f t="shared" si="197"/>
        <v>6.0304477973576383</v>
      </c>
    </row>
    <row r="1274" spans="1:20" x14ac:dyDescent="0.25">
      <c r="A1274" s="12" t="s">
        <v>59</v>
      </c>
      <c r="B1274" s="13">
        <v>86249</v>
      </c>
      <c r="C1274" s="12">
        <v>5.0999999999999996</v>
      </c>
      <c r="D1274" s="12">
        <v>4.7</v>
      </c>
      <c r="E1274" s="12">
        <v>5.6</v>
      </c>
      <c r="F1274" s="12">
        <v>2008</v>
      </c>
      <c r="G1274" s="12" t="s">
        <v>8</v>
      </c>
      <c r="H1274" s="16" t="str">
        <f>VLOOKUP(A1274,'Data Key'!$A$1:$B$51,2,FALSE)</f>
        <v>North Dakota</v>
      </c>
      <c r="I1274" s="17">
        <f t="shared" si="190"/>
        <v>440</v>
      </c>
      <c r="J1274" s="21">
        <f t="shared" si="191"/>
        <v>2.4258372245368259E-4</v>
      </c>
      <c r="K1274" s="19">
        <f t="shared" si="192"/>
        <v>4.8589247008323841</v>
      </c>
      <c r="L1274" s="19">
        <f t="shared" si="193"/>
        <v>5.3440921457397499</v>
      </c>
      <c r="M1274" s="21">
        <f t="shared" si="198"/>
        <v>399</v>
      </c>
      <c r="N1274" s="21">
        <f t="shared" si="199"/>
        <v>481</v>
      </c>
      <c r="O1274" s="19">
        <f t="shared" si="194"/>
        <v>4.6261405929344113</v>
      </c>
      <c r="P1274" s="19">
        <f t="shared" si="195"/>
        <v>5.5768762536377237</v>
      </c>
      <c r="Q1274" s="21">
        <f>((I1274/B1274)+_xlfn.NORM.S.INV(0.975)^2/(2*B1274))/(1+_xlfn.NORM.S.INV(0.975)^2/B1274)</f>
        <v>5.1235498093280939E-3</v>
      </c>
      <c r="R1274" s="21">
        <f>_xlfn.NORM.S.INV(0.975)*SQRT(Q1274*(1-Q1274)/B1274+(_xlfn.NORM.S.INV(0.975)^2/(4*B1274^2)))/(1+_xlfn.NORM.S.INV(0.975)^2/B1274)</f>
        <v>4.7697498240673757E-4</v>
      </c>
      <c r="S1274" s="19">
        <f t="shared" si="196"/>
        <v>4.6465748269213565</v>
      </c>
      <c r="T1274" s="19">
        <f t="shared" si="197"/>
        <v>5.6005247917348315</v>
      </c>
    </row>
    <row r="1275" spans="1:20" x14ac:dyDescent="0.25">
      <c r="A1275" s="12" t="s">
        <v>54</v>
      </c>
      <c r="B1275" s="13">
        <v>1648885</v>
      </c>
      <c r="C1275" s="12">
        <v>6.4</v>
      </c>
      <c r="D1275" s="12">
        <v>6.3</v>
      </c>
      <c r="E1275" s="12">
        <v>6.5</v>
      </c>
      <c r="F1275" s="12">
        <v>2008</v>
      </c>
      <c r="G1275" s="12" t="s">
        <v>8</v>
      </c>
      <c r="H1275" s="16" t="str">
        <f>VLOOKUP(A1275,'Data Key'!$A$1:$B$51,2,FALSE)</f>
        <v>Ohio</v>
      </c>
      <c r="I1275" s="17">
        <f t="shared" si="190"/>
        <v>10553</v>
      </c>
      <c r="J1275" s="21">
        <f t="shared" si="191"/>
        <v>6.2101683745053652E-5</v>
      </c>
      <c r="K1275" s="19">
        <f t="shared" si="192"/>
        <v>6.3379807962338406</v>
      </c>
      <c r="L1275" s="19">
        <f t="shared" si="193"/>
        <v>6.4621841637239488</v>
      </c>
      <c r="M1275" s="21">
        <f t="shared" si="198"/>
        <v>10353</v>
      </c>
      <c r="N1275" s="21">
        <f t="shared" si="199"/>
        <v>10754</v>
      </c>
      <c r="O1275" s="19">
        <f t="shared" si="194"/>
        <v>6.2787883933688526</v>
      </c>
      <c r="P1275" s="19">
        <f t="shared" si="195"/>
        <v>6.5219830370219878</v>
      </c>
      <c r="Q1275" s="21">
        <f>((I1275/B1275)+_xlfn.NORM.S.INV(0.975)^2/(2*B1275))/(1+_xlfn.NORM.S.INV(0.975)^2/B1275)</f>
        <v>6.4012324324252785E-3</v>
      </c>
      <c r="R1275" s="21">
        <f>_xlfn.NORM.S.INV(0.975)*SQRT(Q1275*(1-Q1275)/B1275+(_xlfn.NORM.S.INV(0.975)^2/(4*B1275^2)))/(1+_xlfn.NORM.S.INV(0.975)^2/B1275)</f>
        <v>1.2173321732169265E-4</v>
      </c>
      <c r="S1275" s="19">
        <f t="shared" si="196"/>
        <v>6.279499215103586</v>
      </c>
      <c r="T1275" s="19">
        <f t="shared" si="197"/>
        <v>6.522965649746971</v>
      </c>
    </row>
    <row r="1276" spans="1:20" x14ac:dyDescent="0.25">
      <c r="A1276" s="12" t="s">
        <v>39</v>
      </c>
      <c r="B1276" s="13">
        <v>555236</v>
      </c>
      <c r="C1276" s="12">
        <v>3.7</v>
      </c>
      <c r="D1276" s="12">
        <v>3.6</v>
      </c>
      <c r="E1276" s="12">
        <v>3.9</v>
      </c>
      <c r="F1276" s="12">
        <v>2008</v>
      </c>
      <c r="G1276" s="12" t="s">
        <v>8</v>
      </c>
      <c r="H1276" s="16" t="str">
        <f>VLOOKUP(A1276,'Data Key'!$A$1:$B$51,2,FALSE)</f>
        <v>Oklahoma</v>
      </c>
      <c r="I1276" s="17">
        <f t="shared" si="190"/>
        <v>2054</v>
      </c>
      <c r="J1276" s="21">
        <f t="shared" si="191"/>
        <v>8.1473770329049895E-5</v>
      </c>
      <c r="K1276" s="19">
        <f t="shared" si="192"/>
        <v>3.6178540830522152</v>
      </c>
      <c r="L1276" s="19">
        <f t="shared" si="193"/>
        <v>3.7808016237103153</v>
      </c>
      <c r="M1276" s="21">
        <f t="shared" si="198"/>
        <v>1966</v>
      </c>
      <c r="N1276" s="21">
        <f t="shared" si="199"/>
        <v>2144</v>
      </c>
      <c r="O1276" s="19">
        <f t="shared" si="194"/>
        <v>3.5408366892636645</v>
      </c>
      <c r="P1276" s="19">
        <f t="shared" si="195"/>
        <v>3.8614210894106291</v>
      </c>
      <c r="Q1276" s="21">
        <f>((I1276/B1276)+_xlfn.NORM.S.INV(0.975)^2/(2*B1276))/(1+_xlfn.NORM.S.INV(0.975)^2/B1276)</f>
        <v>3.702761538164628E-3</v>
      </c>
      <c r="R1276" s="21">
        <f>_xlfn.NORM.S.INV(0.975)*SQRT(Q1276*(1-Q1276)/B1276+(_xlfn.NORM.S.INV(0.975)^2/(4*B1276^2)))/(1+_xlfn.NORM.S.INV(0.975)^2/B1276)</f>
        <v>1.5979581499829504E-4</v>
      </c>
      <c r="S1276" s="19">
        <f t="shared" si="196"/>
        <v>3.5429657231663332</v>
      </c>
      <c r="T1276" s="19">
        <f t="shared" si="197"/>
        <v>3.8625573531629227</v>
      </c>
    </row>
    <row r="1277" spans="1:20" x14ac:dyDescent="0.25">
      <c r="A1277" s="12" t="s">
        <v>32</v>
      </c>
      <c r="B1277" s="13">
        <v>522982</v>
      </c>
      <c r="C1277" s="12">
        <v>11.6</v>
      </c>
      <c r="D1277" s="12">
        <v>11.3</v>
      </c>
      <c r="E1277" s="12">
        <v>11.9</v>
      </c>
      <c r="F1277" s="12">
        <v>2008</v>
      </c>
      <c r="G1277" s="12" t="s">
        <v>8</v>
      </c>
      <c r="H1277" s="16" t="str">
        <f>VLOOKUP(A1277,'Data Key'!$A$1:$B$51,2,FALSE)</f>
        <v>Oregon</v>
      </c>
      <c r="I1277" s="17">
        <f t="shared" si="190"/>
        <v>6067</v>
      </c>
      <c r="J1277" s="21">
        <f t="shared" si="191"/>
        <v>1.4806978730196317E-4</v>
      </c>
      <c r="K1277" s="19">
        <f t="shared" si="192"/>
        <v>11.452711883960143</v>
      </c>
      <c r="L1277" s="19">
        <f t="shared" si="193"/>
        <v>11.748851458564072</v>
      </c>
      <c r="M1277" s="21">
        <f t="shared" si="198"/>
        <v>5915</v>
      </c>
      <c r="N1277" s="21">
        <f t="shared" si="199"/>
        <v>6219</v>
      </c>
      <c r="O1277" s="19">
        <f t="shared" si="194"/>
        <v>11.310140693178733</v>
      </c>
      <c r="P1277" s="19">
        <f t="shared" si="195"/>
        <v>11.891422649345484</v>
      </c>
      <c r="Q1277" s="21">
        <f>((I1277/B1277)+_xlfn.NORM.S.INV(0.975)^2/(2*B1277))/(1+_xlfn.NORM.S.INV(0.975)^2/B1277)</f>
        <v>1.1604369082883112E-2</v>
      </c>
      <c r="R1277" s="21">
        <f>_xlfn.NORM.S.INV(0.975)*SQRT(Q1277*(1-Q1277)/B1277+(_xlfn.NORM.S.INV(0.975)^2/(4*B1277^2)))/(1+_xlfn.NORM.S.INV(0.975)^2/B1277)</f>
        <v>2.902768945986822E-4</v>
      </c>
      <c r="S1277" s="19">
        <f t="shared" si="196"/>
        <v>11.314092188284429</v>
      </c>
      <c r="T1277" s="19">
        <f t="shared" si="197"/>
        <v>11.894645977481794</v>
      </c>
    </row>
    <row r="1278" spans="1:20" x14ac:dyDescent="0.25">
      <c r="A1278" s="12" t="s">
        <v>24</v>
      </c>
      <c r="B1278" s="13">
        <v>1632752</v>
      </c>
      <c r="C1278" s="12">
        <v>8</v>
      </c>
      <c r="D1278" s="12">
        <v>7.9</v>
      </c>
      <c r="E1278" s="12">
        <v>8.1</v>
      </c>
      <c r="F1278" s="12">
        <v>2008</v>
      </c>
      <c r="G1278" s="12" t="s">
        <v>8</v>
      </c>
      <c r="H1278" s="16" t="str">
        <f>VLOOKUP(A1278,'Data Key'!$A$1:$B$51,2,FALSE)</f>
        <v>Pennsylvania</v>
      </c>
      <c r="I1278" s="17">
        <f t="shared" si="190"/>
        <v>13062</v>
      </c>
      <c r="J1278" s="21">
        <f t="shared" si="191"/>
        <v>6.9717282990842846E-5</v>
      </c>
      <c r="K1278" s="19">
        <f t="shared" si="192"/>
        <v>7.9302729176030011</v>
      </c>
      <c r="L1278" s="19">
        <f t="shared" si="193"/>
        <v>8.0697074835846863</v>
      </c>
      <c r="M1278" s="21">
        <f t="shared" si="198"/>
        <v>12839</v>
      </c>
      <c r="N1278" s="21">
        <f t="shared" si="199"/>
        <v>13286</v>
      </c>
      <c r="O1278" s="19">
        <f t="shared" si="194"/>
        <v>7.8634109772947758</v>
      </c>
      <c r="P1278" s="19">
        <f t="shared" si="195"/>
        <v>8.1371818867776611</v>
      </c>
      <c r="Q1278" s="21">
        <f>((I1278/B1278)+_xlfn.NORM.S.INV(0.975)^2/(2*B1278))/(1+_xlfn.NORM.S.INV(0.975)^2/B1278)</f>
        <v>8.0011477513613483E-3</v>
      </c>
      <c r="R1278" s="21">
        <f>_xlfn.NORM.S.INV(0.975)*SQRT(Q1278*(1-Q1278)/B1278+(_xlfn.NORM.S.INV(0.975)^2/(4*B1278^2)))/(1+_xlfn.NORM.S.INV(0.975)^2/B1278)</f>
        <v>1.3665791119804894E-4</v>
      </c>
      <c r="S1278" s="19">
        <f t="shared" si="196"/>
        <v>7.8644898401632988</v>
      </c>
      <c r="T1278" s="19">
        <f t="shared" si="197"/>
        <v>8.1378056625593977</v>
      </c>
    </row>
    <row r="1279" spans="1:20" x14ac:dyDescent="0.25">
      <c r="A1279" s="12" t="s">
        <v>40</v>
      </c>
      <c r="B1279" s="13">
        <v>133452</v>
      </c>
      <c r="C1279" s="12">
        <v>9.4</v>
      </c>
      <c r="D1279" s="12">
        <v>8.9</v>
      </c>
      <c r="E1279" s="12">
        <v>9.9</v>
      </c>
      <c r="F1279" s="12">
        <v>2008</v>
      </c>
      <c r="G1279" s="12" t="s">
        <v>8</v>
      </c>
      <c r="H1279" s="16" t="str">
        <f>VLOOKUP(A1279,'Data Key'!$A$1:$B$51,2,FALSE)</f>
        <v>Rhode Island</v>
      </c>
      <c r="I1279" s="17">
        <f t="shared" si="190"/>
        <v>1254</v>
      </c>
      <c r="J1279" s="21">
        <f t="shared" si="191"/>
        <v>2.6410314959442833E-4</v>
      </c>
      <c r="K1279" s="19">
        <f t="shared" si="192"/>
        <v>9.1325338434817347</v>
      </c>
      <c r="L1279" s="19">
        <f t="shared" si="193"/>
        <v>9.6607401426705923</v>
      </c>
      <c r="M1279" s="21">
        <f t="shared" si="198"/>
        <v>1186</v>
      </c>
      <c r="N1279" s="21">
        <f t="shared" si="199"/>
        <v>1324</v>
      </c>
      <c r="O1279" s="19">
        <f t="shared" si="194"/>
        <v>8.8870904894643772</v>
      </c>
      <c r="P1279" s="19">
        <f t="shared" si="195"/>
        <v>9.9211701585588834</v>
      </c>
      <c r="Q1279" s="21">
        <f>((I1279/B1279)+_xlfn.NORM.S.INV(0.975)^2/(2*B1279))/(1+_xlfn.NORM.S.INV(0.975)^2/B1279)</f>
        <v>9.4107587624620813E-3</v>
      </c>
      <c r="R1279" s="21">
        <f>_xlfn.NORM.S.INV(0.975)*SQRT(Q1279*(1-Q1279)/B1279+(_xlfn.NORM.S.INV(0.975)^2/(4*B1279^2)))/(1+_xlfn.NORM.S.INV(0.975)^2/B1279)</f>
        <v>5.182027744309361E-4</v>
      </c>
      <c r="S1279" s="19">
        <f t="shared" si="196"/>
        <v>8.8925559880311447</v>
      </c>
      <c r="T1279" s="19">
        <f t="shared" si="197"/>
        <v>9.9289615368930182</v>
      </c>
    </row>
    <row r="1280" spans="1:20" x14ac:dyDescent="0.25">
      <c r="A1280" s="12" t="s">
        <v>17</v>
      </c>
      <c r="B1280" s="13">
        <v>642269</v>
      </c>
      <c r="C1280" s="12">
        <v>3.7</v>
      </c>
      <c r="D1280" s="12">
        <v>3.6</v>
      </c>
      <c r="E1280" s="12">
        <v>3.9</v>
      </c>
      <c r="F1280" s="12">
        <v>2008</v>
      </c>
      <c r="G1280" s="12" t="s">
        <v>8</v>
      </c>
      <c r="H1280" s="16" t="str">
        <f>VLOOKUP(A1280,'Data Key'!$A$1:$B$51,2,FALSE)</f>
        <v>South Carolina</v>
      </c>
      <c r="I1280" s="17">
        <f t="shared" si="190"/>
        <v>2376</v>
      </c>
      <c r="J1280" s="21">
        <f t="shared" si="191"/>
        <v>7.575328259891251E-5</v>
      </c>
      <c r="K1280" s="19">
        <f t="shared" si="192"/>
        <v>3.6236312431994677</v>
      </c>
      <c r="L1280" s="19">
        <f t="shared" si="193"/>
        <v>3.7751378083972931</v>
      </c>
      <c r="M1280" s="21">
        <f t="shared" si="198"/>
        <v>2282</v>
      </c>
      <c r="N1280" s="21">
        <f t="shared" si="199"/>
        <v>2472</v>
      </c>
      <c r="O1280" s="19">
        <f t="shared" si="194"/>
        <v>3.5530284039864917</v>
      </c>
      <c r="P1280" s="19">
        <f t="shared" si="195"/>
        <v>3.8488546076488199</v>
      </c>
      <c r="Q1280" s="21">
        <f>((I1280/B1280)+_xlfn.NORM.S.INV(0.975)^2/(2*B1280))/(1+_xlfn.NORM.S.INV(0.975)^2/B1280)</f>
        <v>3.702352919063615E-3</v>
      </c>
      <c r="R1280" s="21">
        <f>_xlfn.NORM.S.INV(0.975)*SQRT(Q1280*(1-Q1280)/B1280+(_xlfn.NORM.S.INV(0.975)^2/(4*B1280^2)))/(1+_xlfn.NORM.S.INV(0.975)^2/B1280)</f>
        <v>1.4856225403821863E-4</v>
      </c>
      <c r="S1280" s="19">
        <f t="shared" si="196"/>
        <v>3.5537906650253968</v>
      </c>
      <c r="T1280" s="19">
        <f t="shared" si="197"/>
        <v>3.8509151731018334</v>
      </c>
    </row>
    <row r="1281" spans="1:20" x14ac:dyDescent="0.25">
      <c r="A1281" s="12" t="s">
        <v>55</v>
      </c>
      <c r="B1281" s="13">
        <v>113488</v>
      </c>
      <c r="C1281" s="12">
        <v>4.5999999999999996</v>
      </c>
      <c r="D1281" s="12">
        <v>4.2</v>
      </c>
      <c r="E1281" s="12">
        <v>5</v>
      </c>
      <c r="F1281" s="12">
        <v>2008</v>
      </c>
      <c r="G1281" s="12" t="s">
        <v>8</v>
      </c>
      <c r="H1281" s="16" t="str">
        <f>VLOOKUP(A1281,'Data Key'!$A$1:$B$51,2,FALSE)</f>
        <v>South Dakota</v>
      </c>
      <c r="I1281" s="17">
        <f t="shared" si="190"/>
        <v>522</v>
      </c>
      <c r="J1281" s="21">
        <f t="shared" si="191"/>
        <v>2.0085572424016464E-4</v>
      </c>
      <c r="K1281" s="19">
        <f t="shared" si="192"/>
        <v>4.3987495203671942</v>
      </c>
      <c r="L1281" s="19">
        <f t="shared" si="193"/>
        <v>4.8004609688475242</v>
      </c>
      <c r="M1281" s="21">
        <f t="shared" si="198"/>
        <v>478</v>
      </c>
      <c r="N1281" s="21">
        <f t="shared" si="199"/>
        <v>567</v>
      </c>
      <c r="O1281" s="19">
        <f t="shared" si="194"/>
        <v>4.2118990554067395</v>
      </c>
      <c r="P1281" s="19">
        <f t="shared" si="195"/>
        <v>4.9961229381079937</v>
      </c>
      <c r="Q1281" s="21">
        <f>((I1281/B1281)+_xlfn.NORM.S.INV(0.975)^2/(2*B1281))/(1+_xlfn.NORM.S.INV(0.975)^2/B1281)</f>
        <v>4.6163735002964605E-3</v>
      </c>
      <c r="R1281" s="21">
        <f>_xlfn.NORM.S.INV(0.975)*SQRT(Q1281*(1-Q1281)/B1281+(_xlfn.NORM.S.INV(0.975)^2/(4*B1281^2)))/(1+_xlfn.NORM.S.INV(0.975)^2/B1281)</f>
        <v>3.9473320939016843E-4</v>
      </c>
      <c r="S1281" s="19">
        <f t="shared" si="196"/>
        <v>4.2216402909062918</v>
      </c>
      <c r="T1281" s="19">
        <f t="shared" si="197"/>
        <v>5.0111067096866293</v>
      </c>
    </row>
    <row r="1282" spans="1:20" x14ac:dyDescent="0.25">
      <c r="A1282" s="12" t="s">
        <v>29</v>
      </c>
      <c r="B1282" s="13">
        <v>878930</v>
      </c>
      <c r="C1282" s="12">
        <v>4.3</v>
      </c>
      <c r="D1282" s="12">
        <v>4.2</v>
      </c>
      <c r="E1282" s="12">
        <v>4.4000000000000004</v>
      </c>
      <c r="F1282" s="12">
        <v>2008</v>
      </c>
      <c r="G1282" s="12" t="s">
        <v>8</v>
      </c>
      <c r="H1282" s="16" t="str">
        <f>VLOOKUP(A1282,'Data Key'!$A$1:$B$51,2,FALSE)</f>
        <v>Tennessee</v>
      </c>
      <c r="I1282" s="17">
        <f t="shared" si="190"/>
        <v>3779</v>
      </c>
      <c r="J1282" s="21">
        <f t="shared" si="191"/>
        <v>6.9790853622787332E-5</v>
      </c>
      <c r="K1282" s="19">
        <f t="shared" si="192"/>
        <v>4.2297551853109159</v>
      </c>
      <c r="L1282" s="19">
        <f t="shared" si="193"/>
        <v>4.3693368925564906</v>
      </c>
      <c r="M1282" s="21">
        <f t="shared" si="198"/>
        <v>3660</v>
      </c>
      <c r="N1282" s="21">
        <f t="shared" si="199"/>
        <v>3900</v>
      </c>
      <c r="O1282" s="19">
        <f t="shared" si="194"/>
        <v>4.1641541419680745</v>
      </c>
      <c r="P1282" s="19">
        <f t="shared" si="195"/>
        <v>4.4372134299659818</v>
      </c>
      <c r="Q1282" s="21">
        <f>((I1282/B1282)+_xlfn.NORM.S.INV(0.975)^2/(2*B1282))/(1+_xlfn.NORM.S.INV(0.975)^2/B1282)</f>
        <v>4.3017125420212734E-3</v>
      </c>
      <c r="R1282" s="21">
        <f>_xlfn.NORM.S.INV(0.975)*SQRT(Q1282*(1-Q1282)/B1282+(_xlfn.NORM.S.INV(0.975)^2/(4*B1282^2)))/(1+_xlfn.NORM.S.INV(0.975)^2/B1282)</f>
        <v>1.3683872191697533E-4</v>
      </c>
      <c r="S1282" s="19">
        <f t="shared" si="196"/>
        <v>4.1648738201042983</v>
      </c>
      <c r="T1282" s="19">
        <f t="shared" si="197"/>
        <v>4.4385512639382485</v>
      </c>
    </row>
    <row r="1283" spans="1:20" x14ac:dyDescent="0.25">
      <c r="A1283" s="12" t="s">
        <v>63</v>
      </c>
      <c r="B1283" s="13">
        <v>4165071</v>
      </c>
      <c r="C1283" s="12">
        <v>5.0999999999999996</v>
      </c>
      <c r="D1283" s="12">
        <v>5</v>
      </c>
      <c r="E1283" s="12">
        <v>5.2</v>
      </c>
      <c r="F1283" s="12">
        <v>2008</v>
      </c>
      <c r="G1283" s="12" t="s">
        <v>8</v>
      </c>
      <c r="H1283" s="16" t="str">
        <f>VLOOKUP(A1283,'Data Key'!$A$1:$B$51,2,FALSE)</f>
        <v>Texas</v>
      </c>
      <c r="I1283" s="17">
        <f t="shared" ref="I1283:I1346" si="200">ROUND(B1283*C1283/1000,0)</f>
        <v>21242</v>
      </c>
      <c r="J1283" s="21">
        <f t="shared" ref="J1283:J1346" si="201">SQRT(I1283/B1283*(1-I1283/B1283)/B1283)</f>
        <v>3.4903180358802831E-5</v>
      </c>
      <c r="K1283" s="19">
        <f t="shared" ref="K1283:K1346" si="202">1000*(I1283/B1283-J1283)</f>
        <v>5.0651299283204967</v>
      </c>
      <c r="L1283" s="19">
        <f t="shared" ref="L1283:L1346" si="203">1000*(I1283/B1283+J1283)</f>
        <v>5.1349362890381025</v>
      </c>
      <c r="M1283" s="21">
        <f t="shared" si="198"/>
        <v>20957</v>
      </c>
      <c r="N1283" s="21">
        <f t="shared" si="199"/>
        <v>21527</v>
      </c>
      <c r="O1283" s="19">
        <f t="shared" ref="O1283:O1346" si="204">1000*M1283/B1283</f>
        <v>5.0316069041800251</v>
      </c>
      <c r="P1283" s="19">
        <f t="shared" ref="P1283:P1346" si="205">1000*N1283/B1283</f>
        <v>5.168459313178575</v>
      </c>
      <c r="Q1283" s="21">
        <f>((I1283/B1283)+_xlfn.NORM.S.INV(0.975)^2/(2*B1283))/(1+_xlfn.NORM.S.INV(0.975)^2/B1283)</f>
        <v>5.1004895561419603E-3</v>
      </c>
      <c r="R1283" s="21">
        <f>_xlfn.NORM.S.INV(0.975)*SQRT(Q1283*(1-Q1283)/B1283+(_xlfn.NORM.S.INV(0.975)^2/(4*B1283^2)))/(1+_xlfn.NORM.S.INV(0.975)^2/B1283)</f>
        <v>6.841351310175192E-5</v>
      </c>
      <c r="S1283" s="19">
        <f t="shared" ref="S1283:S1346" si="206">1000*(Q1283-R1283)</f>
        <v>5.0320760430402087</v>
      </c>
      <c r="T1283" s="19">
        <f t="shared" ref="T1283:T1346" si="207">1000*(Q1283+R1283)</f>
        <v>5.1689030692437123</v>
      </c>
    </row>
    <row r="1284" spans="1:20" x14ac:dyDescent="0.25">
      <c r="A1284" s="12" t="s">
        <v>25</v>
      </c>
      <c r="B1284" s="13">
        <v>503252</v>
      </c>
      <c r="C1284" s="12">
        <v>5.0999999999999996</v>
      </c>
      <c r="D1284" s="12">
        <v>4.9000000000000004</v>
      </c>
      <c r="E1284" s="12">
        <v>5.3</v>
      </c>
      <c r="F1284" s="12">
        <v>2008</v>
      </c>
      <c r="G1284" s="12" t="s">
        <v>8</v>
      </c>
      <c r="H1284" s="16" t="str">
        <f>VLOOKUP(A1284,'Data Key'!$A$1:$B$51,2,FALSE)</f>
        <v>Utah</v>
      </c>
      <c r="I1284" s="17">
        <f t="shared" si="200"/>
        <v>2567</v>
      </c>
      <c r="J1284" s="21">
        <f t="shared" si="201"/>
        <v>1.0041924697387911E-4</v>
      </c>
      <c r="K1284" s="19">
        <f t="shared" si="202"/>
        <v>5.0004049921746994</v>
      </c>
      <c r="L1284" s="19">
        <f t="shared" si="203"/>
        <v>5.2012434861224568</v>
      </c>
      <c r="M1284" s="21">
        <f t="shared" ref="M1284:M1347" si="208">_xlfn.BINOM.INV(B1284, C1284/1000, 0.025)</f>
        <v>2468</v>
      </c>
      <c r="N1284" s="21">
        <f t="shared" ref="N1284:N1347" si="209">_xlfn.BINOM.INV(B1284, C1284/1000, 0.975)</f>
        <v>2666</v>
      </c>
      <c r="O1284" s="19">
        <f t="shared" si="204"/>
        <v>4.904103709473584</v>
      </c>
      <c r="P1284" s="19">
        <f t="shared" si="205"/>
        <v>5.2975447688235713</v>
      </c>
      <c r="Q1284" s="21">
        <f>((I1284/B1284)+_xlfn.NORM.S.INV(0.975)^2/(2*B1284))/(1+_xlfn.NORM.S.INV(0.975)^2/B1284)</f>
        <v>5.1046019097635269E-3</v>
      </c>
      <c r="R1284" s="21">
        <f>_xlfn.NORM.S.INV(0.975)*SQRT(Q1284*(1-Q1284)/B1284+(_xlfn.NORM.S.INV(0.975)^2/(4*B1284^2)))/(1+_xlfn.NORM.S.INV(0.975)^2/B1284)</f>
        <v>1.9692608709415005E-4</v>
      </c>
      <c r="S1284" s="19">
        <f t="shared" si="206"/>
        <v>4.9076758226693773</v>
      </c>
      <c r="T1284" s="19">
        <f t="shared" si="207"/>
        <v>5.3015279968576765</v>
      </c>
    </row>
    <row r="1285" spans="1:20" x14ac:dyDescent="0.25">
      <c r="A1285" s="12" t="s">
        <v>56</v>
      </c>
      <c r="B1285" s="13">
        <v>1115877</v>
      </c>
      <c r="C1285" s="12">
        <v>6.6</v>
      </c>
      <c r="D1285" s="12">
        <v>6.5</v>
      </c>
      <c r="E1285" s="12">
        <v>6.8</v>
      </c>
      <c r="F1285" s="12">
        <v>2008</v>
      </c>
      <c r="G1285" s="12" t="s">
        <v>8</v>
      </c>
      <c r="H1285" s="16" t="str">
        <f>VLOOKUP(A1285,'Data Key'!$A$1:$B$51,2,FALSE)</f>
        <v>Virginia</v>
      </c>
      <c r="I1285" s="17">
        <f t="shared" si="200"/>
        <v>7365</v>
      </c>
      <c r="J1285" s="21">
        <f t="shared" si="201"/>
        <v>7.6653516982847793E-5</v>
      </c>
      <c r="K1285" s="19">
        <f t="shared" si="202"/>
        <v>6.5235362888828528</v>
      </c>
      <c r="L1285" s="19">
        <f t="shared" si="203"/>
        <v>6.6768433228485478</v>
      </c>
      <c r="M1285" s="21">
        <f t="shared" si="208"/>
        <v>7198</v>
      </c>
      <c r="N1285" s="21">
        <f t="shared" si="209"/>
        <v>7533</v>
      </c>
      <c r="O1285" s="19">
        <f t="shared" si="204"/>
        <v>6.4505317342323574</v>
      </c>
      <c r="P1285" s="19">
        <f t="shared" si="205"/>
        <v>6.7507440336166082</v>
      </c>
      <c r="Q1285" s="21">
        <f>((I1285/B1285)+_xlfn.NORM.S.INV(0.975)^2/(2*B1285))/(1+_xlfn.NORM.S.INV(0.975)^2/B1285)</f>
        <v>6.6018883519672004E-3</v>
      </c>
      <c r="R1285" s="21">
        <f>_xlfn.NORM.S.INV(0.975)*SQRT(Q1285*(1-Q1285)/B1285+(_xlfn.NORM.S.INV(0.975)^2/(4*B1285^2)))/(1+_xlfn.NORM.S.INV(0.975)^2/B1285)</f>
        <v>1.5026667602350004E-4</v>
      </c>
      <c r="S1285" s="19">
        <f t="shared" si="206"/>
        <v>6.4516216759437004</v>
      </c>
      <c r="T1285" s="19">
        <f t="shared" si="207"/>
        <v>6.7521550279907006</v>
      </c>
    </row>
    <row r="1286" spans="1:20" x14ac:dyDescent="0.25">
      <c r="A1286" s="12" t="s">
        <v>41</v>
      </c>
      <c r="B1286" s="13">
        <v>952192</v>
      </c>
      <c r="C1286" s="12">
        <v>6.1</v>
      </c>
      <c r="D1286" s="12">
        <v>5.9</v>
      </c>
      <c r="E1286" s="12">
        <v>6.2</v>
      </c>
      <c r="F1286" s="12">
        <v>2008</v>
      </c>
      <c r="G1286" s="12" t="s">
        <v>8</v>
      </c>
      <c r="H1286" s="16" t="str">
        <f>VLOOKUP(A1286,'Data Key'!$A$1:$B$51,2,FALSE)</f>
        <v>Washington</v>
      </c>
      <c r="I1286" s="17">
        <f t="shared" si="200"/>
        <v>5808</v>
      </c>
      <c r="J1286" s="21">
        <f t="shared" si="201"/>
        <v>7.97921571036377E-5</v>
      </c>
      <c r="K1286" s="19">
        <f t="shared" si="202"/>
        <v>6.0198180055526338</v>
      </c>
      <c r="L1286" s="19">
        <f t="shared" si="203"/>
        <v>6.1794023197599088</v>
      </c>
      <c r="M1286" s="21">
        <f t="shared" si="208"/>
        <v>5660</v>
      </c>
      <c r="N1286" s="21">
        <f t="shared" si="209"/>
        <v>5958</v>
      </c>
      <c r="O1286" s="19">
        <f t="shared" si="204"/>
        <v>5.9441793251781156</v>
      </c>
      <c r="P1286" s="19">
        <f t="shared" si="205"/>
        <v>6.2571414168571042</v>
      </c>
      <c r="Q1286" s="21">
        <f>((I1286/B1286)+_xlfn.NORM.S.INV(0.975)^2/(2*B1286))/(1+_xlfn.NORM.S.INV(0.975)^2/B1286)</f>
        <v>6.1016027128507544E-3</v>
      </c>
      <c r="R1286" s="21">
        <f>_xlfn.NORM.S.INV(0.975)*SQRT(Q1286*(1-Q1286)/B1286+(_xlfn.NORM.S.INV(0.975)^2/(4*B1286^2)))/(1+_xlfn.NORM.S.INV(0.975)^2/B1286)</f>
        <v>1.5642751439697215E-4</v>
      </c>
      <c r="S1286" s="19">
        <f t="shared" si="206"/>
        <v>5.9451751984537822</v>
      </c>
      <c r="T1286" s="19">
        <f t="shared" si="207"/>
        <v>6.2580302272477262</v>
      </c>
    </row>
    <row r="1287" spans="1:20" x14ac:dyDescent="0.25">
      <c r="A1287" s="12" t="s">
        <v>18</v>
      </c>
      <c r="B1287" s="13">
        <v>248660</v>
      </c>
      <c r="C1287" s="12">
        <v>3.9</v>
      </c>
      <c r="D1287" s="12">
        <v>3.7</v>
      </c>
      <c r="E1287" s="12">
        <v>4.0999999999999996</v>
      </c>
      <c r="F1287" s="12">
        <v>2008</v>
      </c>
      <c r="G1287" s="12" t="s">
        <v>8</v>
      </c>
      <c r="H1287" s="16" t="str">
        <f>VLOOKUP(A1287,'Data Key'!$A$1:$B$51,2,FALSE)</f>
        <v>West Virginia</v>
      </c>
      <c r="I1287" s="17">
        <f t="shared" si="200"/>
        <v>970</v>
      </c>
      <c r="J1287" s="21">
        <f t="shared" si="201"/>
        <v>1.2500610105801527E-4</v>
      </c>
      <c r="K1287" s="19">
        <f t="shared" si="202"/>
        <v>3.7759027704935009</v>
      </c>
      <c r="L1287" s="19">
        <f t="shared" si="203"/>
        <v>4.0259149726095309</v>
      </c>
      <c r="M1287" s="21">
        <f t="shared" si="208"/>
        <v>909</v>
      </c>
      <c r="N1287" s="21">
        <f t="shared" si="209"/>
        <v>1031</v>
      </c>
      <c r="O1287" s="19">
        <f t="shared" si="204"/>
        <v>3.6555939837529157</v>
      </c>
      <c r="P1287" s="19">
        <f t="shared" si="205"/>
        <v>4.146223759350117</v>
      </c>
      <c r="Q1287" s="21">
        <f>((I1287/B1287)+_xlfn.NORM.S.INV(0.975)^2/(2*B1287))/(1+_xlfn.NORM.S.INV(0.975)^2/B1287)</f>
        <v>3.9085728094138674E-3</v>
      </c>
      <c r="R1287" s="21">
        <f>_xlfn.NORM.S.INV(0.975)*SQRT(Q1287*(1-Q1287)/B1287+(_xlfn.NORM.S.INV(0.975)^2/(4*B1287^2)))/(1+_xlfn.NORM.S.INV(0.975)^2/B1287)</f>
        <v>2.4536489402305782E-4</v>
      </c>
      <c r="S1287" s="19">
        <f t="shared" si="206"/>
        <v>3.6632079153908097</v>
      </c>
      <c r="T1287" s="19">
        <f t="shared" si="207"/>
        <v>4.1539377034369247</v>
      </c>
    </row>
    <row r="1288" spans="1:20" x14ac:dyDescent="0.25">
      <c r="A1288" s="12" t="s">
        <v>26</v>
      </c>
      <c r="B1288" s="13">
        <v>770205</v>
      </c>
      <c r="C1288" s="12">
        <v>7.7</v>
      </c>
      <c r="D1288" s="12">
        <v>7.5</v>
      </c>
      <c r="E1288" s="12">
        <v>7.9</v>
      </c>
      <c r="F1288" s="12">
        <v>2008</v>
      </c>
      <c r="G1288" s="12" t="s">
        <v>8</v>
      </c>
      <c r="H1288" s="16" t="str">
        <f>VLOOKUP(A1288,'Data Key'!$A$1:$B$51,2,FALSE)</f>
        <v>Wisconsin</v>
      </c>
      <c r="I1288" s="17">
        <f t="shared" si="200"/>
        <v>5931</v>
      </c>
      <c r="J1288" s="21">
        <f t="shared" si="201"/>
        <v>9.9604510223988754E-5</v>
      </c>
      <c r="K1288" s="19">
        <f t="shared" si="202"/>
        <v>7.6009427466751491</v>
      </c>
      <c r="L1288" s="19">
        <f t="shared" si="203"/>
        <v>7.8001517671231264</v>
      </c>
      <c r="M1288" s="21">
        <f t="shared" si="208"/>
        <v>5781</v>
      </c>
      <c r="N1288" s="21">
        <f t="shared" si="209"/>
        <v>6081</v>
      </c>
      <c r="O1288" s="19">
        <f t="shared" si="204"/>
        <v>7.5057939120104384</v>
      </c>
      <c r="P1288" s="19">
        <f t="shared" si="205"/>
        <v>7.8953006017878353</v>
      </c>
      <c r="Q1288" s="21">
        <f>((I1288/B1288)+_xlfn.NORM.S.INV(0.975)^2/(2*B1288))/(1+_xlfn.NORM.S.INV(0.975)^2/B1288)</f>
        <v>7.7030026274082326E-3</v>
      </c>
      <c r="R1288" s="21">
        <f>_xlfn.NORM.S.INV(0.975)*SQRT(Q1288*(1-Q1288)/B1288+(_xlfn.NORM.S.INV(0.975)^2/(4*B1288^2)))/(1+_xlfn.NORM.S.INV(0.975)^2/B1288)</f>
        <v>1.95267083453745E-4</v>
      </c>
      <c r="S1288" s="19">
        <f t="shared" si="206"/>
        <v>7.5077355439544879</v>
      </c>
      <c r="T1288" s="19">
        <f t="shared" si="207"/>
        <v>7.8982697108619782</v>
      </c>
    </row>
    <row r="1289" spans="1:20" x14ac:dyDescent="0.25">
      <c r="A1289" s="12" t="s">
        <v>42</v>
      </c>
      <c r="B1289" s="13">
        <v>79494</v>
      </c>
      <c r="C1289" s="12">
        <v>4.9000000000000004</v>
      </c>
      <c r="D1289" s="12">
        <v>4.4000000000000004</v>
      </c>
      <c r="E1289" s="12">
        <v>5.4</v>
      </c>
      <c r="F1289" s="12">
        <v>2008</v>
      </c>
      <c r="G1289" s="12" t="s">
        <v>8</v>
      </c>
      <c r="H1289" s="16" t="str">
        <f>VLOOKUP(A1289,'Data Key'!$A$1:$B$51,2,FALSE)</f>
        <v>Wyoming</v>
      </c>
      <c r="I1289" s="17">
        <f t="shared" si="200"/>
        <v>390</v>
      </c>
      <c r="J1289" s="21">
        <f t="shared" si="201"/>
        <v>2.4781637513416764E-4</v>
      </c>
      <c r="K1289" s="19">
        <f t="shared" si="202"/>
        <v>4.6582142686880079</v>
      </c>
      <c r="L1289" s="19">
        <f t="shared" si="203"/>
        <v>5.1538470189563421</v>
      </c>
      <c r="M1289" s="21">
        <f t="shared" si="208"/>
        <v>351</v>
      </c>
      <c r="N1289" s="21">
        <f t="shared" si="209"/>
        <v>429</v>
      </c>
      <c r="O1289" s="19">
        <f t="shared" si="204"/>
        <v>4.4154275794399576</v>
      </c>
      <c r="P1289" s="19">
        <f t="shared" si="205"/>
        <v>5.3966337082043925</v>
      </c>
      <c r="Q1289" s="21">
        <f>((I1289/B1289)+_xlfn.NORM.S.INV(0.975)^2/(2*B1289))/(1+_xlfn.NORM.S.INV(0.975)^2/B1289)</f>
        <v>4.9299543511927826E-3</v>
      </c>
      <c r="R1289" s="21">
        <f>_xlfn.NORM.S.INV(0.975)*SQRT(Q1289*(1-Q1289)/B1289+(_xlfn.NORM.S.INV(0.975)^2/(4*B1289^2)))/(1+_xlfn.NORM.S.INV(0.975)^2/B1289)</f>
        <v>4.8746373122925845E-4</v>
      </c>
      <c r="S1289" s="19">
        <f t="shared" si="206"/>
        <v>4.4424906199635243</v>
      </c>
      <c r="T1289" s="19">
        <f t="shared" si="207"/>
        <v>5.4174180824220404</v>
      </c>
    </row>
    <row r="1290" spans="1:20" x14ac:dyDescent="0.25">
      <c r="A1290" s="12" t="s">
        <v>19</v>
      </c>
      <c r="B1290" s="13">
        <v>684096</v>
      </c>
      <c r="C1290" s="12">
        <v>4.7</v>
      </c>
      <c r="D1290" s="12">
        <v>4.5999999999999996</v>
      </c>
      <c r="E1290" s="12">
        <v>4.9000000000000004</v>
      </c>
      <c r="F1290" s="12">
        <v>2009</v>
      </c>
      <c r="G1290" s="12" t="s">
        <v>8</v>
      </c>
      <c r="H1290" s="16" t="str">
        <f>VLOOKUP(A1290,'Data Key'!$A$1:$B$51,2,FALSE)</f>
        <v>Alabama</v>
      </c>
      <c r="I1290" s="17">
        <f t="shared" si="200"/>
        <v>3215</v>
      </c>
      <c r="J1290" s="21">
        <f t="shared" si="201"/>
        <v>8.268952929135141E-5</v>
      </c>
      <c r="K1290" s="19">
        <f t="shared" si="202"/>
        <v>4.6169432707834916</v>
      </c>
      <c r="L1290" s="19">
        <f t="shared" si="203"/>
        <v>4.7823223293661954</v>
      </c>
      <c r="M1290" s="21">
        <f t="shared" si="208"/>
        <v>3105</v>
      </c>
      <c r="N1290" s="21">
        <f t="shared" si="209"/>
        <v>3327</v>
      </c>
      <c r="O1290" s="19">
        <f t="shared" si="204"/>
        <v>4.5388366545046308</v>
      </c>
      <c r="P1290" s="19">
        <f t="shared" si="205"/>
        <v>4.8633525119281504</v>
      </c>
      <c r="Q1290" s="21">
        <f>((I1290/B1290)+_xlfn.NORM.S.INV(0.975)^2/(2*B1290))/(1+_xlfn.NORM.S.INV(0.975)^2/B1290)</f>
        <v>4.7024140841055726E-3</v>
      </c>
      <c r="R1290" s="21">
        <f>_xlfn.NORM.S.INV(0.975)*SQRT(Q1290*(1-Q1290)/B1290+(_xlfn.NORM.S.INV(0.975)^2/(4*B1290^2)))/(1+_xlfn.NORM.S.INV(0.975)^2/B1290)</f>
        <v>1.6213962337099163E-4</v>
      </c>
      <c r="S1290" s="19">
        <f t="shared" si="206"/>
        <v>4.5402744607345813</v>
      </c>
      <c r="T1290" s="19">
        <f t="shared" si="207"/>
        <v>4.8645537074765643</v>
      </c>
    </row>
    <row r="1291" spans="1:20" x14ac:dyDescent="0.25">
      <c r="A1291" s="12" t="s">
        <v>43</v>
      </c>
      <c r="B1291" s="13">
        <v>119382</v>
      </c>
      <c r="C1291" s="12">
        <v>5</v>
      </c>
      <c r="D1291" s="12">
        <v>4.5999999999999996</v>
      </c>
      <c r="E1291" s="12">
        <v>5.4</v>
      </c>
      <c r="F1291" s="12">
        <v>2009</v>
      </c>
      <c r="G1291" s="12" t="s">
        <v>8</v>
      </c>
      <c r="H1291" s="16" t="str">
        <f>VLOOKUP(A1291,'Data Key'!$A$1:$B$51,2,FALSE)</f>
        <v>Alaska</v>
      </c>
      <c r="I1291" s="17">
        <f t="shared" si="200"/>
        <v>597</v>
      </c>
      <c r="J1291" s="21">
        <f t="shared" si="201"/>
        <v>2.0415484501477342E-4</v>
      </c>
      <c r="K1291" s="19">
        <f t="shared" si="202"/>
        <v>4.7965990374800747</v>
      </c>
      <c r="L1291" s="19">
        <f t="shared" si="203"/>
        <v>5.2049087275096211</v>
      </c>
      <c r="M1291" s="21">
        <f t="shared" si="208"/>
        <v>550</v>
      </c>
      <c r="N1291" s="21">
        <f t="shared" si="209"/>
        <v>645</v>
      </c>
      <c r="O1291" s="19">
        <f t="shared" si="204"/>
        <v>4.6070596907406474</v>
      </c>
      <c r="P1291" s="19">
        <f t="shared" si="205"/>
        <v>5.4028245464140321</v>
      </c>
      <c r="Q1291" s="21">
        <f>((I1291/B1291)+_xlfn.NORM.S.INV(0.975)^2/(2*B1291))/(1+_xlfn.NORM.S.INV(0.975)^2/B1291)</f>
        <v>5.0166813928009249E-3</v>
      </c>
      <c r="R1291" s="21">
        <f>_xlfn.NORM.S.INV(0.975)*SQRT(Q1291*(1-Q1291)/B1291+(_xlfn.NORM.S.INV(0.975)^2/(4*B1291^2)))/(1+_xlfn.NORM.S.INV(0.975)^2/B1291)</f>
        <v>4.0107956043668603E-4</v>
      </c>
      <c r="S1291" s="19">
        <f t="shared" si="206"/>
        <v>4.6156018323642387</v>
      </c>
      <c r="T1291" s="19">
        <f t="shared" si="207"/>
        <v>5.417760953237611</v>
      </c>
    </row>
    <row r="1292" spans="1:20" x14ac:dyDescent="0.25">
      <c r="A1292" s="12" t="s">
        <v>13</v>
      </c>
      <c r="B1292" s="13">
        <v>984294</v>
      </c>
      <c r="C1292" s="12">
        <v>6</v>
      </c>
      <c r="D1292" s="12">
        <v>5.8</v>
      </c>
      <c r="E1292" s="12">
        <v>6.1</v>
      </c>
      <c r="F1292" s="12">
        <v>2009</v>
      </c>
      <c r="G1292" s="12" t="s">
        <v>8</v>
      </c>
      <c r="H1292" s="16" t="str">
        <f>VLOOKUP(A1292,'Data Key'!$A$1:$B$51,2,FALSE)</f>
        <v>Arizona</v>
      </c>
      <c r="I1292" s="17">
        <f t="shared" si="200"/>
        <v>5906</v>
      </c>
      <c r="J1292" s="21">
        <f t="shared" si="201"/>
        <v>7.784218597817213E-5</v>
      </c>
      <c r="K1292" s="19">
        <f t="shared" si="202"/>
        <v>5.9223975797828716</v>
      </c>
      <c r="L1292" s="19">
        <f t="shared" si="203"/>
        <v>6.0780819517392155</v>
      </c>
      <c r="M1292" s="21">
        <f t="shared" si="208"/>
        <v>5756</v>
      </c>
      <c r="N1292" s="21">
        <f t="shared" si="209"/>
        <v>6056</v>
      </c>
      <c r="O1292" s="19">
        <f t="shared" si="204"/>
        <v>5.847846273572733</v>
      </c>
      <c r="P1292" s="19">
        <f t="shared" si="205"/>
        <v>6.1526332579493523</v>
      </c>
      <c r="Q1292" s="21">
        <f>((I1292/B1292)+_xlfn.NORM.S.INV(0.975)^2/(2*B1292))/(1+_xlfn.NORM.S.INV(0.975)^2/B1292)</f>
        <v>6.0021677185172536E-3</v>
      </c>
      <c r="R1292" s="21">
        <f>_xlfn.NORM.S.INV(0.975)*SQRT(Q1292*(1-Q1292)/B1292+(_xlfn.NORM.S.INV(0.975)^2/(4*B1292^2)))/(1+_xlfn.NORM.S.INV(0.975)^2/B1292)</f>
        <v>1.5260412323846097E-4</v>
      </c>
      <c r="S1292" s="19">
        <f t="shared" si="206"/>
        <v>5.8495635952787923</v>
      </c>
      <c r="T1292" s="19">
        <f t="shared" si="207"/>
        <v>6.1547718417557142</v>
      </c>
    </row>
    <row r="1293" spans="1:20" x14ac:dyDescent="0.25">
      <c r="A1293" s="12" t="s">
        <v>20</v>
      </c>
      <c r="B1293" s="13">
        <v>428469</v>
      </c>
      <c r="C1293" s="12">
        <v>5.2</v>
      </c>
      <c r="D1293" s="12">
        <v>5</v>
      </c>
      <c r="E1293" s="12">
        <v>5.5</v>
      </c>
      <c r="F1293" s="12">
        <v>2009</v>
      </c>
      <c r="G1293" s="12" t="s">
        <v>8</v>
      </c>
      <c r="H1293" s="16" t="str">
        <f>VLOOKUP(A1293,'Data Key'!$A$1:$B$51,2,FALSE)</f>
        <v>Arkansas</v>
      </c>
      <c r="I1293" s="17">
        <f t="shared" si="200"/>
        <v>2228</v>
      </c>
      <c r="J1293" s="21">
        <f t="shared" si="201"/>
        <v>1.0987682344110198E-4</v>
      </c>
      <c r="K1293" s="19">
        <f t="shared" si="202"/>
        <v>5.0900326215829255</v>
      </c>
      <c r="L1293" s="19">
        <f t="shared" si="203"/>
        <v>5.3097862684651291</v>
      </c>
      <c r="M1293" s="21">
        <f t="shared" si="208"/>
        <v>2136</v>
      </c>
      <c r="N1293" s="21">
        <f t="shared" si="209"/>
        <v>2321</v>
      </c>
      <c r="O1293" s="19">
        <f t="shared" si="204"/>
        <v>4.985191460759121</v>
      </c>
      <c r="P1293" s="19">
        <f t="shared" si="205"/>
        <v>5.4169613204222475</v>
      </c>
      <c r="Q1293" s="21">
        <f>((I1293/B1293)+_xlfn.NORM.S.INV(0.975)^2/(2*B1293))/(1+_xlfn.NORM.S.INV(0.975)^2/B1293)</f>
        <v>5.2043455585612849E-3</v>
      </c>
      <c r="R1293" s="21">
        <f>_xlfn.NORM.S.INV(0.975)*SQRT(Q1293*(1-Q1293)/B1293+(_xlfn.NORM.S.INV(0.975)^2/(4*B1293^2)))/(1+_xlfn.NORM.S.INV(0.975)^2/B1293)</f>
        <v>2.1549067708193366E-4</v>
      </c>
      <c r="S1293" s="19">
        <f t="shared" si="206"/>
        <v>4.9888548814793516</v>
      </c>
      <c r="T1293" s="19">
        <f t="shared" si="207"/>
        <v>5.4198362356432188</v>
      </c>
    </row>
    <row r="1294" spans="1:20" x14ac:dyDescent="0.25">
      <c r="A1294" s="12" t="s">
        <v>44</v>
      </c>
      <c r="B1294" s="13">
        <v>5714230</v>
      </c>
      <c r="C1294" s="12">
        <v>7.8</v>
      </c>
      <c r="D1294" s="12">
        <v>7.7</v>
      </c>
      <c r="E1294" s="12">
        <v>7.9</v>
      </c>
      <c r="F1294" s="12">
        <v>2009</v>
      </c>
      <c r="G1294" s="12" t="s">
        <v>8</v>
      </c>
      <c r="H1294" s="16" t="str">
        <f>VLOOKUP(A1294,'Data Key'!$A$1:$B$51,2,FALSE)</f>
        <v>California</v>
      </c>
      <c r="I1294" s="17">
        <f t="shared" si="200"/>
        <v>44571</v>
      </c>
      <c r="J1294" s="21">
        <f t="shared" si="201"/>
        <v>3.6801717160446828E-5</v>
      </c>
      <c r="K1294" s="19">
        <f t="shared" si="202"/>
        <v>7.7631993328497906</v>
      </c>
      <c r="L1294" s="19">
        <f t="shared" si="203"/>
        <v>7.836802767170683</v>
      </c>
      <c r="M1294" s="21">
        <f t="shared" si="208"/>
        <v>44159</v>
      </c>
      <c r="N1294" s="21">
        <f t="shared" si="209"/>
        <v>44984</v>
      </c>
      <c r="O1294" s="19">
        <f t="shared" si="204"/>
        <v>7.7279003470283838</v>
      </c>
      <c r="P1294" s="19">
        <f t="shared" si="205"/>
        <v>7.8722767546983583</v>
      </c>
      <c r="Q1294" s="21">
        <f>((I1294/B1294)+_xlfn.NORM.S.INV(0.975)^2/(2*B1294))/(1+_xlfn.NORM.S.INV(0.975)^2/B1294)</f>
        <v>7.80033193706876E-3</v>
      </c>
      <c r="R1294" s="21">
        <f>_xlfn.NORM.S.INV(0.975)*SQRT(Q1294*(1-Q1294)/B1294+(_xlfn.NORM.S.INV(0.975)^2/(4*B1294^2)))/(1+_xlfn.NORM.S.INV(0.975)^2/B1294)</f>
        <v>7.2132292773076148E-5</v>
      </c>
      <c r="S1294" s="19">
        <f t="shared" si="206"/>
        <v>7.7281996442956835</v>
      </c>
      <c r="T1294" s="19">
        <f t="shared" si="207"/>
        <v>7.8724642298418352</v>
      </c>
    </row>
    <row r="1295" spans="1:20" x14ac:dyDescent="0.25">
      <c r="A1295" s="12" t="s">
        <v>21</v>
      </c>
      <c r="B1295" s="13">
        <v>738477</v>
      </c>
      <c r="C1295" s="12">
        <v>3.6</v>
      </c>
      <c r="D1295" s="12">
        <v>3.5</v>
      </c>
      <c r="E1295" s="12">
        <v>3.8</v>
      </c>
      <c r="F1295" s="12">
        <v>2009</v>
      </c>
      <c r="G1295" s="12" t="s">
        <v>8</v>
      </c>
      <c r="H1295" s="16" t="str">
        <f>VLOOKUP(A1295,'Data Key'!$A$1:$B$51,2,FALSE)</f>
        <v>Colorado</v>
      </c>
      <c r="I1295" s="17">
        <f t="shared" si="200"/>
        <v>2659</v>
      </c>
      <c r="J1295" s="21">
        <f t="shared" si="201"/>
        <v>6.9700984428476602E-5</v>
      </c>
      <c r="K1295" s="19">
        <f t="shared" si="202"/>
        <v>3.5309527935497136</v>
      </c>
      <c r="L1295" s="19">
        <f t="shared" si="203"/>
        <v>3.6703547624066668</v>
      </c>
      <c r="M1295" s="21">
        <f t="shared" si="208"/>
        <v>2558</v>
      </c>
      <c r="N1295" s="21">
        <f t="shared" si="209"/>
        <v>2760</v>
      </c>
      <c r="O1295" s="19">
        <f t="shared" si="204"/>
        <v>3.4638858082242234</v>
      </c>
      <c r="P1295" s="19">
        <f t="shared" si="205"/>
        <v>3.737421747732157</v>
      </c>
      <c r="Q1295" s="21">
        <f>((I1295/B1295)+_xlfn.NORM.S.INV(0.975)^2/(2*B1295))/(1+_xlfn.NORM.S.INV(0.975)^2/B1295)</f>
        <v>3.6032359677115951E-3</v>
      </c>
      <c r="R1295" s="21">
        <f>_xlfn.NORM.S.INV(0.975)*SQRT(Q1295*(1-Q1295)/B1295+(_xlfn.NORM.S.INV(0.975)^2/(4*B1295^2)))/(1+_xlfn.NORM.S.INV(0.975)^2/B1295)</f>
        <v>1.3668425576454345E-4</v>
      </c>
      <c r="S1295" s="19">
        <f t="shared" si="206"/>
        <v>3.4665517119470515</v>
      </c>
      <c r="T1295" s="19">
        <f t="shared" si="207"/>
        <v>3.7399202234761386</v>
      </c>
    </row>
    <row r="1296" spans="1:20" x14ac:dyDescent="0.25">
      <c r="A1296" s="12" t="s">
        <v>33</v>
      </c>
      <c r="B1296" s="13">
        <v>508413</v>
      </c>
      <c r="C1296" s="12">
        <v>9.1999999999999993</v>
      </c>
      <c r="D1296" s="12">
        <v>9</v>
      </c>
      <c r="E1296" s="12">
        <v>9.5</v>
      </c>
      <c r="F1296" s="12">
        <v>2009</v>
      </c>
      <c r="G1296" s="12" t="s">
        <v>8</v>
      </c>
      <c r="H1296" s="16" t="str">
        <f>VLOOKUP(A1296,'Data Key'!$A$1:$B$51,2,FALSE)</f>
        <v>Connecticut</v>
      </c>
      <c r="I1296" s="17">
        <f t="shared" si="200"/>
        <v>4677</v>
      </c>
      <c r="J1296" s="21">
        <f t="shared" si="201"/>
        <v>1.3389372046429201E-4</v>
      </c>
      <c r="K1296" s="19">
        <f t="shared" si="202"/>
        <v>9.0653203043541133</v>
      </c>
      <c r="L1296" s="19">
        <f t="shared" si="203"/>
        <v>9.333107745282696</v>
      </c>
      <c r="M1296" s="21">
        <f t="shared" si="208"/>
        <v>4544</v>
      </c>
      <c r="N1296" s="21">
        <f t="shared" si="209"/>
        <v>4811</v>
      </c>
      <c r="O1296" s="19">
        <f t="shared" si="204"/>
        <v>8.9376156785920102</v>
      </c>
      <c r="P1296" s="19">
        <f t="shared" si="205"/>
        <v>9.462779275903646</v>
      </c>
      <c r="Q1296" s="21">
        <f>((I1296/B1296)+_xlfn.NORM.S.INV(0.975)^2/(2*B1296))/(1+_xlfn.NORM.S.INV(0.975)^2/B1296)</f>
        <v>9.2029223815342804E-3</v>
      </c>
      <c r="R1296" s="21">
        <f>_xlfn.NORM.S.INV(0.975)*SQRT(Q1296*(1-Q1296)/B1296+(_xlfn.NORM.S.INV(0.975)^2/(4*B1296^2)))/(1+_xlfn.NORM.S.INV(0.975)^2/B1296)</f>
        <v>2.6250447062446788E-4</v>
      </c>
      <c r="S1296" s="19">
        <f t="shared" si="206"/>
        <v>8.9404179109098116</v>
      </c>
      <c r="T1296" s="19">
        <f t="shared" si="207"/>
        <v>9.4654268521587497</v>
      </c>
    </row>
    <row r="1297" spans="1:20" x14ac:dyDescent="0.25">
      <c r="A1297" s="12" t="s">
        <v>45</v>
      </c>
      <c r="B1297" s="13">
        <v>116509</v>
      </c>
      <c r="C1297" s="12">
        <v>6.2</v>
      </c>
      <c r="D1297" s="12">
        <v>5.8</v>
      </c>
      <c r="E1297" s="12">
        <v>6.7</v>
      </c>
      <c r="F1297" s="12">
        <v>2009</v>
      </c>
      <c r="G1297" s="12" t="s">
        <v>8</v>
      </c>
      <c r="H1297" s="16" t="str">
        <f>VLOOKUP(A1297,'Data Key'!$A$1:$B$51,2,FALSE)</f>
        <v>Delaware</v>
      </c>
      <c r="I1297" s="17">
        <f t="shared" si="200"/>
        <v>722</v>
      </c>
      <c r="J1297" s="21">
        <f t="shared" si="201"/>
        <v>2.2991075496343351E-4</v>
      </c>
      <c r="K1297" s="19">
        <f t="shared" si="202"/>
        <v>5.96703540370242</v>
      </c>
      <c r="L1297" s="19">
        <f t="shared" si="203"/>
        <v>6.4268569136292877</v>
      </c>
      <c r="M1297" s="21">
        <f t="shared" si="208"/>
        <v>670</v>
      </c>
      <c r="N1297" s="21">
        <f t="shared" si="209"/>
        <v>775</v>
      </c>
      <c r="O1297" s="19">
        <f t="shared" si="204"/>
        <v>5.7506287067951831</v>
      </c>
      <c r="P1297" s="19">
        <f t="shared" si="205"/>
        <v>6.6518466384571147</v>
      </c>
      <c r="Q1297" s="21">
        <f>((I1297/B1297)+_xlfn.NORM.S.INV(0.975)^2/(2*B1297))/(1+_xlfn.NORM.S.INV(0.975)^2/B1297)</f>
        <v>6.2132269743520362E-3</v>
      </c>
      <c r="R1297" s="21">
        <f>_xlfn.NORM.S.INV(0.975)*SQRT(Q1297*(1-Q1297)/B1297+(_xlfn.NORM.S.INV(0.975)^2/(4*B1297^2)))/(1+_xlfn.NORM.S.INV(0.975)^2/B1297)</f>
        <v>4.514908346327778E-4</v>
      </c>
      <c r="S1297" s="19">
        <f t="shared" si="206"/>
        <v>5.7617361397192584</v>
      </c>
      <c r="T1297" s="19">
        <f t="shared" si="207"/>
        <v>6.6647178089848138</v>
      </c>
    </row>
    <row r="1298" spans="1:20" x14ac:dyDescent="0.25">
      <c r="A1298" s="12" t="s">
        <v>27</v>
      </c>
      <c r="B1298" s="13">
        <v>2386970</v>
      </c>
      <c r="C1298" s="12">
        <v>5.7</v>
      </c>
      <c r="D1298" s="12">
        <v>5.6</v>
      </c>
      <c r="E1298" s="12">
        <v>5.8</v>
      </c>
      <c r="F1298" s="12">
        <v>2009</v>
      </c>
      <c r="G1298" s="12" t="s">
        <v>8</v>
      </c>
      <c r="H1298" s="16" t="str">
        <f>VLOOKUP(A1298,'Data Key'!$A$1:$B$51,2,FALSE)</f>
        <v>Florida</v>
      </c>
      <c r="I1298" s="17">
        <f t="shared" si="200"/>
        <v>13606</v>
      </c>
      <c r="J1298" s="21">
        <f t="shared" si="201"/>
        <v>4.8727818348576149E-5</v>
      </c>
      <c r="K1298" s="19">
        <f t="shared" si="202"/>
        <v>5.6513857147079758</v>
      </c>
      <c r="L1298" s="19">
        <f t="shared" si="203"/>
        <v>5.7488413514051295</v>
      </c>
      <c r="M1298" s="21">
        <f t="shared" si="208"/>
        <v>13378</v>
      </c>
      <c r="N1298" s="21">
        <f t="shared" si="209"/>
        <v>13834</v>
      </c>
      <c r="O1298" s="19">
        <f t="shared" si="204"/>
        <v>5.6045949467316305</v>
      </c>
      <c r="P1298" s="19">
        <f t="shared" si="205"/>
        <v>5.7956321193814748</v>
      </c>
      <c r="Q1298" s="21">
        <f>((I1298/B1298)+_xlfn.NORM.S.INV(0.975)^2/(2*B1298))/(1+_xlfn.NORM.S.INV(0.975)^2/B1298)</f>
        <v>5.7009090309484674E-3</v>
      </c>
      <c r="R1298" s="21">
        <f>_xlfn.NORM.S.INV(0.975)*SQRT(Q1298*(1-Q1298)/B1298+(_xlfn.NORM.S.INV(0.975)^2/(4*B1298^2)))/(1+_xlfn.NORM.S.INV(0.975)^2/B1298)</f>
        <v>9.5514630669395743E-5</v>
      </c>
      <c r="S1298" s="19">
        <f t="shared" si="206"/>
        <v>5.6053944002790717</v>
      </c>
      <c r="T1298" s="19">
        <f t="shared" si="207"/>
        <v>5.7964236616178635</v>
      </c>
    </row>
    <row r="1299" spans="1:20" x14ac:dyDescent="0.25">
      <c r="A1299" s="12" t="s">
        <v>14</v>
      </c>
      <c r="B1299" s="13">
        <v>1494420</v>
      </c>
      <c r="C1299" s="12">
        <v>6</v>
      </c>
      <c r="D1299" s="12">
        <v>5.9</v>
      </c>
      <c r="E1299" s="12">
        <v>6.1</v>
      </c>
      <c r="F1299" s="12">
        <v>2009</v>
      </c>
      <c r="G1299" s="12" t="s">
        <v>8</v>
      </c>
      <c r="H1299" s="16" t="str">
        <f>VLOOKUP(A1299,'Data Key'!$A$1:$B$51,2,FALSE)</f>
        <v>Georgia</v>
      </c>
      <c r="I1299" s="17">
        <f t="shared" si="200"/>
        <v>8967</v>
      </c>
      <c r="J1299" s="21">
        <f t="shared" si="201"/>
        <v>6.3174823285343289E-5</v>
      </c>
      <c r="K1299" s="19">
        <f t="shared" si="202"/>
        <v>5.9371463715594794</v>
      </c>
      <c r="L1299" s="19">
        <f t="shared" si="203"/>
        <v>6.0634960181301665</v>
      </c>
      <c r="M1299" s="21">
        <f t="shared" si="208"/>
        <v>8782</v>
      </c>
      <c r="N1299" s="21">
        <f t="shared" si="209"/>
        <v>9152</v>
      </c>
      <c r="O1299" s="19">
        <f t="shared" si="204"/>
        <v>5.8765273484027247</v>
      </c>
      <c r="P1299" s="19">
        <f t="shared" si="205"/>
        <v>6.1241150412869203</v>
      </c>
      <c r="Q1299" s="21">
        <f>((I1299/B1299)+_xlfn.NORM.S.INV(0.975)^2/(2*B1299))/(1+_xlfn.NORM.S.INV(0.975)^2/B1299)</f>
        <v>6.0015910350139368E-3</v>
      </c>
      <c r="R1299" s="21">
        <f>_xlfn.NORM.S.INV(0.975)*SQRT(Q1299*(1-Q1299)/B1299+(_xlfn.NORM.S.INV(0.975)^2/(4*B1299^2)))/(1+_xlfn.NORM.S.INV(0.975)^2/B1299)</f>
        <v>1.2383975193427303E-4</v>
      </c>
      <c r="S1299" s="19">
        <f t="shared" si="206"/>
        <v>5.8777512830796637</v>
      </c>
      <c r="T1299" s="19">
        <f t="shared" si="207"/>
        <v>6.1254307869482103</v>
      </c>
    </row>
    <row r="1300" spans="1:20" x14ac:dyDescent="0.25">
      <c r="A1300" s="12" t="s">
        <v>58</v>
      </c>
      <c r="B1300" s="13">
        <v>162491</v>
      </c>
      <c r="C1300" s="12">
        <v>6</v>
      </c>
      <c r="D1300" s="12">
        <v>5.6</v>
      </c>
      <c r="E1300" s="12">
        <v>6.4</v>
      </c>
      <c r="F1300" s="12">
        <v>2009</v>
      </c>
      <c r="G1300" s="12" t="s">
        <v>8</v>
      </c>
      <c r="H1300" s="16" t="str">
        <f>VLOOKUP(A1300,'Data Key'!$A$1:$B$51,2,FALSE)</f>
        <v>Hawaii</v>
      </c>
      <c r="I1300" s="17">
        <f t="shared" si="200"/>
        <v>975</v>
      </c>
      <c r="J1300" s="21">
        <f t="shared" si="201"/>
        <v>1.9158703486568831E-4</v>
      </c>
      <c r="K1300" s="19">
        <f t="shared" si="202"/>
        <v>5.8087452912323725</v>
      </c>
      <c r="L1300" s="19">
        <f t="shared" si="203"/>
        <v>6.1919193609637491</v>
      </c>
      <c r="M1300" s="21">
        <f t="shared" si="208"/>
        <v>914</v>
      </c>
      <c r="N1300" s="21">
        <f t="shared" si="209"/>
        <v>1036</v>
      </c>
      <c r="O1300" s="19">
        <f t="shared" si="204"/>
        <v>5.6249269190293614</v>
      </c>
      <c r="P1300" s="19">
        <f t="shared" si="205"/>
        <v>6.3757377331667602</v>
      </c>
      <c r="Q1300" s="21">
        <f>((I1300/B1300)+_xlfn.NORM.S.INV(0.975)^2/(2*B1300))/(1+_xlfn.NORM.S.INV(0.975)^2/B1300)</f>
        <v>6.0120107237860683E-3</v>
      </c>
      <c r="R1300" s="21">
        <f>_xlfn.NORM.S.INV(0.975)*SQRT(Q1300*(1-Q1300)/B1300+(_xlfn.NORM.S.INV(0.975)^2/(4*B1300^2)))/(1+_xlfn.NORM.S.INV(0.975)^2/B1300)</f>
        <v>3.7604365670314591E-4</v>
      </c>
      <c r="S1300" s="19">
        <f t="shared" si="206"/>
        <v>5.6359670670829223</v>
      </c>
      <c r="T1300" s="19">
        <f t="shared" si="207"/>
        <v>6.3880543804892147</v>
      </c>
    </row>
    <row r="1301" spans="1:20" x14ac:dyDescent="0.25">
      <c r="A1301" s="12" t="s">
        <v>34</v>
      </c>
      <c r="B1301" s="13">
        <v>252048</v>
      </c>
      <c r="C1301" s="12">
        <v>6.1</v>
      </c>
      <c r="D1301" s="12">
        <v>5.8</v>
      </c>
      <c r="E1301" s="12">
        <v>6.5</v>
      </c>
      <c r="F1301" s="12">
        <v>2009</v>
      </c>
      <c r="G1301" s="12" t="s">
        <v>8</v>
      </c>
      <c r="H1301" s="16" t="str">
        <f>VLOOKUP(A1301,'Data Key'!$A$1:$B$51,2,FALSE)</f>
        <v>Idaho</v>
      </c>
      <c r="I1301" s="17">
        <f t="shared" si="200"/>
        <v>1537</v>
      </c>
      <c r="J1301" s="21">
        <f t="shared" si="201"/>
        <v>1.5506916578739057E-4</v>
      </c>
      <c r="K1301" s="19">
        <f t="shared" si="202"/>
        <v>5.9429756510728895</v>
      </c>
      <c r="L1301" s="19">
        <f t="shared" si="203"/>
        <v>6.2531139826476707</v>
      </c>
      <c r="M1301" s="21">
        <f t="shared" si="208"/>
        <v>1461</v>
      </c>
      <c r="N1301" s="21">
        <f t="shared" si="209"/>
        <v>1615</v>
      </c>
      <c r="O1301" s="19">
        <f t="shared" si="204"/>
        <v>5.7965149495334218</v>
      </c>
      <c r="P1301" s="19">
        <f t="shared" si="205"/>
        <v>6.4075096806957408</v>
      </c>
      <c r="Q1301" s="21">
        <f>((I1301/B1301)+_xlfn.NORM.S.INV(0.975)^2/(2*B1301))/(1+_xlfn.NORM.S.INV(0.975)^2/B1301)</f>
        <v>6.1055722525311133E-3</v>
      </c>
      <c r="R1301" s="21">
        <f>_xlfn.NORM.S.INV(0.975)*SQRT(Q1301*(1-Q1301)/B1301+(_xlfn.NORM.S.INV(0.975)^2/(4*B1301^2)))/(1+_xlfn.NORM.S.INV(0.975)^2/B1301)</f>
        <v>3.0420718138982734E-4</v>
      </c>
      <c r="S1301" s="19">
        <f t="shared" si="206"/>
        <v>5.8013650711412854</v>
      </c>
      <c r="T1301" s="19">
        <f t="shared" si="207"/>
        <v>6.4097794339209404</v>
      </c>
    </row>
    <row r="1302" spans="1:20" x14ac:dyDescent="0.25">
      <c r="A1302" s="12" t="s">
        <v>47</v>
      </c>
      <c r="B1302" s="13">
        <v>1871351</v>
      </c>
      <c r="C1302" s="12">
        <v>6.6</v>
      </c>
      <c r="D1302" s="12">
        <v>6.5</v>
      </c>
      <c r="E1302" s="12">
        <v>6.8</v>
      </c>
      <c r="F1302" s="12">
        <v>2009</v>
      </c>
      <c r="G1302" s="12" t="s">
        <v>8</v>
      </c>
      <c r="H1302" s="16" t="str">
        <f>VLOOKUP(A1302,'Data Key'!$A$1:$B$51,2,FALSE)</f>
        <v>Illinois</v>
      </c>
      <c r="I1302" s="17">
        <f t="shared" si="200"/>
        <v>12351</v>
      </c>
      <c r="J1302" s="21">
        <f t="shared" si="201"/>
        <v>5.9191299591060689E-5</v>
      </c>
      <c r="K1302" s="19">
        <f t="shared" si="202"/>
        <v>6.5408532671417436</v>
      </c>
      <c r="L1302" s="19">
        <f t="shared" si="203"/>
        <v>6.6592358663238649</v>
      </c>
      <c r="M1302" s="21">
        <f t="shared" si="208"/>
        <v>12134</v>
      </c>
      <c r="N1302" s="21">
        <f t="shared" si="209"/>
        <v>12568</v>
      </c>
      <c r="O1302" s="19">
        <f t="shared" si="204"/>
        <v>6.4840855617145046</v>
      </c>
      <c r="P1302" s="19">
        <f t="shared" si="205"/>
        <v>6.716003571751104</v>
      </c>
      <c r="Q1302" s="21">
        <f>((I1302/B1302)+_xlfn.NORM.S.INV(0.975)^2/(2*B1302))/(1+_xlfn.NORM.S.INV(0.975)^2/B1302)</f>
        <v>6.6010574027641862E-3</v>
      </c>
      <c r="R1302" s="21">
        <f>_xlfn.NORM.S.INV(0.975)*SQRT(Q1302*(1-Q1302)/B1302+(_xlfn.NORM.S.INV(0.975)^2/(4*B1302^2)))/(1+_xlfn.NORM.S.INV(0.975)^2/B1302)</f>
        <v>1.1602595921709487E-4</v>
      </c>
      <c r="S1302" s="19">
        <f t="shared" si="206"/>
        <v>6.4850314435470908</v>
      </c>
      <c r="T1302" s="19">
        <f t="shared" si="207"/>
        <v>6.7170833619812811</v>
      </c>
    </row>
    <row r="1303" spans="1:20" x14ac:dyDescent="0.25">
      <c r="A1303" s="12" t="s">
        <v>35</v>
      </c>
      <c r="B1303" s="13">
        <v>955993</v>
      </c>
      <c r="C1303" s="12">
        <v>10</v>
      </c>
      <c r="D1303" s="12">
        <v>9.8000000000000007</v>
      </c>
      <c r="E1303" s="12">
        <v>10.199999999999999</v>
      </c>
      <c r="F1303" s="12">
        <v>2009</v>
      </c>
      <c r="G1303" s="12" t="s">
        <v>8</v>
      </c>
      <c r="H1303" s="16" t="str">
        <f>VLOOKUP(A1303,'Data Key'!$A$1:$B$51,2,FALSE)</f>
        <v>Indiana</v>
      </c>
      <c r="I1303" s="17">
        <f t="shared" si="200"/>
        <v>9560</v>
      </c>
      <c r="J1303" s="21">
        <f t="shared" si="201"/>
        <v>1.0176344836458967E-4</v>
      </c>
      <c r="K1303" s="19">
        <f t="shared" si="202"/>
        <v>9.8983097739288777</v>
      </c>
      <c r="L1303" s="19">
        <f t="shared" si="203"/>
        <v>10.101836670658058</v>
      </c>
      <c r="M1303" s="21">
        <f t="shared" si="208"/>
        <v>9370</v>
      </c>
      <c r="N1303" s="21">
        <f t="shared" si="209"/>
        <v>9751</v>
      </c>
      <c r="O1303" s="19">
        <f t="shared" si="204"/>
        <v>9.801326997164205</v>
      </c>
      <c r="P1303" s="19">
        <f t="shared" si="205"/>
        <v>10.19986548018657</v>
      </c>
      <c r="Q1303" s="21">
        <f>((I1303/B1303)+_xlfn.NORM.S.INV(0.975)^2/(2*B1303))/(1+_xlfn.NORM.S.INV(0.975)^2/B1303)</f>
        <v>1.0002042177063223E-2</v>
      </c>
      <c r="R1303" s="21">
        <f>_xlfn.NORM.S.INV(0.975)*SQRT(Q1303*(1-Q1303)/B1303+(_xlfn.NORM.S.INV(0.975)^2/(4*B1303^2)))/(1+_xlfn.NORM.S.INV(0.975)^2/B1303)</f>
        <v>1.9948144647662848E-4</v>
      </c>
      <c r="S1303" s="19">
        <f t="shared" si="206"/>
        <v>9.8025607305865954</v>
      </c>
      <c r="T1303" s="19">
        <f t="shared" si="207"/>
        <v>10.201523623539851</v>
      </c>
    </row>
    <row r="1304" spans="1:20" x14ac:dyDescent="0.25">
      <c r="A1304" s="12" t="s">
        <v>46</v>
      </c>
      <c r="B1304" s="13">
        <v>431082</v>
      </c>
      <c r="C1304" s="12">
        <v>1.5</v>
      </c>
      <c r="D1304" s="12">
        <v>1.4</v>
      </c>
      <c r="E1304" s="12">
        <v>1.6</v>
      </c>
      <c r="F1304" s="12">
        <v>2009</v>
      </c>
      <c r="G1304" s="12" t="s">
        <v>8</v>
      </c>
      <c r="H1304" s="16" t="str">
        <f>VLOOKUP(A1304,'Data Key'!$A$1:$B$51,2,FALSE)</f>
        <v>Iowa</v>
      </c>
      <c r="I1304" s="17">
        <f t="shared" si="200"/>
        <v>647</v>
      </c>
      <c r="J1304" s="21">
        <f t="shared" si="201"/>
        <v>5.8961170375372583E-5</v>
      </c>
      <c r="K1304" s="19">
        <f t="shared" si="202"/>
        <v>1.4419133732149421</v>
      </c>
      <c r="L1304" s="19">
        <f t="shared" si="203"/>
        <v>1.5598357139656873</v>
      </c>
      <c r="M1304" s="21">
        <f t="shared" si="208"/>
        <v>597</v>
      </c>
      <c r="N1304" s="21">
        <f t="shared" si="209"/>
        <v>697</v>
      </c>
      <c r="O1304" s="19">
        <f t="shared" si="204"/>
        <v>1.3848873300207385</v>
      </c>
      <c r="P1304" s="19">
        <f t="shared" si="205"/>
        <v>1.6168617571598907</v>
      </c>
      <c r="Q1304" s="21">
        <f>((I1304/B1304)+_xlfn.NORM.S.INV(0.975)^2/(2*B1304))/(1+_xlfn.NORM.S.INV(0.975)^2/B1304)</f>
        <v>1.5053167304552612E-3</v>
      </c>
      <c r="R1304" s="21">
        <f>_xlfn.NORM.S.INV(0.975)*SQRT(Q1304*(1-Q1304)/B1304+(_xlfn.NORM.S.INV(0.975)^2/(4*B1304^2)))/(1+_xlfn.NORM.S.INV(0.975)^2/B1304)</f>
        <v>1.1581710721733091E-4</v>
      </c>
      <c r="S1304" s="19">
        <f t="shared" si="206"/>
        <v>1.3894996232379302</v>
      </c>
      <c r="T1304" s="19">
        <f t="shared" si="207"/>
        <v>1.6211338376725921</v>
      </c>
    </row>
    <row r="1305" spans="1:20" x14ac:dyDescent="0.25">
      <c r="A1305" s="12" t="s">
        <v>48</v>
      </c>
      <c r="B1305" s="13">
        <v>423087</v>
      </c>
      <c r="C1305" s="12">
        <v>4.7</v>
      </c>
      <c r="D1305" s="12">
        <v>4.5</v>
      </c>
      <c r="E1305" s="12">
        <v>4.9000000000000004</v>
      </c>
      <c r="F1305" s="12">
        <v>2009</v>
      </c>
      <c r="G1305" s="12" t="s">
        <v>8</v>
      </c>
      <c r="H1305" s="16" t="str">
        <f>VLOOKUP(A1305,'Data Key'!$A$1:$B$51,2,FALSE)</f>
        <v>Kansas</v>
      </c>
      <c r="I1305" s="17">
        <f t="shared" si="200"/>
        <v>1989</v>
      </c>
      <c r="J1305" s="21">
        <f t="shared" si="201"/>
        <v>1.0516336137819265E-4</v>
      </c>
      <c r="K1305" s="19">
        <f t="shared" si="202"/>
        <v>4.5959973927929356</v>
      </c>
      <c r="L1305" s="19">
        <f t="shared" si="203"/>
        <v>4.8063241155493204</v>
      </c>
      <c r="M1305" s="21">
        <f t="shared" si="208"/>
        <v>1902</v>
      </c>
      <c r="N1305" s="21">
        <f t="shared" si="209"/>
        <v>2076</v>
      </c>
      <c r="O1305" s="19">
        <f t="shared" si="204"/>
        <v>4.4955292883024063</v>
      </c>
      <c r="P1305" s="19">
        <f t="shared" si="205"/>
        <v>4.9067922200398497</v>
      </c>
      <c r="Q1305" s="21">
        <f>((I1305/B1305)+_xlfn.NORM.S.INV(0.975)^2/(2*B1305))/(1+_xlfn.NORM.S.INV(0.975)^2/B1305)</f>
        <v>4.7056578264507831E-3</v>
      </c>
      <c r="R1305" s="21">
        <f>_xlfn.NORM.S.INV(0.975)*SQRT(Q1305*(1-Q1305)/B1305+(_xlfn.NORM.S.INV(0.975)^2/(4*B1305^2)))/(1+_xlfn.NORM.S.INV(0.975)^2/B1305)</f>
        <v>2.0626258838937994E-4</v>
      </c>
      <c r="S1305" s="19">
        <f t="shared" si="206"/>
        <v>4.4993952380614024</v>
      </c>
      <c r="T1305" s="19">
        <f t="shared" si="207"/>
        <v>4.9119204148401634</v>
      </c>
    </row>
    <row r="1306" spans="1:20" x14ac:dyDescent="0.25">
      <c r="A1306" s="12" t="s">
        <v>49</v>
      </c>
      <c r="B1306" s="13">
        <v>600532</v>
      </c>
      <c r="C1306" s="12">
        <v>4.9000000000000004</v>
      </c>
      <c r="D1306" s="12">
        <v>4.8</v>
      </c>
      <c r="E1306" s="12">
        <v>5.0999999999999996</v>
      </c>
      <c r="F1306" s="12">
        <v>2009</v>
      </c>
      <c r="G1306" s="12" t="s">
        <v>8</v>
      </c>
      <c r="H1306" s="16" t="str">
        <f>VLOOKUP(A1306,'Data Key'!$A$1:$B$51,2,FALSE)</f>
        <v>Kentucky</v>
      </c>
      <c r="I1306" s="17">
        <f t="shared" si="200"/>
        <v>2943</v>
      </c>
      <c r="J1306" s="21">
        <f t="shared" si="201"/>
        <v>9.0113985352167924E-5</v>
      </c>
      <c r="K1306" s="19">
        <f t="shared" si="202"/>
        <v>4.8105407674336949</v>
      </c>
      <c r="L1306" s="19">
        <f t="shared" si="203"/>
        <v>4.9907687381380308</v>
      </c>
      <c r="M1306" s="21">
        <f t="shared" si="208"/>
        <v>2837</v>
      </c>
      <c r="N1306" s="21">
        <f t="shared" si="209"/>
        <v>3049</v>
      </c>
      <c r="O1306" s="19">
        <f t="shared" si="204"/>
        <v>4.7241445917952749</v>
      </c>
      <c r="P1306" s="19">
        <f t="shared" si="205"/>
        <v>5.0771649137764516</v>
      </c>
      <c r="Q1306" s="21">
        <f>((I1306/B1306)+_xlfn.NORM.S.INV(0.975)^2/(2*B1306))/(1+_xlfn.NORM.S.INV(0.975)^2/B1306)</f>
        <v>4.9038217640042106E-3</v>
      </c>
      <c r="R1306" s="21">
        <f>_xlfn.NORM.S.INV(0.975)*SQRT(Q1306*(1-Q1306)/B1306+(_xlfn.NORM.S.INV(0.975)^2/(4*B1306^2)))/(1+_xlfn.NORM.S.INV(0.975)^2/B1306)</f>
        <v>1.7670476255339114E-4</v>
      </c>
      <c r="S1306" s="19">
        <f t="shared" si="206"/>
        <v>4.7271170014508197</v>
      </c>
      <c r="T1306" s="19">
        <f t="shared" si="207"/>
        <v>5.0805265265576018</v>
      </c>
    </row>
    <row r="1307" spans="1:20" x14ac:dyDescent="0.25">
      <c r="A1307" s="12" t="s">
        <v>50</v>
      </c>
      <c r="B1307" s="13">
        <v>607705</v>
      </c>
      <c r="C1307" s="12">
        <v>4.2</v>
      </c>
      <c r="D1307" s="12">
        <v>4</v>
      </c>
      <c r="E1307" s="12">
        <v>4.3</v>
      </c>
      <c r="F1307" s="12">
        <v>2009</v>
      </c>
      <c r="G1307" s="12" t="s">
        <v>8</v>
      </c>
      <c r="H1307" s="16" t="str">
        <f>VLOOKUP(A1307,'Data Key'!$A$1:$B$51,2,FALSE)</f>
        <v>Louisiana</v>
      </c>
      <c r="I1307" s="17">
        <f t="shared" si="200"/>
        <v>2552</v>
      </c>
      <c r="J1307" s="21">
        <f t="shared" si="201"/>
        <v>8.2953309241069645E-5</v>
      </c>
      <c r="K1307" s="19">
        <f t="shared" si="202"/>
        <v>4.1164526525331473</v>
      </c>
      <c r="L1307" s="19">
        <f t="shared" si="203"/>
        <v>4.2823592710152862</v>
      </c>
      <c r="M1307" s="21">
        <f t="shared" si="208"/>
        <v>2454</v>
      </c>
      <c r="N1307" s="21">
        <f t="shared" si="209"/>
        <v>2652</v>
      </c>
      <c r="O1307" s="19">
        <f t="shared" si="204"/>
        <v>4.0381435071292815</v>
      </c>
      <c r="P1307" s="19">
        <f t="shared" si="205"/>
        <v>4.3639594869221083</v>
      </c>
      <c r="Q1307" s="21">
        <f>((I1307/B1307)+_xlfn.NORM.S.INV(0.975)^2/(2*B1307))/(1+_xlfn.NORM.S.INV(0.975)^2/B1307)</f>
        <v>4.2025400243965432E-3</v>
      </c>
      <c r="R1307" s="21">
        <f>_xlfn.NORM.S.INV(0.975)*SQRT(Q1307*(1-Q1307)/B1307+(_xlfn.NORM.S.INV(0.975)^2/(4*B1307^2)))/(1+_xlfn.NORM.S.INV(0.975)^2/B1307)</f>
        <v>1.6267557926755144E-4</v>
      </c>
      <c r="S1307" s="19">
        <f t="shared" si="206"/>
        <v>4.039864445128992</v>
      </c>
      <c r="T1307" s="19">
        <f t="shared" si="207"/>
        <v>4.3652156036640948</v>
      </c>
    </row>
    <row r="1308" spans="1:20" x14ac:dyDescent="0.25">
      <c r="A1308" s="12" t="s">
        <v>36</v>
      </c>
      <c r="B1308" s="13">
        <v>171738</v>
      </c>
      <c r="C1308" s="12">
        <v>11.4</v>
      </c>
      <c r="D1308" s="12">
        <v>10.9</v>
      </c>
      <c r="E1308" s="12">
        <v>11.9</v>
      </c>
      <c r="F1308" s="12">
        <v>2009</v>
      </c>
      <c r="G1308" s="12" t="s">
        <v>8</v>
      </c>
      <c r="H1308" s="16" t="str">
        <f>VLOOKUP(A1308,'Data Key'!$A$1:$B$51,2,FALSE)</f>
        <v>Maine</v>
      </c>
      <c r="I1308" s="17">
        <f t="shared" si="200"/>
        <v>1958</v>
      </c>
      <c r="J1308" s="21">
        <f t="shared" si="201"/>
        <v>2.5618282293482552E-4</v>
      </c>
      <c r="K1308" s="19">
        <f t="shared" si="202"/>
        <v>11.144904880427273</v>
      </c>
      <c r="L1308" s="19">
        <f t="shared" si="203"/>
        <v>11.657270526296923</v>
      </c>
      <c r="M1308" s="21">
        <f t="shared" si="208"/>
        <v>1872</v>
      </c>
      <c r="N1308" s="21">
        <f t="shared" si="209"/>
        <v>2044</v>
      </c>
      <c r="O1308" s="19">
        <f t="shared" si="204"/>
        <v>10.900324913531076</v>
      </c>
      <c r="P1308" s="19">
        <f t="shared" si="205"/>
        <v>11.90185049319312</v>
      </c>
      <c r="Q1308" s="21">
        <f>((I1308/B1308)+_xlfn.NORM.S.INV(0.975)^2/(2*B1308))/(1+_xlfn.NORM.S.INV(0.975)^2/B1308)</f>
        <v>1.1412016505484403E-2</v>
      </c>
      <c r="R1308" s="21">
        <f>_xlfn.NORM.S.INV(0.975)*SQRT(Q1308*(1-Q1308)/B1308+(_xlfn.NORM.S.INV(0.975)^2/(4*B1308^2)))/(1+_xlfn.NORM.S.INV(0.975)^2/B1308)</f>
        <v>5.0246017124624194E-4</v>
      </c>
      <c r="S1308" s="19">
        <f t="shared" si="206"/>
        <v>10.909556334238161</v>
      </c>
      <c r="T1308" s="19">
        <f t="shared" si="207"/>
        <v>11.914476676730645</v>
      </c>
    </row>
    <row r="1309" spans="1:20" x14ac:dyDescent="0.25">
      <c r="A1309" s="12" t="s">
        <v>15</v>
      </c>
      <c r="B1309" s="13">
        <v>758358</v>
      </c>
      <c r="C1309" s="12">
        <v>9.1</v>
      </c>
      <c r="D1309" s="12">
        <v>8.8000000000000007</v>
      </c>
      <c r="E1309" s="12">
        <v>9.3000000000000007</v>
      </c>
      <c r="F1309" s="12">
        <v>2009</v>
      </c>
      <c r="G1309" s="12" t="s">
        <v>8</v>
      </c>
      <c r="H1309" s="16" t="str">
        <f>VLOOKUP(A1309,'Data Key'!$A$1:$B$51,2,FALSE)</f>
        <v>Maryland</v>
      </c>
      <c r="I1309" s="17">
        <f t="shared" si="200"/>
        <v>6901</v>
      </c>
      <c r="J1309" s="21">
        <f t="shared" si="201"/>
        <v>1.0904271897286982E-4</v>
      </c>
      <c r="K1309" s="19">
        <f t="shared" si="202"/>
        <v>8.9908810637260679</v>
      </c>
      <c r="L1309" s="19">
        <f t="shared" si="203"/>
        <v>9.2089665016718047</v>
      </c>
      <c r="M1309" s="21">
        <f t="shared" si="208"/>
        <v>6739</v>
      </c>
      <c r="N1309" s="21">
        <f t="shared" si="209"/>
        <v>7064</v>
      </c>
      <c r="O1309" s="19">
        <f t="shared" si="204"/>
        <v>8.8863043575725449</v>
      </c>
      <c r="P1309" s="19">
        <f t="shared" si="205"/>
        <v>9.3148618462520343</v>
      </c>
      <c r="Q1309" s="21">
        <f>((I1309/B1309)+_xlfn.NORM.S.INV(0.975)^2/(2*B1309))/(1+_xlfn.NORM.S.INV(0.975)^2/B1309)</f>
        <v>9.1024104220902811E-3</v>
      </c>
      <c r="R1309" s="21">
        <f>_xlfn.NORM.S.INV(0.975)*SQRT(Q1309*(1-Q1309)/B1309+(_xlfn.NORM.S.INV(0.975)^2/(4*B1309^2)))/(1+_xlfn.NORM.S.INV(0.975)^2/B1309)</f>
        <v>2.1376265439132121E-4</v>
      </c>
      <c r="S1309" s="19">
        <f t="shared" si="206"/>
        <v>8.8886477676989593</v>
      </c>
      <c r="T1309" s="19">
        <f t="shared" si="207"/>
        <v>9.3161730764816024</v>
      </c>
    </row>
    <row r="1310" spans="1:20" x14ac:dyDescent="0.25">
      <c r="A1310" s="12" t="s">
        <v>30</v>
      </c>
      <c r="B1310" s="13">
        <v>859991</v>
      </c>
      <c r="C1310" s="12">
        <v>9.4</v>
      </c>
      <c r="D1310" s="12">
        <v>9.1999999999999993</v>
      </c>
      <c r="E1310" s="12">
        <v>9.6</v>
      </c>
      <c r="F1310" s="12">
        <v>2009</v>
      </c>
      <c r="G1310" s="12" t="s">
        <v>8</v>
      </c>
      <c r="H1310" s="16" t="str">
        <f>VLOOKUP(A1310,'Data Key'!$A$1:$B$51,2,FALSE)</f>
        <v>Massachusetts</v>
      </c>
      <c r="I1310" s="17">
        <f t="shared" si="200"/>
        <v>8084</v>
      </c>
      <c r="J1310" s="21">
        <f t="shared" si="201"/>
        <v>1.0405630169401826E-4</v>
      </c>
      <c r="K1310" s="19">
        <f t="shared" si="202"/>
        <v>9.2960420714284915</v>
      </c>
      <c r="L1310" s="19">
        <f t="shared" si="203"/>
        <v>9.5041546748165278</v>
      </c>
      <c r="M1310" s="21">
        <f t="shared" si="208"/>
        <v>7909</v>
      </c>
      <c r="N1310" s="21">
        <f t="shared" si="209"/>
        <v>8260</v>
      </c>
      <c r="O1310" s="19">
        <f t="shared" si="204"/>
        <v>9.196607871477724</v>
      </c>
      <c r="P1310" s="19">
        <f t="shared" si="205"/>
        <v>9.6047516776338355</v>
      </c>
      <c r="Q1310" s="21">
        <f>((I1310/B1310)+_xlfn.NORM.S.INV(0.975)^2/(2*B1310))/(1+_xlfn.NORM.S.INV(0.975)^2/B1310)</f>
        <v>9.4022898040807927E-3</v>
      </c>
      <c r="R1310" s="21">
        <f>_xlfn.NORM.S.INV(0.975)*SQRT(Q1310*(1-Q1310)/B1310+(_xlfn.NORM.S.INV(0.975)^2/(4*B1310^2)))/(1+_xlfn.NORM.S.INV(0.975)^2/B1310)</f>
        <v>2.0398146583555519E-4</v>
      </c>
      <c r="S1310" s="19">
        <f t="shared" si="206"/>
        <v>9.1983083382452371</v>
      </c>
      <c r="T1310" s="19">
        <f t="shared" si="207"/>
        <v>9.6062712699163484</v>
      </c>
    </row>
    <row r="1311" spans="1:20" x14ac:dyDescent="0.25">
      <c r="A1311" s="12" t="s">
        <v>51</v>
      </c>
      <c r="B1311" s="13">
        <v>1477988</v>
      </c>
      <c r="C1311" s="12">
        <v>8</v>
      </c>
      <c r="D1311" s="12">
        <v>7.9</v>
      </c>
      <c r="E1311" s="12">
        <v>8.1999999999999993</v>
      </c>
      <c r="F1311" s="12">
        <v>2009</v>
      </c>
      <c r="G1311" s="12" t="s">
        <v>8</v>
      </c>
      <c r="H1311" s="16" t="str">
        <f>VLOOKUP(A1311,'Data Key'!$A$1:$B$51,2,FALSE)</f>
        <v>Michigan</v>
      </c>
      <c r="I1311" s="17">
        <f t="shared" si="200"/>
        <v>11824</v>
      </c>
      <c r="J1311" s="21">
        <f t="shared" si="201"/>
        <v>7.3276906127125028E-5</v>
      </c>
      <c r="K1311" s="19">
        <f t="shared" si="202"/>
        <v>7.9267880470389356</v>
      </c>
      <c r="L1311" s="19">
        <f t="shared" si="203"/>
        <v>8.0733418592931869</v>
      </c>
      <c r="M1311" s="21">
        <f t="shared" si="208"/>
        <v>11612</v>
      </c>
      <c r="N1311" s="21">
        <f t="shared" si="209"/>
        <v>12037</v>
      </c>
      <c r="O1311" s="19">
        <f t="shared" si="204"/>
        <v>7.856626711448266</v>
      </c>
      <c r="P1311" s="19">
        <f t="shared" si="205"/>
        <v>8.1441797903636566</v>
      </c>
      <c r="Q1311" s="21">
        <f>((I1311/B1311)+_xlfn.NORM.S.INV(0.975)^2/(2*B1311))/(1+_xlfn.NORM.S.INV(0.975)^2/B1311)</f>
        <v>8.001343713601167E-3</v>
      </c>
      <c r="R1311" s="21">
        <f>_xlfn.NORM.S.INV(0.975)*SQRT(Q1311*(1-Q1311)/B1311+(_xlfn.NORM.S.INV(0.975)^2/(4*B1311^2)))/(1+_xlfn.NORM.S.INV(0.975)^2/B1311)</f>
        <v>1.4363698791290447E-4</v>
      </c>
      <c r="S1311" s="19">
        <f t="shared" si="206"/>
        <v>7.8577067256882618</v>
      </c>
      <c r="T1311" s="19">
        <f t="shared" si="207"/>
        <v>8.1449807015140721</v>
      </c>
    </row>
    <row r="1312" spans="1:20" x14ac:dyDescent="0.25">
      <c r="A1312" s="12" t="s">
        <v>28</v>
      </c>
      <c r="B1312" s="13">
        <v>760009</v>
      </c>
      <c r="C1312" s="12">
        <v>14.8</v>
      </c>
      <c r="D1312" s="12">
        <v>14.6</v>
      </c>
      <c r="E1312" s="12">
        <v>15.1</v>
      </c>
      <c r="F1312" s="12">
        <v>2009</v>
      </c>
      <c r="G1312" s="12" t="s">
        <v>8</v>
      </c>
      <c r="H1312" s="16" t="str">
        <f>VLOOKUP(A1312,'Data Key'!$A$1:$B$51,2,FALSE)</f>
        <v>Minnesota</v>
      </c>
      <c r="I1312" s="17">
        <f t="shared" si="200"/>
        <v>11248</v>
      </c>
      <c r="J1312" s="21">
        <f t="shared" si="201"/>
        <v>1.3851000943030148E-4</v>
      </c>
      <c r="K1312" s="19">
        <f t="shared" si="202"/>
        <v>14.661314729487264</v>
      </c>
      <c r="L1312" s="19">
        <f t="shared" si="203"/>
        <v>14.938334748347867</v>
      </c>
      <c r="M1312" s="21">
        <f t="shared" si="208"/>
        <v>11042</v>
      </c>
      <c r="N1312" s="21">
        <f t="shared" si="209"/>
        <v>11455</v>
      </c>
      <c r="O1312" s="19">
        <f t="shared" si="204"/>
        <v>14.528775317134402</v>
      </c>
      <c r="P1312" s="19">
        <f t="shared" si="205"/>
        <v>15.072189934592879</v>
      </c>
      <c r="Q1312" s="21">
        <f>((I1312/B1312)+_xlfn.NORM.S.INV(0.975)^2/(2*B1312))/(1+_xlfn.NORM.S.INV(0.975)^2/B1312)</f>
        <v>1.4802277166549554E-2</v>
      </c>
      <c r="R1312" s="21">
        <f>_xlfn.NORM.S.INV(0.975)*SQRT(Q1312*(1-Q1312)/B1312+(_xlfn.NORM.S.INV(0.975)^2/(4*B1312^2)))/(1+_xlfn.NORM.S.INV(0.975)^2/B1312)</f>
        <v>2.7150717362522605E-4</v>
      </c>
      <c r="S1312" s="19">
        <f t="shared" si="206"/>
        <v>14.530769992924329</v>
      </c>
      <c r="T1312" s="19">
        <f t="shared" si="207"/>
        <v>15.073784340174781</v>
      </c>
    </row>
    <row r="1313" spans="1:20" x14ac:dyDescent="0.25">
      <c r="A1313" s="12" t="s">
        <v>61</v>
      </c>
      <c r="B1313" s="13">
        <v>441712</v>
      </c>
      <c r="C1313" s="12">
        <v>3.9</v>
      </c>
      <c r="D1313" s="12">
        <v>3.7</v>
      </c>
      <c r="E1313" s="12">
        <v>4.0999999999999996</v>
      </c>
      <c r="F1313" s="12">
        <v>2009</v>
      </c>
      <c r="G1313" s="12" t="s">
        <v>8</v>
      </c>
      <c r="H1313" s="16" t="str">
        <f>VLOOKUP(A1313,'Data Key'!$A$1:$B$51,2,FALSE)</f>
        <v>Mississippi</v>
      </c>
      <c r="I1313" s="17">
        <f t="shared" si="200"/>
        <v>1723</v>
      </c>
      <c r="J1313" s="21">
        <f t="shared" si="201"/>
        <v>9.3789614620833509E-5</v>
      </c>
      <c r="K1313" s="19">
        <f t="shared" si="202"/>
        <v>3.8069420838614358</v>
      </c>
      <c r="L1313" s="19">
        <f t="shared" si="203"/>
        <v>3.9945213131031023</v>
      </c>
      <c r="M1313" s="21">
        <f t="shared" si="208"/>
        <v>1642</v>
      </c>
      <c r="N1313" s="21">
        <f t="shared" si="209"/>
        <v>1804</v>
      </c>
      <c r="O1313" s="19">
        <f t="shared" si="204"/>
        <v>3.7173542942007463</v>
      </c>
      <c r="P1313" s="19">
        <f t="shared" si="205"/>
        <v>4.0841091027637919</v>
      </c>
      <c r="Q1313" s="21">
        <f>((I1313/B1313)+_xlfn.NORM.S.INV(0.975)^2/(2*B1313))/(1+_xlfn.NORM.S.INV(0.975)^2/B1313)</f>
        <v>3.905046112255302E-3</v>
      </c>
      <c r="R1313" s="21">
        <f>_xlfn.NORM.S.INV(0.975)*SQRT(Q1313*(1-Q1313)/B1313+(_xlfn.NORM.S.INV(0.975)^2/(4*B1313^2)))/(1+_xlfn.NORM.S.INV(0.975)^2/B1313)</f>
        <v>1.8397529507512944E-4</v>
      </c>
      <c r="S1313" s="19">
        <f t="shared" si="206"/>
        <v>3.7210708171801725</v>
      </c>
      <c r="T1313" s="19">
        <f t="shared" si="207"/>
        <v>4.0890214073304314</v>
      </c>
    </row>
    <row r="1314" spans="1:20" x14ac:dyDescent="0.25">
      <c r="A1314" s="12" t="s">
        <v>22</v>
      </c>
      <c r="B1314" s="13">
        <v>823382</v>
      </c>
      <c r="C1314" s="12">
        <v>7.1</v>
      </c>
      <c r="D1314" s="12">
        <v>6.9</v>
      </c>
      <c r="E1314" s="12">
        <v>7.3</v>
      </c>
      <c r="F1314" s="12">
        <v>2009</v>
      </c>
      <c r="G1314" s="12" t="s">
        <v>8</v>
      </c>
      <c r="H1314" s="16" t="str">
        <f>VLOOKUP(A1314,'Data Key'!$A$1:$B$51,2,FALSE)</f>
        <v>Missouri</v>
      </c>
      <c r="I1314" s="17">
        <f t="shared" si="200"/>
        <v>5846</v>
      </c>
      <c r="J1314" s="21">
        <f t="shared" si="201"/>
        <v>9.2529623591332835E-5</v>
      </c>
      <c r="K1314" s="19">
        <f t="shared" si="202"/>
        <v>7.0074555594707206</v>
      </c>
      <c r="L1314" s="19">
        <f t="shared" si="203"/>
        <v>7.1925148066533868</v>
      </c>
      <c r="M1314" s="21">
        <f t="shared" si="208"/>
        <v>5697</v>
      </c>
      <c r="N1314" s="21">
        <f t="shared" si="209"/>
        <v>5996</v>
      </c>
      <c r="O1314" s="19">
        <f t="shared" si="204"/>
        <v>6.9190242196210265</v>
      </c>
      <c r="P1314" s="19">
        <f t="shared" si="205"/>
        <v>7.2821606496134237</v>
      </c>
      <c r="Q1314" s="21">
        <f>((I1314/B1314)+_xlfn.NORM.S.INV(0.975)^2/(2*B1314))/(1+_xlfn.NORM.S.INV(0.975)^2/B1314)</f>
        <v>7.1022847794533208E-3</v>
      </c>
      <c r="R1314" s="21">
        <f>_xlfn.NORM.S.INV(0.975)*SQRT(Q1314*(1-Q1314)/B1314+(_xlfn.NORM.S.INV(0.975)^2/(4*B1314^2)))/(1+_xlfn.NORM.S.INV(0.975)^2/B1314)</f>
        <v>1.8139803999012798E-4</v>
      </c>
      <c r="S1314" s="19">
        <f t="shared" si="206"/>
        <v>6.9208867394631932</v>
      </c>
      <c r="T1314" s="19">
        <f t="shared" si="207"/>
        <v>7.2836828194434489</v>
      </c>
    </row>
    <row r="1315" spans="1:20" x14ac:dyDescent="0.25">
      <c r="A1315" s="12" t="s">
        <v>53</v>
      </c>
      <c r="B1315" s="13">
        <v>259837</v>
      </c>
      <c r="C1315" s="12">
        <v>6.1</v>
      </c>
      <c r="D1315" s="12">
        <v>5.8</v>
      </c>
      <c r="E1315" s="12">
        <v>6.4</v>
      </c>
      <c r="F1315" s="12">
        <v>2009</v>
      </c>
      <c r="G1315" s="12" t="s">
        <v>8</v>
      </c>
      <c r="H1315" s="16" t="str">
        <f>VLOOKUP(A1315,'Data Key'!$A$1:$B$51,2,FALSE)</f>
        <v>Nebraska</v>
      </c>
      <c r="I1315" s="17">
        <f t="shared" si="200"/>
        <v>1585</v>
      </c>
      <c r="J1315" s="21">
        <f t="shared" si="201"/>
        <v>1.5275132637641308E-4</v>
      </c>
      <c r="K1315" s="19">
        <f t="shared" si="202"/>
        <v>5.9472267367939589</v>
      </c>
      <c r="L1315" s="19">
        <f t="shared" si="203"/>
        <v>6.2527293895467855</v>
      </c>
      <c r="M1315" s="21">
        <f t="shared" si="208"/>
        <v>1508</v>
      </c>
      <c r="N1315" s="21">
        <f t="shared" si="209"/>
        <v>1663</v>
      </c>
      <c r="O1315" s="19">
        <f t="shared" si="204"/>
        <v>5.8036384348649346</v>
      </c>
      <c r="P1315" s="19">
        <f t="shared" si="205"/>
        <v>6.4001662580771788</v>
      </c>
      <c r="Q1315" s="21">
        <f>((I1315/B1315)+_xlfn.NORM.S.INV(0.975)^2/(2*B1315))/(1+_xlfn.NORM.S.INV(0.975)^2/B1315)</f>
        <v>6.1072798275318115E-3</v>
      </c>
      <c r="R1315" s="21">
        <f>_xlfn.NORM.S.INV(0.975)*SQRT(Q1315*(1-Q1315)/B1315+(_xlfn.NORM.S.INV(0.975)^2/(4*B1315^2)))/(1+_xlfn.NORM.S.INV(0.975)^2/B1315)</f>
        <v>2.9965188874123946E-4</v>
      </c>
      <c r="S1315" s="19">
        <f t="shared" si="206"/>
        <v>5.8076279387905725</v>
      </c>
      <c r="T1315" s="19">
        <f t="shared" si="207"/>
        <v>6.4069317162730508</v>
      </c>
    </row>
    <row r="1316" spans="1:20" x14ac:dyDescent="0.25">
      <c r="A1316" s="12" t="s">
        <v>31</v>
      </c>
      <c r="B1316" s="13">
        <v>392478</v>
      </c>
      <c r="C1316" s="12">
        <v>6.7</v>
      </c>
      <c r="D1316" s="12">
        <v>6.4</v>
      </c>
      <c r="E1316" s="12">
        <v>6.9</v>
      </c>
      <c r="F1316" s="12">
        <v>2009</v>
      </c>
      <c r="G1316" s="12" t="s">
        <v>8</v>
      </c>
      <c r="H1316" s="16" t="str">
        <f>VLOOKUP(A1316,'Data Key'!$A$1:$B$51,2,FALSE)</f>
        <v>Nevada</v>
      </c>
      <c r="I1316" s="17">
        <f t="shared" si="200"/>
        <v>2630</v>
      </c>
      <c r="J1316" s="21">
        <f t="shared" si="201"/>
        <v>1.3022745485224684E-4</v>
      </c>
      <c r="K1316" s="19">
        <f t="shared" si="202"/>
        <v>6.5707850859780663</v>
      </c>
      <c r="L1316" s="19">
        <f t="shared" si="203"/>
        <v>6.8312399956825614</v>
      </c>
      <c r="M1316" s="21">
        <f t="shared" si="208"/>
        <v>2530</v>
      </c>
      <c r="N1316" s="21">
        <f t="shared" si="209"/>
        <v>2730</v>
      </c>
      <c r="O1316" s="19">
        <f t="shared" si="204"/>
        <v>6.4462211894679449</v>
      </c>
      <c r="P1316" s="19">
        <f t="shared" si="205"/>
        <v>6.9558038921926837</v>
      </c>
      <c r="Q1316" s="21">
        <f>((I1316/B1316)+_xlfn.NORM.S.INV(0.975)^2/(2*B1316))/(1+_xlfn.NORM.S.INV(0.975)^2/B1316)</f>
        <v>6.7058407584608959E-3</v>
      </c>
      <c r="R1316" s="21">
        <f>_xlfn.NORM.S.INV(0.975)*SQRT(Q1316*(1-Q1316)/B1316+(_xlfn.NORM.S.INV(0.975)^2/(4*B1316^2)))/(1+_xlfn.NORM.S.INV(0.975)^2/B1316)</f>
        <v>2.553768328088022E-4</v>
      </c>
      <c r="S1316" s="19">
        <f t="shared" si="206"/>
        <v>6.4504639256520937</v>
      </c>
      <c r="T1316" s="19">
        <f t="shared" si="207"/>
        <v>6.9612175912696976</v>
      </c>
    </row>
    <row r="1317" spans="1:20" x14ac:dyDescent="0.25">
      <c r="A1317" s="12" t="s">
        <v>37</v>
      </c>
      <c r="B1317" s="13">
        <v>182184</v>
      </c>
      <c r="C1317" s="12">
        <v>7</v>
      </c>
      <c r="D1317" s="12">
        <v>6.6</v>
      </c>
      <c r="E1317" s="12">
        <v>7.4</v>
      </c>
      <c r="F1317" s="12">
        <v>2009</v>
      </c>
      <c r="G1317" s="12" t="s">
        <v>8</v>
      </c>
      <c r="H1317" s="16" t="str">
        <f>VLOOKUP(A1317,'Data Key'!$A$1:$B$51,2,FALSE)</f>
        <v>New Hampshire</v>
      </c>
      <c r="I1317" s="17">
        <f t="shared" si="200"/>
        <v>1275</v>
      </c>
      <c r="J1317" s="21">
        <f t="shared" si="201"/>
        <v>1.9530790844802512E-4</v>
      </c>
      <c r="K1317" s="19">
        <f t="shared" si="202"/>
        <v>6.8031112721605904</v>
      </c>
      <c r="L1317" s="19">
        <f t="shared" si="203"/>
        <v>7.1937270890566403</v>
      </c>
      <c r="M1317" s="21">
        <f t="shared" si="208"/>
        <v>1206</v>
      </c>
      <c r="N1317" s="21">
        <f t="shared" si="209"/>
        <v>1345</v>
      </c>
      <c r="O1317" s="19">
        <f t="shared" si="204"/>
        <v>6.6196812014227371</v>
      </c>
      <c r="P1317" s="19">
        <f t="shared" si="205"/>
        <v>7.3826461160145787</v>
      </c>
      <c r="Q1317" s="21">
        <f>((I1317/B1317)+_xlfn.NORM.S.INV(0.975)^2/(2*B1317))/(1+_xlfn.NORM.S.INV(0.975)^2/B1317)</f>
        <v>7.0088141952050357E-3</v>
      </c>
      <c r="R1317" s="21">
        <f>_xlfn.NORM.S.INV(0.975)*SQRT(Q1317*(1-Q1317)/B1317+(_xlfn.NORM.S.INV(0.975)^2/(4*B1317^2)))/(1+_xlfn.NORM.S.INV(0.975)^2/B1317)</f>
        <v>3.8321561451239167E-4</v>
      </c>
      <c r="S1317" s="19">
        <f t="shared" si="206"/>
        <v>6.6255985806926443</v>
      </c>
      <c r="T1317" s="19">
        <f t="shared" si="207"/>
        <v>7.3920298097174273</v>
      </c>
    </row>
    <row r="1318" spans="1:20" x14ac:dyDescent="0.25">
      <c r="A1318" s="12" t="s">
        <v>16</v>
      </c>
      <c r="B1318" s="13">
        <v>1215597</v>
      </c>
      <c r="C1318" s="12">
        <v>8.3000000000000007</v>
      </c>
      <c r="D1318" s="12">
        <v>8.1999999999999993</v>
      </c>
      <c r="E1318" s="12">
        <v>8.5</v>
      </c>
      <c r="F1318" s="12">
        <v>2009</v>
      </c>
      <c r="G1318" s="12" t="s">
        <v>8</v>
      </c>
      <c r="H1318" s="16" t="str">
        <f>VLOOKUP(A1318,'Data Key'!$A$1:$B$51,2,FALSE)</f>
        <v>New Jersey</v>
      </c>
      <c r="I1318" s="17">
        <f t="shared" si="200"/>
        <v>10089</v>
      </c>
      <c r="J1318" s="21">
        <f t="shared" si="201"/>
        <v>8.2285759113900661E-5</v>
      </c>
      <c r="K1318" s="19">
        <f t="shared" si="202"/>
        <v>8.2173398569414218</v>
      </c>
      <c r="L1318" s="19">
        <f t="shared" si="203"/>
        <v>8.3819113751692207</v>
      </c>
      <c r="M1318" s="21">
        <f t="shared" si="208"/>
        <v>9894</v>
      </c>
      <c r="N1318" s="21">
        <f t="shared" si="209"/>
        <v>10286</v>
      </c>
      <c r="O1318" s="19">
        <f t="shared" si="204"/>
        <v>8.1392106100952866</v>
      </c>
      <c r="P1318" s="19">
        <f t="shared" si="205"/>
        <v>8.4616859041277657</v>
      </c>
      <c r="Q1318" s="21">
        <f>((I1318/B1318)+_xlfn.NORM.S.INV(0.975)^2/(2*B1318))/(1+_xlfn.NORM.S.INV(0.975)^2/B1318)</f>
        <v>8.3011794540224365E-3</v>
      </c>
      <c r="R1318" s="21">
        <f>_xlfn.NORM.S.INV(0.975)*SQRT(Q1318*(1-Q1318)/B1318+(_xlfn.NORM.S.INV(0.975)^2/(4*B1318^2)))/(1+_xlfn.NORM.S.INV(0.975)^2/B1318)</f>
        <v>1.6129932374961626E-4</v>
      </c>
      <c r="S1318" s="19">
        <f t="shared" si="206"/>
        <v>8.1398801302728199</v>
      </c>
      <c r="T1318" s="19">
        <f t="shared" si="207"/>
        <v>8.462478777772052</v>
      </c>
    </row>
    <row r="1319" spans="1:20" x14ac:dyDescent="0.25">
      <c r="A1319" s="12" t="s">
        <v>62</v>
      </c>
      <c r="B1319" s="13">
        <v>300747</v>
      </c>
      <c r="C1319" s="12">
        <v>3.6</v>
      </c>
      <c r="D1319" s="12">
        <v>3.4</v>
      </c>
      <c r="E1319" s="12">
        <v>3.8</v>
      </c>
      <c r="F1319" s="12">
        <v>2009</v>
      </c>
      <c r="G1319" s="12" t="s">
        <v>8</v>
      </c>
      <c r="H1319" s="16" t="str">
        <f>VLOOKUP(A1319,'Data Key'!$A$1:$B$51,2,FALSE)</f>
        <v>New Mexico</v>
      </c>
      <c r="I1319" s="17">
        <f t="shared" si="200"/>
        <v>1083</v>
      </c>
      <c r="J1319" s="21">
        <f t="shared" si="201"/>
        <v>1.0922688759086109E-4</v>
      </c>
      <c r="K1319" s="19">
        <f t="shared" si="202"/>
        <v>3.4918065391764883</v>
      </c>
      <c r="L1319" s="19">
        <f t="shared" si="203"/>
        <v>3.7102603143582105</v>
      </c>
      <c r="M1319" s="21">
        <f t="shared" si="208"/>
        <v>1019</v>
      </c>
      <c r="N1319" s="21">
        <f t="shared" si="209"/>
        <v>1148</v>
      </c>
      <c r="O1319" s="19">
        <f t="shared" si="204"/>
        <v>3.3882299740313289</v>
      </c>
      <c r="P1319" s="19">
        <f t="shared" si="205"/>
        <v>3.8171619334523701</v>
      </c>
      <c r="Q1319" s="21">
        <f>((I1319/B1319)+_xlfn.NORM.S.INV(0.975)^2/(2*B1319))/(1+_xlfn.NORM.S.INV(0.975)^2/B1319)</f>
        <v>3.6073738784830507E-3</v>
      </c>
      <c r="R1319" s="21">
        <f>_xlfn.NORM.S.INV(0.975)*SQRT(Q1319*(1-Q1319)/B1319+(_xlfn.NORM.S.INV(0.975)^2/(4*B1319^2)))/(1+_xlfn.NORM.S.INV(0.975)^2/B1319)</f>
        <v>2.1436089043722626E-4</v>
      </c>
      <c r="S1319" s="19">
        <f t="shared" si="206"/>
        <v>3.3930129880458244</v>
      </c>
      <c r="T1319" s="19">
        <f t="shared" si="207"/>
        <v>3.821734768920277</v>
      </c>
    </row>
    <row r="1320" spans="1:20" x14ac:dyDescent="0.25">
      <c r="A1320" s="12" t="s">
        <v>38</v>
      </c>
      <c r="B1320" s="13">
        <v>2408209</v>
      </c>
      <c r="C1320" s="12">
        <v>7.4</v>
      </c>
      <c r="D1320" s="12">
        <v>7.3</v>
      </c>
      <c r="E1320" s="12">
        <v>7.5</v>
      </c>
      <c r="F1320" s="12">
        <v>2009</v>
      </c>
      <c r="G1320" s="12" t="s">
        <v>8</v>
      </c>
      <c r="H1320" s="16" t="str">
        <f>VLOOKUP(A1320,'Data Key'!$A$1:$B$51,2,FALSE)</f>
        <v>New York</v>
      </c>
      <c r="I1320" s="17">
        <f t="shared" si="200"/>
        <v>17821</v>
      </c>
      <c r="J1320" s="21">
        <f t="shared" si="201"/>
        <v>5.522795628231539E-5</v>
      </c>
      <c r="K1320" s="19">
        <f t="shared" si="202"/>
        <v>7.34487726714306</v>
      </c>
      <c r="L1320" s="19">
        <f t="shared" si="203"/>
        <v>7.4553331797076901</v>
      </c>
      <c r="M1320" s="21">
        <f t="shared" si="208"/>
        <v>17561</v>
      </c>
      <c r="N1320" s="21">
        <f t="shared" si="209"/>
        <v>18082</v>
      </c>
      <c r="O1320" s="19">
        <f t="shared" si="204"/>
        <v>7.2921411721324851</v>
      </c>
      <c r="P1320" s="19">
        <f t="shared" si="205"/>
        <v>7.5084845210693922</v>
      </c>
      <c r="Q1320" s="21">
        <f>((I1320/B1320)+_xlfn.NORM.S.INV(0.975)^2/(2*B1320))/(1+_xlfn.NORM.S.INV(0.975)^2/B1320)</f>
        <v>7.4008909937602419E-3</v>
      </c>
      <c r="R1320" s="21">
        <f>_xlfn.NORM.S.INV(0.975)*SQRT(Q1320*(1-Q1320)/B1320+(_xlfn.NORM.S.INV(0.975)^2/(4*B1320^2)))/(1+_xlfn.NORM.S.INV(0.975)^2/B1320)</f>
        <v>1.0825327466694986E-4</v>
      </c>
      <c r="S1320" s="19">
        <f t="shared" si="206"/>
        <v>7.2926377190932925</v>
      </c>
      <c r="T1320" s="19">
        <f t="shared" si="207"/>
        <v>7.5091442684271916</v>
      </c>
    </row>
    <row r="1321" spans="1:20" x14ac:dyDescent="0.25">
      <c r="A1321" s="12" t="s">
        <v>23</v>
      </c>
      <c r="B1321" s="13">
        <v>1351217</v>
      </c>
      <c r="C1321" s="12">
        <v>6.7</v>
      </c>
      <c r="D1321" s="12">
        <v>6.5</v>
      </c>
      <c r="E1321" s="12">
        <v>6.8</v>
      </c>
      <c r="F1321" s="12">
        <v>2009</v>
      </c>
      <c r="G1321" s="12" t="s">
        <v>8</v>
      </c>
      <c r="H1321" s="16" t="str">
        <f>VLOOKUP(A1321,'Data Key'!$A$1:$B$51,2,FALSE)</f>
        <v>North Carolina</v>
      </c>
      <c r="I1321" s="17">
        <f t="shared" si="200"/>
        <v>9053</v>
      </c>
      <c r="J1321" s="21">
        <f t="shared" si="201"/>
        <v>7.0179683011242745E-5</v>
      </c>
      <c r="K1321" s="19">
        <f t="shared" si="202"/>
        <v>6.6297064196650846</v>
      </c>
      <c r="L1321" s="19">
        <f t="shared" si="203"/>
        <v>6.7700657856875708</v>
      </c>
      <c r="M1321" s="21">
        <f t="shared" si="208"/>
        <v>8868</v>
      </c>
      <c r="N1321" s="21">
        <f t="shared" si="209"/>
        <v>9239</v>
      </c>
      <c r="O1321" s="19">
        <f t="shared" si="204"/>
        <v>6.562972490725028</v>
      </c>
      <c r="P1321" s="19">
        <f t="shared" si="205"/>
        <v>6.8375397882057438</v>
      </c>
      <c r="Q1321" s="21">
        <f>((I1321/B1321)+_xlfn.NORM.S.INV(0.975)^2/(2*B1321))/(1+_xlfn.NORM.S.INV(0.975)^2/B1321)</f>
        <v>6.7012885322538171E-3</v>
      </c>
      <c r="R1321" s="21">
        <f>_xlfn.NORM.S.INV(0.975)*SQRT(Q1321*(1-Q1321)/B1321+(_xlfn.NORM.S.INV(0.975)^2/(4*B1321^2)))/(1+_xlfn.NORM.S.INV(0.975)^2/B1321)</f>
        <v>1.3757090227234034E-4</v>
      </c>
      <c r="S1321" s="19">
        <f t="shared" si="206"/>
        <v>6.5637176299814772</v>
      </c>
      <c r="T1321" s="19">
        <f t="shared" si="207"/>
        <v>6.8388594345261575</v>
      </c>
    </row>
    <row r="1322" spans="1:20" x14ac:dyDescent="0.25">
      <c r="A1322" s="12" t="s">
        <v>59</v>
      </c>
      <c r="B1322" s="13">
        <v>86316</v>
      </c>
      <c r="C1322" s="12">
        <v>5.9</v>
      </c>
      <c r="D1322" s="12">
        <v>5.4</v>
      </c>
      <c r="E1322" s="12">
        <v>6.4</v>
      </c>
      <c r="F1322" s="12">
        <v>2009</v>
      </c>
      <c r="G1322" s="12" t="s">
        <v>8</v>
      </c>
      <c r="H1322" s="16" t="str">
        <f>VLOOKUP(A1322,'Data Key'!$A$1:$B$51,2,FALSE)</f>
        <v>North Dakota</v>
      </c>
      <c r="I1322" s="17">
        <f t="shared" si="200"/>
        <v>509</v>
      </c>
      <c r="J1322" s="21">
        <f t="shared" si="201"/>
        <v>2.6060532819884247E-4</v>
      </c>
      <c r="K1322" s="19">
        <f t="shared" si="202"/>
        <v>5.6363315085405796</v>
      </c>
      <c r="L1322" s="19">
        <f t="shared" si="203"/>
        <v>6.1575421649382651</v>
      </c>
      <c r="M1322" s="21">
        <f t="shared" si="208"/>
        <v>466</v>
      </c>
      <c r="N1322" s="21">
        <f t="shared" si="209"/>
        <v>554</v>
      </c>
      <c r="O1322" s="19">
        <f t="shared" si="204"/>
        <v>5.3987673200797071</v>
      </c>
      <c r="P1322" s="19">
        <f t="shared" si="205"/>
        <v>6.4182770285926134</v>
      </c>
      <c r="Q1322" s="21">
        <f>((I1322/B1322)+_xlfn.NORM.S.INV(0.975)^2/(2*B1322))/(1+_xlfn.NORM.S.INV(0.975)^2/B1322)</f>
        <v>5.9189257159848281E-3</v>
      </c>
      <c r="R1322" s="21">
        <f>_xlfn.NORM.S.INV(0.975)*SQRT(Q1322*(1-Q1322)/B1322+(_xlfn.NORM.S.INV(0.975)^2/(4*B1322^2)))/(1+_xlfn.NORM.S.INV(0.975)^2/B1322)</f>
        <v>5.12183619286981E-4</v>
      </c>
      <c r="S1322" s="19">
        <f t="shared" si="206"/>
        <v>5.4067420966978466</v>
      </c>
      <c r="T1322" s="19">
        <f t="shared" si="207"/>
        <v>6.4311093352718096</v>
      </c>
    </row>
    <row r="1323" spans="1:20" x14ac:dyDescent="0.25">
      <c r="A1323" s="12" t="s">
        <v>54</v>
      </c>
      <c r="B1323" s="13">
        <v>1603854</v>
      </c>
      <c r="C1323" s="12">
        <v>7.8</v>
      </c>
      <c r="D1323" s="12">
        <v>7.6</v>
      </c>
      <c r="E1323" s="12">
        <v>7.9</v>
      </c>
      <c r="F1323" s="12">
        <v>2009</v>
      </c>
      <c r="G1323" s="12" t="s">
        <v>8</v>
      </c>
      <c r="H1323" s="16" t="str">
        <f>VLOOKUP(A1323,'Data Key'!$A$1:$B$51,2,FALSE)</f>
        <v>Ohio</v>
      </c>
      <c r="I1323" s="17">
        <f t="shared" si="200"/>
        <v>12510</v>
      </c>
      <c r="J1323" s="21">
        <f t="shared" si="201"/>
        <v>6.9464584596613831E-5</v>
      </c>
      <c r="K1323" s="19">
        <f t="shared" si="202"/>
        <v>7.730497257316677</v>
      </c>
      <c r="L1323" s="19">
        <f t="shared" si="203"/>
        <v>7.8694264265099045</v>
      </c>
      <c r="M1323" s="21">
        <f t="shared" si="208"/>
        <v>12292</v>
      </c>
      <c r="N1323" s="21">
        <f t="shared" si="209"/>
        <v>12729</v>
      </c>
      <c r="O1323" s="19">
        <f t="shared" si="204"/>
        <v>7.6640392454674799</v>
      </c>
      <c r="P1323" s="19">
        <f t="shared" si="205"/>
        <v>7.9365079365079367</v>
      </c>
      <c r="Q1323" s="21">
        <f>((I1323/B1323)+_xlfn.NORM.S.INV(0.975)^2/(2*B1323))/(1+_xlfn.NORM.S.INV(0.975)^2/B1323)</f>
        <v>7.8011407283016315E-3</v>
      </c>
      <c r="R1323" s="21">
        <f>_xlfn.NORM.S.INV(0.975)*SQRT(Q1323*(1-Q1323)/B1323+(_xlfn.NORM.S.INV(0.975)^2/(4*B1323^2)))/(1+_xlfn.NORM.S.INV(0.975)^2/B1323)</f>
        <v>1.361632317921825E-4</v>
      </c>
      <c r="S1323" s="19">
        <f t="shared" si="206"/>
        <v>7.664977496509449</v>
      </c>
      <c r="T1323" s="19">
        <f t="shared" si="207"/>
        <v>7.9373039600938133</v>
      </c>
    </row>
    <row r="1324" spans="1:20" x14ac:dyDescent="0.25">
      <c r="A1324" s="12" t="s">
        <v>39</v>
      </c>
      <c r="B1324" s="13">
        <v>562297</v>
      </c>
      <c r="C1324" s="12">
        <v>4.2</v>
      </c>
      <c r="D1324" s="12">
        <v>4.0999999999999996</v>
      </c>
      <c r="E1324" s="12">
        <v>4.4000000000000004</v>
      </c>
      <c r="F1324" s="12">
        <v>2009</v>
      </c>
      <c r="G1324" s="12" t="s">
        <v>8</v>
      </c>
      <c r="H1324" s="16" t="str">
        <f>VLOOKUP(A1324,'Data Key'!$A$1:$B$51,2,FALSE)</f>
        <v>Oklahoma</v>
      </c>
      <c r="I1324" s="17">
        <f t="shared" si="200"/>
        <v>2362</v>
      </c>
      <c r="J1324" s="21">
        <f t="shared" si="201"/>
        <v>8.6250198733235403E-5</v>
      </c>
      <c r="K1324" s="19">
        <f t="shared" si="202"/>
        <v>4.1143768720140752</v>
      </c>
      <c r="L1324" s="19">
        <f t="shared" si="203"/>
        <v>4.286877269480545</v>
      </c>
      <c r="M1324" s="21">
        <f t="shared" si="208"/>
        <v>2267</v>
      </c>
      <c r="N1324" s="21">
        <f t="shared" si="209"/>
        <v>2457</v>
      </c>
      <c r="O1324" s="19">
        <f t="shared" si="204"/>
        <v>4.0316772097308009</v>
      </c>
      <c r="P1324" s="19">
        <f t="shared" si="205"/>
        <v>4.3695769317638185</v>
      </c>
      <c r="Q1324" s="21">
        <f>((I1324/B1324)+_xlfn.NORM.S.INV(0.975)^2/(2*B1324))/(1+_xlfn.NORM.S.INV(0.975)^2/B1324)</f>
        <v>4.2040142128854808E-3</v>
      </c>
      <c r="R1324" s="21">
        <f>_xlfn.NORM.S.INV(0.975)*SQRT(Q1324*(1-Q1324)/B1324+(_xlfn.NORM.S.INV(0.975)^2/(4*B1324^2)))/(1+_xlfn.NORM.S.INV(0.975)^2/B1324)</f>
        <v>1.6914847525489738E-4</v>
      </c>
      <c r="S1324" s="19">
        <f t="shared" si="206"/>
        <v>4.0348657376305841</v>
      </c>
      <c r="T1324" s="19">
        <f t="shared" si="207"/>
        <v>4.3731626881403782</v>
      </c>
    </row>
    <row r="1325" spans="1:20" x14ac:dyDescent="0.25">
      <c r="A1325" s="12" t="s">
        <v>32</v>
      </c>
      <c r="B1325" s="13">
        <v>521133</v>
      </c>
      <c r="C1325" s="12">
        <v>12.4</v>
      </c>
      <c r="D1325" s="12">
        <v>12.1</v>
      </c>
      <c r="E1325" s="12">
        <v>12.7</v>
      </c>
      <c r="F1325" s="12">
        <v>2009</v>
      </c>
      <c r="G1325" s="12" t="s">
        <v>8</v>
      </c>
      <c r="H1325" s="16" t="str">
        <f>VLOOKUP(A1325,'Data Key'!$A$1:$B$51,2,FALSE)</f>
        <v>Oregon</v>
      </c>
      <c r="I1325" s="17">
        <f t="shared" si="200"/>
        <v>6462</v>
      </c>
      <c r="J1325" s="21">
        <f t="shared" si="201"/>
        <v>1.5329410815836966E-4</v>
      </c>
      <c r="K1325" s="19">
        <f t="shared" si="202"/>
        <v>12.246611482161184</v>
      </c>
      <c r="L1325" s="19">
        <f t="shared" si="203"/>
        <v>12.553199698477922</v>
      </c>
      <c r="M1325" s="21">
        <f t="shared" si="208"/>
        <v>6306</v>
      </c>
      <c r="N1325" s="21">
        <f t="shared" si="209"/>
        <v>6619</v>
      </c>
      <c r="O1325" s="19">
        <f t="shared" si="204"/>
        <v>12.100557823050929</v>
      </c>
      <c r="P1325" s="19">
        <f t="shared" si="205"/>
        <v>12.701172253532208</v>
      </c>
      <c r="Q1325" s="21">
        <f>((I1325/B1325)+_xlfn.NORM.S.INV(0.975)^2/(2*B1325))/(1+_xlfn.NORM.S.INV(0.975)^2/B1325)</f>
        <v>1.2403499839535169E-2</v>
      </c>
      <c r="R1325" s="21">
        <f>_xlfn.NORM.S.INV(0.975)*SQRT(Q1325*(1-Q1325)/B1325+(_xlfn.NORM.S.INV(0.975)^2/(4*B1325^2)))/(1+_xlfn.NORM.S.INV(0.975)^2/B1325)</f>
        <v>3.0051431270670996E-4</v>
      </c>
      <c r="S1325" s="19">
        <f t="shared" si="206"/>
        <v>12.10298552682846</v>
      </c>
      <c r="T1325" s="19">
        <f t="shared" si="207"/>
        <v>12.704014152241879</v>
      </c>
    </row>
    <row r="1326" spans="1:20" x14ac:dyDescent="0.25">
      <c r="A1326" s="12" t="s">
        <v>24</v>
      </c>
      <c r="B1326" s="13">
        <v>1639316</v>
      </c>
      <c r="C1326" s="12">
        <v>9.1</v>
      </c>
      <c r="D1326" s="12">
        <v>9</v>
      </c>
      <c r="E1326" s="12">
        <v>9.3000000000000007</v>
      </c>
      <c r="F1326" s="12">
        <v>2009</v>
      </c>
      <c r="G1326" s="12" t="s">
        <v>8</v>
      </c>
      <c r="H1326" s="16" t="str">
        <f>VLOOKUP(A1326,'Data Key'!$A$1:$B$51,2,FALSE)</f>
        <v>Pennsylvania</v>
      </c>
      <c r="I1326" s="17">
        <f t="shared" si="200"/>
        <v>14918</v>
      </c>
      <c r="J1326" s="21">
        <f t="shared" si="201"/>
        <v>7.4166452742334367E-5</v>
      </c>
      <c r="K1326" s="19">
        <f t="shared" si="202"/>
        <v>9.0259704336175872</v>
      </c>
      <c r="L1326" s="19">
        <f t="shared" si="203"/>
        <v>9.1743033391022557</v>
      </c>
      <c r="M1326" s="21">
        <f t="shared" si="208"/>
        <v>14680</v>
      </c>
      <c r="N1326" s="21">
        <f t="shared" si="209"/>
        <v>15157</v>
      </c>
      <c r="O1326" s="19">
        <f t="shared" si="204"/>
        <v>8.9549543834135701</v>
      </c>
      <c r="P1326" s="19">
        <f t="shared" si="205"/>
        <v>9.2459293998228524</v>
      </c>
      <c r="Q1326" s="21">
        <f>((I1326/B1326)+_xlfn.NORM.S.INV(0.975)^2/(2*B1326))/(1+_xlfn.NORM.S.INV(0.975)^2/B1326)</f>
        <v>9.1012872241778044E-3</v>
      </c>
      <c r="R1326" s="21">
        <f>_xlfn.NORM.S.INV(0.975)*SQRT(Q1326*(1-Q1326)/B1326+(_xlfn.NORM.S.INV(0.975)^2/(4*B1326^2)))/(1+_xlfn.NORM.S.INV(0.975)^2/B1326)</f>
        <v>1.4537706009661657E-4</v>
      </c>
      <c r="S1326" s="19">
        <f t="shared" si="206"/>
        <v>8.9559101640811871</v>
      </c>
      <c r="T1326" s="19">
        <f t="shared" si="207"/>
        <v>9.2466642842744218</v>
      </c>
    </row>
    <row r="1327" spans="1:20" x14ac:dyDescent="0.25">
      <c r="A1327" s="12" t="s">
        <v>40</v>
      </c>
      <c r="B1327" s="13">
        <v>132755</v>
      </c>
      <c r="C1327" s="12">
        <v>10</v>
      </c>
      <c r="D1327" s="12">
        <v>9.5</v>
      </c>
      <c r="E1327" s="12">
        <v>10.6</v>
      </c>
      <c r="F1327" s="12">
        <v>2009</v>
      </c>
      <c r="G1327" s="12" t="s">
        <v>8</v>
      </c>
      <c r="H1327" s="16" t="str">
        <f>VLOOKUP(A1327,'Data Key'!$A$1:$B$51,2,FALSE)</f>
        <v>Rhode Island</v>
      </c>
      <c r="I1327" s="17">
        <f t="shared" si="200"/>
        <v>1328</v>
      </c>
      <c r="J1327" s="21">
        <f t="shared" si="201"/>
        <v>2.731272325474827E-4</v>
      </c>
      <c r="K1327" s="19">
        <f t="shared" si="202"/>
        <v>9.7302624702885687</v>
      </c>
      <c r="L1327" s="19">
        <f t="shared" si="203"/>
        <v>10.276516935383533</v>
      </c>
      <c r="M1327" s="21">
        <f t="shared" si="208"/>
        <v>1257</v>
      </c>
      <c r="N1327" s="21">
        <f t="shared" si="209"/>
        <v>1399</v>
      </c>
      <c r="O1327" s="19">
        <f t="shared" si="204"/>
        <v>9.4685699220368349</v>
      </c>
      <c r="P1327" s="19">
        <f t="shared" si="205"/>
        <v>10.538209483635267</v>
      </c>
      <c r="Q1327" s="21">
        <f>((I1327/B1327)+_xlfn.NORM.S.INV(0.975)^2/(2*B1327))/(1+_xlfn.NORM.S.INV(0.975)^2/B1327)</f>
        <v>1.00175680564587E-2</v>
      </c>
      <c r="R1327" s="21">
        <f>_xlfn.NORM.S.INV(0.975)*SQRT(Q1327*(1-Q1327)/B1327+(_xlfn.NORM.S.INV(0.975)^2/(4*B1327^2)))/(1+_xlfn.NORM.S.INV(0.975)^2/B1327)</f>
        <v>5.358747768983899E-4</v>
      </c>
      <c r="S1327" s="19">
        <f t="shared" si="206"/>
        <v>9.4816932795603108</v>
      </c>
      <c r="T1327" s="19">
        <f t="shared" si="207"/>
        <v>10.55344283335709</v>
      </c>
    </row>
    <row r="1328" spans="1:20" x14ac:dyDescent="0.25">
      <c r="A1328" s="12" t="s">
        <v>17</v>
      </c>
      <c r="B1328" s="13">
        <v>645103</v>
      </c>
      <c r="C1328" s="12">
        <v>4.0999999999999996</v>
      </c>
      <c r="D1328" s="12">
        <v>4</v>
      </c>
      <c r="E1328" s="12">
        <v>4.3</v>
      </c>
      <c r="F1328" s="12">
        <v>2009</v>
      </c>
      <c r="G1328" s="12" t="s">
        <v>8</v>
      </c>
      <c r="H1328" s="16" t="str">
        <f>VLOOKUP(A1328,'Data Key'!$A$1:$B$51,2,FALSE)</f>
        <v>South Carolina</v>
      </c>
      <c r="I1328" s="17">
        <f t="shared" si="200"/>
        <v>2645</v>
      </c>
      <c r="J1328" s="21">
        <f t="shared" si="201"/>
        <v>7.9559421495903449E-5</v>
      </c>
      <c r="K1328" s="19">
        <f t="shared" si="202"/>
        <v>4.0205610243863825</v>
      </c>
      <c r="L1328" s="19">
        <f t="shared" si="203"/>
        <v>4.179679867378189</v>
      </c>
      <c r="M1328" s="21">
        <f t="shared" si="208"/>
        <v>2545</v>
      </c>
      <c r="N1328" s="21">
        <f t="shared" si="209"/>
        <v>2746</v>
      </c>
      <c r="O1328" s="19">
        <f t="shared" si="204"/>
        <v>3.945106440366887</v>
      </c>
      <c r="P1328" s="19">
        <f t="shared" si="205"/>
        <v>4.2566845914528377</v>
      </c>
      <c r="Q1328" s="21">
        <f>((I1328/B1328)+_xlfn.NORM.S.INV(0.975)^2/(2*B1328))/(1+_xlfn.NORM.S.INV(0.975)^2/B1328)</f>
        <v>4.1030734124981516E-3</v>
      </c>
      <c r="R1328" s="21">
        <f>_xlfn.NORM.S.INV(0.975)*SQRT(Q1328*(1-Q1328)/B1328+(_xlfn.NORM.S.INV(0.975)^2/(4*B1328^2)))/(1+_xlfn.NORM.S.INV(0.975)^2/B1328)</f>
        <v>1.5601699566005238E-4</v>
      </c>
      <c r="S1328" s="19">
        <f t="shared" si="206"/>
        <v>3.9470564168380995</v>
      </c>
      <c r="T1328" s="19">
        <f t="shared" si="207"/>
        <v>4.2590904081582037</v>
      </c>
    </row>
    <row r="1329" spans="1:20" x14ac:dyDescent="0.25">
      <c r="A1329" s="12" t="s">
        <v>55</v>
      </c>
      <c r="B1329" s="13">
        <v>111786</v>
      </c>
      <c r="C1329" s="12">
        <v>4.9000000000000004</v>
      </c>
      <c r="D1329" s="12">
        <v>4.5</v>
      </c>
      <c r="E1329" s="12">
        <v>5.3</v>
      </c>
      <c r="F1329" s="12">
        <v>2009</v>
      </c>
      <c r="G1329" s="12" t="s">
        <v>8</v>
      </c>
      <c r="H1329" s="16" t="str">
        <f>VLOOKUP(A1329,'Data Key'!$A$1:$B$51,2,FALSE)</f>
        <v>South Dakota</v>
      </c>
      <c r="I1329" s="17">
        <f t="shared" si="200"/>
        <v>548</v>
      </c>
      <c r="J1329" s="21">
        <f t="shared" si="201"/>
        <v>2.0889870169558763E-4</v>
      </c>
      <c r="K1329" s="19">
        <f t="shared" si="202"/>
        <v>4.6933251903839208</v>
      </c>
      <c r="L1329" s="19">
        <f t="shared" si="203"/>
        <v>5.1111225937750966</v>
      </c>
      <c r="M1329" s="21">
        <f t="shared" si="208"/>
        <v>502</v>
      </c>
      <c r="N1329" s="21">
        <f t="shared" si="209"/>
        <v>594</v>
      </c>
      <c r="O1329" s="19">
        <f t="shared" si="204"/>
        <v>4.4907233463940024</v>
      </c>
      <c r="P1329" s="19">
        <f t="shared" si="205"/>
        <v>5.313724437765015</v>
      </c>
      <c r="Q1329" s="21">
        <f>((I1329/B1329)+_xlfn.NORM.S.INV(0.975)^2/(2*B1329))/(1+_xlfn.NORM.S.INV(0.975)^2/B1329)</f>
        <v>4.9192370454601442E-3</v>
      </c>
      <c r="R1329" s="21">
        <f>_xlfn.NORM.S.INV(0.975)*SQRT(Q1329*(1-Q1329)/B1329+(_xlfn.NORM.S.INV(0.975)^2/(4*B1329^2)))/(1+_xlfn.NORM.S.INV(0.975)^2/B1329)</f>
        <v>4.1048592700372415E-4</v>
      </c>
      <c r="S1329" s="19">
        <f t="shared" si="206"/>
        <v>4.50875111845642</v>
      </c>
      <c r="T1329" s="19">
        <f t="shared" si="207"/>
        <v>5.3297229724638679</v>
      </c>
    </row>
    <row r="1330" spans="1:20" x14ac:dyDescent="0.25">
      <c r="A1330" s="12" t="s">
        <v>29</v>
      </c>
      <c r="B1330" s="13">
        <v>879298</v>
      </c>
      <c r="C1330" s="12">
        <v>5.0999999999999996</v>
      </c>
      <c r="D1330" s="12">
        <v>4.9000000000000004</v>
      </c>
      <c r="E1330" s="12">
        <v>5.2</v>
      </c>
      <c r="F1330" s="12">
        <v>2009</v>
      </c>
      <c r="G1330" s="12" t="s">
        <v>8</v>
      </c>
      <c r="H1330" s="16" t="str">
        <f>VLOOKUP(A1330,'Data Key'!$A$1:$B$51,2,FALSE)</f>
        <v>Tennessee</v>
      </c>
      <c r="I1330" s="17">
        <f t="shared" si="200"/>
        <v>4484</v>
      </c>
      <c r="J1330" s="21">
        <f t="shared" si="201"/>
        <v>7.596027638336579E-5</v>
      </c>
      <c r="K1330" s="19">
        <f t="shared" si="202"/>
        <v>5.0235622973061007</v>
      </c>
      <c r="L1330" s="19">
        <f t="shared" si="203"/>
        <v>5.1754828500728323</v>
      </c>
      <c r="M1330" s="21">
        <f t="shared" si="208"/>
        <v>4354</v>
      </c>
      <c r="N1330" s="21">
        <f t="shared" si="209"/>
        <v>4616</v>
      </c>
      <c r="O1330" s="19">
        <f t="shared" si="204"/>
        <v>4.9516773608037319</v>
      </c>
      <c r="P1330" s="19">
        <f t="shared" si="205"/>
        <v>5.2496423283119036</v>
      </c>
      <c r="Q1330" s="21">
        <f>((I1330/B1330)+_xlfn.NORM.S.INV(0.975)^2/(2*B1330))/(1+_xlfn.NORM.S.INV(0.975)^2/B1330)</f>
        <v>5.1016846751599015E-3</v>
      </c>
      <c r="R1330" s="21">
        <f>_xlfn.NORM.S.INV(0.975)*SQRT(Q1330*(1-Q1330)/B1330+(_xlfn.NORM.S.INV(0.975)^2/(4*B1330^2)))/(1+_xlfn.NORM.S.INV(0.975)^2/B1330)</f>
        <v>1.4892617189147492E-4</v>
      </c>
      <c r="S1330" s="19">
        <f t="shared" si="206"/>
        <v>4.9527585032684271</v>
      </c>
      <c r="T1330" s="19">
        <f t="shared" si="207"/>
        <v>5.2506108470513766</v>
      </c>
    </row>
    <row r="1331" spans="1:20" x14ac:dyDescent="0.25">
      <c r="A1331" s="12" t="s">
        <v>63</v>
      </c>
      <c r="B1331" s="13">
        <v>4241747</v>
      </c>
      <c r="C1331" s="12">
        <v>5.7</v>
      </c>
      <c r="D1331" s="12">
        <v>5.7</v>
      </c>
      <c r="E1331" s="12">
        <v>5.8</v>
      </c>
      <c r="F1331" s="12">
        <v>2009</v>
      </c>
      <c r="G1331" s="12" t="s">
        <v>8</v>
      </c>
      <c r="H1331" s="16" t="str">
        <f>VLOOKUP(A1331,'Data Key'!$A$1:$B$51,2,FALSE)</f>
        <v>Texas</v>
      </c>
      <c r="I1331" s="17">
        <f t="shared" si="200"/>
        <v>24178</v>
      </c>
      <c r="J1331" s="21">
        <f t="shared" si="201"/>
        <v>3.6553093960910667E-5</v>
      </c>
      <c r="K1331" s="19">
        <f t="shared" si="202"/>
        <v>5.6634568311949272</v>
      </c>
      <c r="L1331" s="19">
        <f t="shared" si="203"/>
        <v>5.7365630191167494</v>
      </c>
      <c r="M1331" s="21">
        <f t="shared" si="208"/>
        <v>23875</v>
      </c>
      <c r="N1331" s="21">
        <f t="shared" si="209"/>
        <v>24482</v>
      </c>
      <c r="O1331" s="19">
        <f t="shared" si="204"/>
        <v>5.6285770933532815</v>
      </c>
      <c r="P1331" s="19">
        <f t="shared" si="205"/>
        <v>5.7716785088785354</v>
      </c>
      <c r="Q1331" s="21">
        <f>((I1331/B1331)+_xlfn.NORM.S.INV(0.975)^2/(2*B1331))/(1+_xlfn.NORM.S.INV(0.975)^2/B1331)</f>
        <v>5.7004575782896296E-3</v>
      </c>
      <c r="R1331" s="21">
        <f>_xlfn.NORM.S.INV(0.975)*SQRT(Q1331*(1-Q1331)/B1331+(_xlfn.NORM.S.INV(0.975)^2/(4*B1331^2)))/(1+_xlfn.NORM.S.INV(0.975)^2/B1331)</f>
        <v>7.1646910800491666E-5</v>
      </c>
      <c r="S1331" s="19">
        <f t="shared" si="206"/>
        <v>5.6288106674891383</v>
      </c>
      <c r="T1331" s="19">
        <f t="shared" si="207"/>
        <v>5.772104489090121</v>
      </c>
    </row>
    <row r="1332" spans="1:20" x14ac:dyDescent="0.25">
      <c r="A1332" s="12" t="s">
        <v>25</v>
      </c>
      <c r="B1332" s="13">
        <v>515677</v>
      </c>
      <c r="C1332" s="12">
        <v>5.8</v>
      </c>
      <c r="D1332" s="12">
        <v>5.6</v>
      </c>
      <c r="E1332" s="12">
        <v>6</v>
      </c>
      <c r="F1332" s="12">
        <v>2009</v>
      </c>
      <c r="G1332" s="12" t="s">
        <v>8</v>
      </c>
      <c r="H1332" s="16" t="str">
        <f>VLOOKUP(A1332,'Data Key'!$A$1:$B$51,2,FALSE)</f>
        <v>Utah</v>
      </c>
      <c r="I1332" s="17">
        <f t="shared" si="200"/>
        <v>2991</v>
      </c>
      <c r="J1332" s="21">
        <f t="shared" si="201"/>
        <v>1.0574681439662079E-4</v>
      </c>
      <c r="K1332" s="19">
        <f t="shared" si="202"/>
        <v>5.6943955227640437</v>
      </c>
      <c r="L1332" s="19">
        <f t="shared" si="203"/>
        <v>5.9058891515572851</v>
      </c>
      <c r="M1332" s="21">
        <f t="shared" si="208"/>
        <v>2885</v>
      </c>
      <c r="N1332" s="21">
        <f t="shared" si="209"/>
        <v>3098</v>
      </c>
      <c r="O1332" s="19">
        <f t="shared" si="204"/>
        <v>5.5945873094979994</v>
      </c>
      <c r="P1332" s="19">
        <f t="shared" si="205"/>
        <v>6.0076365631975053</v>
      </c>
      <c r="Q1332" s="21">
        <f>((I1332/B1332)+_xlfn.NORM.S.INV(0.975)^2/(2*B1332))/(1+_xlfn.NORM.S.INV(0.975)^2/B1332)</f>
        <v>5.8038237777917221E-3</v>
      </c>
      <c r="R1332" s="21">
        <f>_xlfn.NORM.S.INV(0.975)*SQRT(Q1332*(1-Q1332)/B1332+(_xlfn.NORM.S.INV(0.975)^2/(4*B1332^2)))/(1+_xlfn.NORM.S.INV(0.975)^2/B1332)</f>
        <v>2.0735723916685163E-4</v>
      </c>
      <c r="S1332" s="19">
        <f t="shared" si="206"/>
        <v>5.5964665386248704</v>
      </c>
      <c r="T1332" s="19">
        <f t="shared" si="207"/>
        <v>6.0111810169585738</v>
      </c>
    </row>
    <row r="1333" spans="1:20" x14ac:dyDescent="0.25">
      <c r="A1333" s="12" t="s">
        <v>57</v>
      </c>
      <c r="B1333" s="13">
        <v>80398</v>
      </c>
      <c r="C1333" s="12">
        <v>7.8</v>
      </c>
      <c r="D1333" s="12">
        <v>7.3</v>
      </c>
      <c r="E1333" s="12">
        <v>8.5</v>
      </c>
      <c r="F1333" s="12">
        <v>2009</v>
      </c>
      <c r="G1333" s="12" t="s">
        <v>8</v>
      </c>
      <c r="H1333" s="16" t="str">
        <f>VLOOKUP(A1333,'Data Key'!$A$1:$B$51,2,FALSE)</f>
        <v>Vermont</v>
      </c>
      <c r="I1333" s="17">
        <f t="shared" si="200"/>
        <v>627</v>
      </c>
      <c r="J1333" s="21">
        <f t="shared" si="201"/>
        <v>3.102333058272383E-4</v>
      </c>
      <c r="K1333" s="19">
        <f t="shared" si="202"/>
        <v>7.48846815440809</v>
      </c>
      <c r="L1333" s="19">
        <f t="shared" si="203"/>
        <v>8.1089347660625677</v>
      </c>
      <c r="M1333" s="21">
        <f t="shared" si="208"/>
        <v>579</v>
      </c>
      <c r="N1333" s="21">
        <f t="shared" si="209"/>
        <v>676</v>
      </c>
      <c r="O1333" s="19">
        <f t="shared" si="204"/>
        <v>7.2016716833752081</v>
      </c>
      <c r="P1333" s="19">
        <f t="shared" si="205"/>
        <v>8.4081693574467025</v>
      </c>
      <c r="Q1333" s="21">
        <f>((I1333/B1333)+_xlfn.NORM.S.INV(0.975)^2/(2*B1333))/(1+_xlfn.NORM.S.INV(0.975)^2/B1333)</f>
        <v>7.8222179741052403E-3</v>
      </c>
      <c r="R1333" s="21">
        <f>_xlfn.NORM.S.INV(0.975)*SQRT(Q1333*(1-Q1333)/B1333+(_xlfn.NORM.S.INV(0.975)^2/(4*B1333^2)))/(1+_xlfn.NORM.S.INV(0.975)^2/B1333)</f>
        <v>6.0939429167681809E-4</v>
      </c>
      <c r="S1333" s="19">
        <f t="shared" si="206"/>
        <v>7.2128236824284224</v>
      </c>
      <c r="T1333" s="19">
        <f t="shared" si="207"/>
        <v>8.4316122657820571</v>
      </c>
    </row>
    <row r="1334" spans="1:20" x14ac:dyDescent="0.25">
      <c r="A1334" s="12" t="s">
        <v>56</v>
      </c>
      <c r="B1334" s="13">
        <v>1122459</v>
      </c>
      <c r="C1334" s="12">
        <v>7.6</v>
      </c>
      <c r="D1334" s="12">
        <v>7.5</v>
      </c>
      <c r="E1334" s="12">
        <v>7.8</v>
      </c>
      <c r="F1334" s="12">
        <v>2009</v>
      </c>
      <c r="G1334" s="12" t="s">
        <v>8</v>
      </c>
      <c r="H1334" s="16" t="str">
        <f>VLOOKUP(A1334,'Data Key'!$A$1:$B$51,2,FALSE)</f>
        <v>Virginia</v>
      </c>
      <c r="I1334" s="17">
        <f t="shared" si="200"/>
        <v>8531</v>
      </c>
      <c r="J1334" s="21">
        <f t="shared" si="201"/>
        <v>8.1973372232132727E-5</v>
      </c>
      <c r="K1334" s="19">
        <f t="shared" si="202"/>
        <v>7.5183042325623406</v>
      </c>
      <c r="L1334" s="19">
        <f t="shared" si="203"/>
        <v>7.682250977026607</v>
      </c>
      <c r="M1334" s="21">
        <f t="shared" si="208"/>
        <v>8351</v>
      </c>
      <c r="N1334" s="21">
        <f t="shared" si="209"/>
        <v>8711</v>
      </c>
      <c r="O1334" s="19">
        <f t="shared" si="204"/>
        <v>7.4399154000279744</v>
      </c>
      <c r="P1334" s="19">
        <f t="shared" si="205"/>
        <v>7.7606398095609732</v>
      </c>
      <c r="Q1334" s="21">
        <f>((I1334/B1334)+_xlfn.NORM.S.INV(0.975)^2/(2*B1334))/(1+_xlfn.NORM.S.INV(0.975)^2/B1334)</f>
        <v>7.6019627681576047E-3</v>
      </c>
      <c r="R1334" s="21">
        <f>_xlfn.NORM.S.INV(0.975)*SQRT(Q1334*(1-Q1334)/B1334+(_xlfn.NORM.S.INV(0.975)^2/(4*B1334^2)))/(1+_xlfn.NORM.S.INV(0.975)^2/B1334)</f>
        <v>1.6069109283394902E-4</v>
      </c>
      <c r="S1334" s="19">
        <f t="shared" si="206"/>
        <v>7.4412716753236561</v>
      </c>
      <c r="T1334" s="19">
        <f t="shared" si="207"/>
        <v>7.7626538609915539</v>
      </c>
    </row>
    <row r="1335" spans="1:20" x14ac:dyDescent="0.25">
      <c r="A1335" s="12" t="s">
        <v>41</v>
      </c>
      <c r="B1335" s="13">
        <v>949763</v>
      </c>
      <c r="C1335" s="12">
        <v>6.7</v>
      </c>
      <c r="D1335" s="12">
        <v>6.6</v>
      </c>
      <c r="E1335" s="12">
        <v>6.9</v>
      </c>
      <c r="F1335" s="12">
        <v>2009</v>
      </c>
      <c r="G1335" s="12" t="s">
        <v>8</v>
      </c>
      <c r="H1335" s="16" t="str">
        <f>VLOOKUP(A1335,'Data Key'!$A$1:$B$51,2,FALSE)</f>
        <v>Washington</v>
      </c>
      <c r="I1335" s="17">
        <f t="shared" si="200"/>
        <v>6363</v>
      </c>
      <c r="J1335" s="21">
        <f t="shared" si="201"/>
        <v>8.3705891753950819E-5</v>
      </c>
      <c r="K1335" s="19">
        <f t="shared" si="202"/>
        <v>6.6158602105263027</v>
      </c>
      <c r="L1335" s="19">
        <f t="shared" si="203"/>
        <v>6.7832719940342043</v>
      </c>
      <c r="M1335" s="21">
        <f t="shared" si="208"/>
        <v>6208</v>
      </c>
      <c r="N1335" s="21">
        <f t="shared" si="209"/>
        <v>6520</v>
      </c>
      <c r="O1335" s="19">
        <f t="shared" si="204"/>
        <v>6.536367493785292</v>
      </c>
      <c r="P1335" s="19">
        <f t="shared" si="205"/>
        <v>6.8648704992719241</v>
      </c>
      <c r="Q1335" s="21">
        <f>((I1335/B1335)+_xlfn.NORM.S.INV(0.975)^2/(2*B1335))/(1+_xlfn.NORM.S.INV(0.975)^2/B1335)</f>
        <v>6.7015613217597386E-3</v>
      </c>
      <c r="R1335" s="21">
        <f>_xlfn.NORM.S.INV(0.975)*SQRT(Q1335*(1-Q1335)/B1335+(_xlfn.NORM.S.INV(0.975)^2/(4*B1335^2)))/(1+_xlfn.NORM.S.INV(0.975)^2/B1335)</f>
        <v>1.6409659448213742E-4</v>
      </c>
      <c r="S1335" s="19">
        <f t="shared" si="206"/>
        <v>6.5374647272776008</v>
      </c>
      <c r="T1335" s="19">
        <f t="shared" si="207"/>
        <v>6.8656579162418767</v>
      </c>
    </row>
    <row r="1336" spans="1:20" x14ac:dyDescent="0.25">
      <c r="A1336" s="12" t="s">
        <v>18</v>
      </c>
      <c r="B1336" s="13">
        <v>247314</v>
      </c>
      <c r="C1336" s="12">
        <v>4.5</v>
      </c>
      <c r="D1336" s="12">
        <v>4.2</v>
      </c>
      <c r="E1336" s="12">
        <v>4.8</v>
      </c>
      <c r="F1336" s="12">
        <v>2009</v>
      </c>
      <c r="G1336" s="12" t="s">
        <v>8</v>
      </c>
      <c r="H1336" s="16" t="str">
        <f>VLOOKUP(A1336,'Data Key'!$A$1:$B$51,2,FALSE)</f>
        <v>West Virginia</v>
      </c>
      <c r="I1336" s="17">
        <f t="shared" si="200"/>
        <v>1113</v>
      </c>
      <c r="J1336" s="21">
        <f t="shared" si="201"/>
        <v>1.3459205865355085E-4</v>
      </c>
      <c r="K1336" s="19">
        <f t="shared" si="202"/>
        <v>4.3657597208656025</v>
      </c>
      <c r="L1336" s="19">
        <f t="shared" si="203"/>
        <v>4.6349438381727044</v>
      </c>
      <c r="M1336" s="21">
        <f t="shared" si="208"/>
        <v>1048</v>
      </c>
      <c r="N1336" s="21">
        <f t="shared" si="209"/>
        <v>1179</v>
      </c>
      <c r="O1336" s="19">
        <f t="shared" si="204"/>
        <v>4.2375280008410359</v>
      </c>
      <c r="P1336" s="19">
        <f t="shared" si="205"/>
        <v>4.7672190009461657</v>
      </c>
      <c r="Q1336" s="21">
        <f>((I1336/B1336)+_xlfn.NORM.S.INV(0.975)^2/(2*B1336))/(1+_xlfn.NORM.S.INV(0.975)^2/B1336)</f>
        <v>4.508048116682214E-3</v>
      </c>
      <c r="R1336" s="21">
        <f>_xlfn.NORM.S.INV(0.975)*SQRT(Q1336*(1-Q1336)/B1336+(_xlfn.NORM.S.INV(0.975)^2/(4*B1336^2)))/(1+_xlfn.NORM.S.INV(0.975)^2/B1336)</f>
        <v>2.6413013686552126E-4</v>
      </c>
      <c r="S1336" s="19">
        <f t="shared" si="206"/>
        <v>4.2439179798166933</v>
      </c>
      <c r="T1336" s="19">
        <f t="shared" si="207"/>
        <v>4.7721782535477351</v>
      </c>
    </row>
    <row r="1337" spans="1:20" x14ac:dyDescent="0.25">
      <c r="A1337" s="12" t="s">
        <v>26</v>
      </c>
      <c r="B1337" s="13">
        <v>764288</v>
      </c>
      <c r="C1337" s="12">
        <v>8.5</v>
      </c>
      <c r="D1337" s="12">
        <v>8.3000000000000007</v>
      </c>
      <c r="E1337" s="12">
        <v>8.6999999999999993</v>
      </c>
      <c r="F1337" s="12">
        <v>2009</v>
      </c>
      <c r="G1337" s="12" t="s">
        <v>8</v>
      </c>
      <c r="H1337" s="16" t="str">
        <f>VLOOKUP(A1337,'Data Key'!$A$1:$B$51,2,FALSE)</f>
        <v>Wisconsin</v>
      </c>
      <c r="I1337" s="17">
        <f t="shared" si="200"/>
        <v>6496</v>
      </c>
      <c r="J1337" s="21">
        <f t="shared" si="201"/>
        <v>1.0500559857552614E-4</v>
      </c>
      <c r="K1337" s="19">
        <f t="shared" si="202"/>
        <v>8.3944082349531968</v>
      </c>
      <c r="L1337" s="19">
        <f t="shared" si="203"/>
        <v>8.6044194321042493</v>
      </c>
      <c r="M1337" s="21">
        <f t="shared" si="208"/>
        <v>6340</v>
      </c>
      <c r="N1337" s="21">
        <f t="shared" si="209"/>
        <v>6654</v>
      </c>
      <c r="O1337" s="19">
        <f t="shared" si="204"/>
        <v>8.2953022944230455</v>
      </c>
      <c r="P1337" s="19">
        <f t="shared" si="205"/>
        <v>8.7061421872383189</v>
      </c>
      <c r="Q1337" s="21">
        <f>((I1337/B1337)+_xlfn.NORM.S.INV(0.975)^2/(2*B1337))/(1+_xlfn.NORM.S.INV(0.975)^2/B1337)</f>
        <v>8.5018841978054122E-3</v>
      </c>
      <c r="R1337" s="21">
        <f>_xlfn.NORM.S.INV(0.975)*SQRT(Q1337*(1-Q1337)/B1337+(_xlfn.NORM.S.INV(0.975)^2/(4*B1337^2)))/(1+_xlfn.NORM.S.INV(0.975)^2/B1337)</f>
        <v>2.0585114801864241E-4</v>
      </c>
      <c r="S1337" s="19">
        <f t="shared" si="206"/>
        <v>8.2960330497867698</v>
      </c>
      <c r="T1337" s="19">
        <f t="shared" si="207"/>
        <v>8.7077353458240552</v>
      </c>
    </row>
    <row r="1338" spans="1:20" x14ac:dyDescent="0.25">
      <c r="A1338" s="12" t="s">
        <v>42</v>
      </c>
      <c r="B1338" s="13">
        <v>80215</v>
      </c>
      <c r="C1338" s="12">
        <v>5.6</v>
      </c>
      <c r="D1338" s="12">
        <v>5.0999999999999996</v>
      </c>
      <c r="E1338" s="12">
        <v>6.2</v>
      </c>
      <c r="F1338" s="12">
        <v>2009</v>
      </c>
      <c r="G1338" s="12" t="s">
        <v>8</v>
      </c>
      <c r="H1338" s="16" t="str">
        <f>VLOOKUP(A1338,'Data Key'!$A$1:$B$51,2,FALSE)</f>
        <v>Wyoming</v>
      </c>
      <c r="I1338" s="17">
        <f t="shared" si="200"/>
        <v>449</v>
      </c>
      <c r="J1338" s="21">
        <f t="shared" si="201"/>
        <v>2.6341996992493397E-4</v>
      </c>
      <c r="K1338" s="19">
        <f t="shared" si="202"/>
        <v>5.3340368648316581</v>
      </c>
      <c r="L1338" s="19">
        <f t="shared" si="203"/>
        <v>5.8608768046815252</v>
      </c>
      <c r="M1338" s="21">
        <f t="shared" si="208"/>
        <v>408</v>
      </c>
      <c r="N1338" s="21">
        <f t="shared" si="209"/>
        <v>491</v>
      </c>
      <c r="O1338" s="19">
        <f t="shared" si="204"/>
        <v>5.0863304868166805</v>
      </c>
      <c r="P1338" s="19">
        <f t="shared" si="205"/>
        <v>6.1210496789877205</v>
      </c>
      <c r="Q1338" s="21">
        <f>((I1338/B1338)+_xlfn.NORM.S.INV(0.975)^2/(2*B1338))/(1+_xlfn.NORM.S.INV(0.975)^2/B1338)</f>
        <v>5.6211324074260209E-3</v>
      </c>
      <c r="R1338" s="21">
        <f>_xlfn.NORM.S.INV(0.975)*SQRT(Q1338*(1-Q1338)/B1338+(_xlfn.NORM.S.INV(0.975)^2/(4*B1338^2)))/(1+_xlfn.NORM.S.INV(0.975)^2/B1338)</f>
        <v>5.1790722135770469E-4</v>
      </c>
      <c r="S1338" s="19">
        <f t="shared" si="206"/>
        <v>5.1032251860683164</v>
      </c>
      <c r="T1338" s="19">
        <f t="shared" si="207"/>
        <v>6.139039628783725</v>
      </c>
    </row>
    <row r="1339" spans="1:20" x14ac:dyDescent="0.25">
      <c r="A1339" s="12" t="s">
        <v>19</v>
      </c>
      <c r="B1339" s="13">
        <v>689708</v>
      </c>
      <c r="C1339" s="12">
        <v>5.4</v>
      </c>
      <c r="D1339" s="12">
        <v>5.2</v>
      </c>
      <c r="E1339" s="12">
        <v>5.6</v>
      </c>
      <c r="F1339" s="12">
        <v>2010</v>
      </c>
      <c r="G1339" s="12" t="s">
        <v>8</v>
      </c>
      <c r="H1339" s="16" t="str">
        <f>VLOOKUP(A1339,'Data Key'!$A$1:$B$51,2,FALSE)</f>
        <v>Alabama</v>
      </c>
      <c r="I1339" s="17">
        <f t="shared" si="200"/>
        <v>3724</v>
      </c>
      <c r="J1339" s="21">
        <f t="shared" si="201"/>
        <v>8.8239681959849736E-5</v>
      </c>
      <c r="K1339" s="19">
        <f t="shared" si="202"/>
        <v>5.3111467250413735</v>
      </c>
      <c r="L1339" s="19">
        <f t="shared" si="203"/>
        <v>5.4876260889610737</v>
      </c>
      <c r="M1339" s="21">
        <f t="shared" si="208"/>
        <v>3606</v>
      </c>
      <c r="N1339" s="21">
        <f t="shared" si="209"/>
        <v>3844</v>
      </c>
      <c r="O1339" s="19">
        <f t="shared" si="204"/>
        <v>5.2282995122573608</v>
      </c>
      <c r="P1339" s="19">
        <f t="shared" si="205"/>
        <v>5.573373079622101</v>
      </c>
      <c r="Q1339" s="21">
        <f>((I1339/B1339)+_xlfn.NORM.S.INV(0.975)^2/(2*B1339))/(1+_xlfn.NORM.S.INV(0.975)^2/B1339)</f>
        <v>5.4021411630828199E-3</v>
      </c>
      <c r="R1339" s="21">
        <f>_xlfn.NORM.S.INV(0.975)*SQRT(Q1339*(1-Q1339)/B1339+(_xlfn.NORM.S.INV(0.975)^2/(4*B1339^2)))/(1+_xlfn.NORM.S.INV(0.975)^2/B1339)</f>
        <v>1.7301192244793467E-4</v>
      </c>
      <c r="S1339" s="19">
        <f t="shared" si="206"/>
        <v>5.2291292406348848</v>
      </c>
      <c r="T1339" s="19">
        <f t="shared" si="207"/>
        <v>5.5751530855307543</v>
      </c>
    </row>
    <row r="1340" spans="1:20" x14ac:dyDescent="0.25">
      <c r="A1340" s="12" t="s">
        <v>43</v>
      </c>
      <c r="B1340" s="13">
        <v>118994</v>
      </c>
      <c r="C1340" s="12">
        <v>5.6</v>
      </c>
      <c r="D1340" s="12">
        <v>5.2</v>
      </c>
      <c r="E1340" s="12">
        <v>6.1</v>
      </c>
      <c r="F1340" s="12">
        <v>2010</v>
      </c>
      <c r="G1340" s="12" t="s">
        <v>8</v>
      </c>
      <c r="H1340" s="16" t="str">
        <f>VLOOKUP(A1340,'Data Key'!$A$1:$B$51,2,FALSE)</f>
        <v>Alaska</v>
      </c>
      <c r="I1340" s="17">
        <f t="shared" si="200"/>
        <v>666</v>
      </c>
      <c r="J1340" s="21">
        <f t="shared" si="201"/>
        <v>2.1626850651888712E-4</v>
      </c>
      <c r="K1340" s="19">
        <f t="shared" si="202"/>
        <v>5.3806523466333731</v>
      </c>
      <c r="L1340" s="19">
        <f t="shared" si="203"/>
        <v>5.8131893596711466</v>
      </c>
      <c r="M1340" s="21">
        <f t="shared" si="208"/>
        <v>616</v>
      </c>
      <c r="N1340" s="21">
        <f t="shared" si="209"/>
        <v>717</v>
      </c>
      <c r="O1340" s="19">
        <f t="shared" si="204"/>
        <v>5.1767315999126007</v>
      </c>
      <c r="P1340" s="19">
        <f t="shared" si="205"/>
        <v>6.0255138914567121</v>
      </c>
      <c r="Q1340" s="21">
        <f>((I1340/B1340)+_xlfn.NORM.S.INV(0.975)^2/(2*B1340))/(1+_xlfn.NORM.S.INV(0.975)^2/B1340)</f>
        <v>5.6128810508002513E-3</v>
      </c>
      <c r="R1340" s="21">
        <f>_xlfn.NORM.S.INV(0.975)*SQRT(Q1340*(1-Q1340)/B1340+(_xlfn.NORM.S.INV(0.975)^2/(4*B1340^2)))/(1+_xlfn.NORM.S.INV(0.975)^2/B1340)</f>
        <v>4.2477208936154103E-4</v>
      </c>
      <c r="S1340" s="19">
        <f t="shared" si="206"/>
        <v>5.1881089614387106</v>
      </c>
      <c r="T1340" s="19">
        <f t="shared" si="207"/>
        <v>6.0376531401617921</v>
      </c>
    </row>
    <row r="1341" spans="1:20" x14ac:dyDescent="0.25">
      <c r="A1341" s="12" t="s">
        <v>13</v>
      </c>
      <c r="B1341" s="13">
        <v>980187</v>
      </c>
      <c r="C1341" s="12">
        <v>6.8</v>
      </c>
      <c r="D1341" s="12">
        <v>6.7</v>
      </c>
      <c r="E1341" s="12">
        <v>7</v>
      </c>
      <c r="F1341" s="12">
        <v>2010</v>
      </c>
      <c r="G1341" s="12" t="s">
        <v>8</v>
      </c>
      <c r="H1341" s="16" t="str">
        <f>VLOOKUP(A1341,'Data Key'!$A$1:$B$51,2,FALSE)</f>
        <v>Arizona</v>
      </c>
      <c r="I1341" s="17">
        <f t="shared" si="200"/>
        <v>6665</v>
      </c>
      <c r="J1341" s="21">
        <f t="shared" si="201"/>
        <v>8.3006013113246543E-5</v>
      </c>
      <c r="K1341" s="19">
        <f t="shared" si="202"/>
        <v>6.7167168969029039</v>
      </c>
      <c r="L1341" s="19">
        <f t="shared" si="203"/>
        <v>6.8827289231293971</v>
      </c>
      <c r="M1341" s="21">
        <f t="shared" si="208"/>
        <v>6506</v>
      </c>
      <c r="N1341" s="21">
        <f t="shared" si="209"/>
        <v>6825</v>
      </c>
      <c r="O1341" s="19">
        <f t="shared" si="204"/>
        <v>6.6375089651260426</v>
      </c>
      <c r="P1341" s="19">
        <f t="shared" si="205"/>
        <v>6.9629570683961326</v>
      </c>
      <c r="Q1341" s="21">
        <f>((I1341/B1341)+_xlfn.NORM.S.INV(0.975)^2/(2*B1341))/(1+_xlfn.NORM.S.INV(0.975)^2/B1341)</f>
        <v>6.8016558076465514E-3</v>
      </c>
      <c r="R1341" s="21">
        <f>_xlfn.NORM.S.INV(0.975)*SQRT(Q1341*(1-Q1341)/B1341+(_xlfn.NORM.S.INV(0.975)^2/(4*B1341^2)))/(1+_xlfn.NORM.S.INV(0.975)^2/B1341)</f>
        <v>1.6272292068543267E-4</v>
      </c>
      <c r="S1341" s="19">
        <f t="shared" si="206"/>
        <v>6.6389328869611184</v>
      </c>
      <c r="T1341" s="19">
        <f t="shared" si="207"/>
        <v>6.964378728331984</v>
      </c>
    </row>
    <row r="1342" spans="1:20" x14ac:dyDescent="0.25">
      <c r="A1342" s="12" t="s">
        <v>20</v>
      </c>
      <c r="B1342" s="13">
        <v>429836</v>
      </c>
      <c r="C1342" s="12">
        <v>5.8</v>
      </c>
      <c r="D1342" s="12">
        <v>5.6</v>
      </c>
      <c r="E1342" s="12">
        <v>6.1</v>
      </c>
      <c r="F1342" s="12">
        <v>2010</v>
      </c>
      <c r="G1342" s="12" t="s">
        <v>8</v>
      </c>
      <c r="H1342" s="16" t="str">
        <f>VLOOKUP(A1342,'Data Key'!$A$1:$B$51,2,FALSE)</f>
        <v>Arkansas</v>
      </c>
      <c r="I1342" s="17">
        <f t="shared" si="200"/>
        <v>2493</v>
      </c>
      <c r="J1342" s="21">
        <f t="shared" si="201"/>
        <v>1.1582311939814063E-4</v>
      </c>
      <c r="K1342" s="19">
        <f t="shared" si="202"/>
        <v>5.684063348929314</v>
      </c>
      <c r="L1342" s="19">
        <f t="shared" si="203"/>
        <v>5.9157095877255959</v>
      </c>
      <c r="M1342" s="21">
        <f t="shared" si="208"/>
        <v>2396</v>
      </c>
      <c r="N1342" s="21">
        <f t="shared" si="209"/>
        <v>2591</v>
      </c>
      <c r="O1342" s="19">
        <f t="shared" si="204"/>
        <v>5.5742190044575137</v>
      </c>
      <c r="P1342" s="19">
        <f t="shared" si="205"/>
        <v>6.0278804008970868</v>
      </c>
      <c r="Q1342" s="21">
        <f>((I1342/B1342)+_xlfn.NORM.S.INV(0.975)^2/(2*B1342))/(1+_xlfn.NORM.S.INV(0.975)^2/B1342)</f>
        <v>5.8043031119286419E-3</v>
      </c>
      <c r="R1342" s="21">
        <f>_xlfn.NORM.S.INV(0.975)*SQRT(Q1342*(1-Q1342)/B1342+(_xlfn.NORM.S.INV(0.975)^2/(4*B1342^2)))/(1+_xlfn.NORM.S.INV(0.975)^2/B1342)</f>
        <v>2.2713698503885868E-4</v>
      </c>
      <c r="S1342" s="19">
        <f t="shared" si="206"/>
        <v>5.5771661268897832</v>
      </c>
      <c r="T1342" s="19">
        <f t="shared" si="207"/>
        <v>6.0314400969675006</v>
      </c>
    </row>
    <row r="1343" spans="1:20" x14ac:dyDescent="0.25">
      <c r="A1343" s="12" t="s">
        <v>44</v>
      </c>
      <c r="B1343" s="13">
        <v>5743498</v>
      </c>
      <c r="C1343" s="12">
        <v>8.6</v>
      </c>
      <c r="D1343" s="12">
        <v>8.5</v>
      </c>
      <c r="E1343" s="12">
        <v>8.6</v>
      </c>
      <c r="F1343" s="12">
        <v>2010</v>
      </c>
      <c r="G1343" s="12" t="s">
        <v>8</v>
      </c>
      <c r="H1343" s="16" t="str">
        <f>VLOOKUP(A1343,'Data Key'!$A$1:$B$51,2,FALSE)</f>
        <v>California</v>
      </c>
      <c r="I1343" s="17">
        <f t="shared" si="200"/>
        <v>49394</v>
      </c>
      <c r="J1343" s="21">
        <f t="shared" si="201"/>
        <v>3.8528764698146305E-5</v>
      </c>
      <c r="K1343" s="19">
        <f t="shared" si="202"/>
        <v>8.561456819000151</v>
      </c>
      <c r="L1343" s="19">
        <f t="shared" si="203"/>
        <v>8.6385143483964431</v>
      </c>
      <c r="M1343" s="21">
        <f t="shared" si="208"/>
        <v>48961</v>
      </c>
      <c r="N1343" s="21">
        <f t="shared" si="209"/>
        <v>49828</v>
      </c>
      <c r="O1343" s="19">
        <f t="shared" si="204"/>
        <v>8.5245959866269647</v>
      </c>
      <c r="P1343" s="19">
        <f t="shared" si="205"/>
        <v>8.6755492906935814</v>
      </c>
      <c r="Q1343" s="21">
        <f>((I1343/B1343)+_xlfn.NORM.S.INV(0.975)^2/(2*B1343))/(1+_xlfn.NORM.S.INV(0.975)^2/B1343)</f>
        <v>8.6003142495491968E-3</v>
      </c>
      <c r="R1343" s="21">
        <f>_xlfn.NORM.S.INV(0.975)*SQRT(Q1343*(1-Q1343)/B1343+(_xlfn.NORM.S.INV(0.975)^2/(4*B1343^2)))/(1+_xlfn.NORM.S.INV(0.975)^2/B1343)</f>
        <v>7.5517111583757007E-5</v>
      </c>
      <c r="S1343" s="19">
        <f t="shared" si="206"/>
        <v>8.5247971379654395</v>
      </c>
      <c r="T1343" s="19">
        <f t="shared" si="207"/>
        <v>8.6758313611329534</v>
      </c>
    </row>
    <row r="1344" spans="1:20" x14ac:dyDescent="0.25">
      <c r="A1344" s="12" t="s">
        <v>21</v>
      </c>
      <c r="B1344" s="13">
        <v>747541</v>
      </c>
      <c r="C1344" s="12">
        <v>4.2</v>
      </c>
      <c r="D1344" s="12">
        <v>4.0999999999999996</v>
      </c>
      <c r="E1344" s="12">
        <v>4.4000000000000004</v>
      </c>
      <c r="F1344" s="12">
        <v>2010</v>
      </c>
      <c r="G1344" s="12" t="s">
        <v>8</v>
      </c>
      <c r="H1344" s="16" t="str">
        <f>VLOOKUP(A1344,'Data Key'!$A$1:$B$51,2,FALSE)</f>
        <v>Colorado</v>
      </c>
      <c r="I1344" s="17">
        <f t="shared" si="200"/>
        <v>3140</v>
      </c>
      <c r="J1344" s="21">
        <f t="shared" si="201"/>
        <v>7.4802441334552799E-5</v>
      </c>
      <c r="K1344" s="19">
        <f t="shared" si="202"/>
        <v>4.1256360630417959</v>
      </c>
      <c r="L1344" s="19">
        <f t="shared" si="203"/>
        <v>4.2752409457109017</v>
      </c>
      <c r="M1344" s="21">
        <f t="shared" si="208"/>
        <v>3031</v>
      </c>
      <c r="N1344" s="21">
        <f t="shared" si="209"/>
        <v>3250</v>
      </c>
      <c r="O1344" s="19">
        <f t="shared" si="204"/>
        <v>4.0546271040651947</v>
      </c>
      <c r="P1344" s="19">
        <f t="shared" si="205"/>
        <v>4.3475876239564117</v>
      </c>
      <c r="Q1344" s="21">
        <f>((I1344/B1344)+_xlfn.NORM.S.INV(0.975)^2/(2*B1344))/(1+_xlfn.NORM.S.INV(0.975)^2/B1344)</f>
        <v>4.2029863028402994E-3</v>
      </c>
      <c r="R1344" s="21">
        <f>_xlfn.NORM.S.INV(0.975)*SQRT(Q1344*(1-Q1344)/B1344+(_xlfn.NORM.S.INV(0.975)^2/(4*B1344^2)))/(1+_xlfn.NORM.S.INV(0.975)^2/B1344)</f>
        <v>1.4667611274601713E-4</v>
      </c>
      <c r="S1344" s="19">
        <f t="shared" si="206"/>
        <v>4.0563101900942815</v>
      </c>
      <c r="T1344" s="19">
        <f t="shared" si="207"/>
        <v>4.3496624155863168</v>
      </c>
    </row>
    <row r="1345" spans="1:20" x14ac:dyDescent="0.25">
      <c r="A1345" s="12" t="s">
        <v>33</v>
      </c>
      <c r="B1345" s="13">
        <v>504955</v>
      </c>
      <c r="C1345" s="12">
        <v>10.1</v>
      </c>
      <c r="D1345" s="12">
        <v>9.9</v>
      </c>
      <c r="E1345" s="12">
        <v>10.4</v>
      </c>
      <c r="F1345" s="12">
        <v>2010</v>
      </c>
      <c r="G1345" s="12" t="s">
        <v>8</v>
      </c>
      <c r="H1345" s="16" t="str">
        <f>VLOOKUP(A1345,'Data Key'!$A$1:$B$51,2,FALSE)</f>
        <v>Connecticut</v>
      </c>
      <c r="I1345" s="17">
        <f t="shared" si="200"/>
        <v>5100</v>
      </c>
      <c r="J1345" s="21">
        <f t="shared" si="201"/>
        <v>1.4071101411879862E-4</v>
      </c>
      <c r="K1345" s="19">
        <f t="shared" si="202"/>
        <v>9.9591988788419599</v>
      </c>
      <c r="L1345" s="19">
        <f t="shared" si="203"/>
        <v>10.240620907079556</v>
      </c>
      <c r="M1345" s="21">
        <f t="shared" si="208"/>
        <v>4961</v>
      </c>
      <c r="N1345" s="21">
        <f t="shared" si="209"/>
        <v>5240</v>
      </c>
      <c r="O1345" s="19">
        <f t="shared" si="204"/>
        <v>9.8246378390153577</v>
      </c>
      <c r="P1345" s="19">
        <f t="shared" si="205"/>
        <v>10.377162321394977</v>
      </c>
      <c r="Q1345" s="21">
        <f>((I1345/B1345)+_xlfn.NORM.S.INV(0.975)^2/(2*B1345))/(1+_xlfn.NORM.S.INV(0.975)^2/B1345)</f>
        <v>1.010363679279474E-2</v>
      </c>
      <c r="R1345" s="21">
        <f>_xlfn.NORM.S.INV(0.975)*SQRT(Q1345*(1-Q1345)/B1345+(_xlfn.NORM.S.INV(0.975)^2/(4*B1345^2)))/(1+_xlfn.NORM.S.INV(0.975)^2/B1345)</f>
        <v>2.7586300607446314E-4</v>
      </c>
      <c r="S1345" s="19">
        <f t="shared" si="206"/>
        <v>9.827773786720277</v>
      </c>
      <c r="T1345" s="19">
        <f t="shared" si="207"/>
        <v>10.379499798869205</v>
      </c>
    </row>
    <row r="1346" spans="1:20" x14ac:dyDescent="0.25">
      <c r="A1346" s="12" t="s">
        <v>45</v>
      </c>
      <c r="B1346" s="13">
        <v>117967</v>
      </c>
      <c r="C1346" s="12">
        <v>6.3</v>
      </c>
      <c r="D1346" s="12">
        <v>5.9</v>
      </c>
      <c r="E1346" s="12">
        <v>6.8</v>
      </c>
      <c r="F1346" s="12">
        <v>2010</v>
      </c>
      <c r="G1346" s="12" t="s">
        <v>8</v>
      </c>
      <c r="H1346" s="16" t="str">
        <f>VLOOKUP(A1346,'Data Key'!$A$1:$B$51,2,FALSE)</f>
        <v>Delaware</v>
      </c>
      <c r="I1346" s="17">
        <f t="shared" si="200"/>
        <v>743</v>
      </c>
      <c r="J1346" s="21">
        <f t="shared" si="201"/>
        <v>2.3033602753618477E-4</v>
      </c>
      <c r="K1346" s="19">
        <f t="shared" si="202"/>
        <v>6.0680355509561057</v>
      </c>
      <c r="L1346" s="19">
        <f t="shared" si="203"/>
        <v>6.5287076060284743</v>
      </c>
      <c r="M1346" s="21">
        <f t="shared" si="208"/>
        <v>690</v>
      </c>
      <c r="N1346" s="21">
        <f t="shared" si="209"/>
        <v>797</v>
      </c>
      <c r="O1346" s="19">
        <f t="shared" si="204"/>
        <v>5.8490933905244686</v>
      </c>
      <c r="P1346" s="19">
        <f t="shared" si="205"/>
        <v>6.7561267134029004</v>
      </c>
      <c r="Q1346" s="21">
        <f>((I1346/B1346)+_xlfn.NORM.S.INV(0.975)^2/(2*B1346))/(1+_xlfn.NORM.S.INV(0.975)^2/B1346)</f>
        <v>6.3144478771084431E-3</v>
      </c>
      <c r="R1346" s="21">
        <f>_xlfn.NORM.S.INV(0.975)*SQRT(Q1346*(1-Q1346)/B1346+(_xlfn.NORM.S.INV(0.975)^2/(4*B1346^2)))/(1+_xlfn.NORM.S.INV(0.975)^2/B1346)</f>
        <v>4.5230086253927356E-4</v>
      </c>
      <c r="S1346" s="19">
        <f t="shared" si="206"/>
        <v>5.8621470145691692</v>
      </c>
      <c r="T1346" s="19">
        <f t="shared" si="207"/>
        <v>6.7667487396477171</v>
      </c>
    </row>
    <row r="1347" spans="1:20" x14ac:dyDescent="0.25">
      <c r="A1347" s="12" t="s">
        <v>60</v>
      </c>
      <c r="B1347" s="13">
        <v>55499</v>
      </c>
      <c r="C1347" s="12">
        <v>7.1</v>
      </c>
      <c r="D1347" s="12">
        <v>6.4</v>
      </c>
      <c r="E1347" s="12">
        <v>7.8</v>
      </c>
      <c r="F1347" s="12">
        <v>2010</v>
      </c>
      <c r="G1347" s="12" t="s">
        <v>8</v>
      </c>
      <c r="H1347" s="16" t="e">
        <f>VLOOKUP(A1347,'Data Key'!$A$1:$B$51,2,FALSE)</f>
        <v>#N/A</v>
      </c>
      <c r="I1347" s="17">
        <f t="shared" ref="I1347:I1410" si="210">ROUND(B1347*C1347/1000,0)</f>
        <v>394</v>
      </c>
      <c r="J1347" s="21">
        <f t="shared" ref="J1347:J1410" si="211">SQRT(I1347/B1347*(1-I1347/B1347)/B1347)</f>
        <v>3.5638209571497488E-4</v>
      </c>
      <c r="K1347" s="19">
        <f t="shared" ref="K1347:K1410" si="212">1000*(I1347/B1347-J1347)</f>
        <v>6.7428449173843603</v>
      </c>
      <c r="L1347" s="19">
        <f t="shared" ref="L1347:L1410" si="213">1000*(I1347/B1347+J1347)</f>
        <v>7.4556091088143104</v>
      </c>
      <c r="M1347" s="21">
        <f t="shared" si="208"/>
        <v>356</v>
      </c>
      <c r="N1347" s="21">
        <f t="shared" si="209"/>
        <v>433</v>
      </c>
      <c r="O1347" s="19">
        <f t="shared" ref="O1347:O1410" si="214">1000*M1347/B1347</f>
        <v>6.4145299915313787</v>
      </c>
      <c r="P1347" s="19">
        <f t="shared" ref="P1347:P1410" si="215">1000*N1347/B1347</f>
        <v>7.801942377340132</v>
      </c>
      <c r="Q1347" s="21">
        <f>((I1347/B1347)+_xlfn.NORM.S.INV(0.975)^2/(2*B1347))/(1+_xlfn.NORM.S.INV(0.975)^2/B1347)</f>
        <v>7.1333416272767432E-3</v>
      </c>
      <c r="R1347" s="21">
        <f>_xlfn.NORM.S.INV(0.975)*SQRT(Q1347*(1-Q1347)/B1347+(_xlfn.NORM.S.INV(0.975)^2/(4*B1347^2)))/(1+_xlfn.NORM.S.INV(0.975)^2/B1347)</f>
        <v>7.0096659966878264E-4</v>
      </c>
      <c r="S1347" s="19">
        <f t="shared" ref="S1347:S1410" si="216">1000*(Q1347-R1347)</f>
        <v>6.4323750276079608</v>
      </c>
      <c r="T1347" s="19">
        <f t="shared" ref="T1347:T1410" si="217">1000*(Q1347+R1347)</f>
        <v>7.8343082269455264</v>
      </c>
    </row>
    <row r="1348" spans="1:20" x14ac:dyDescent="0.25">
      <c r="A1348" s="12" t="s">
        <v>27</v>
      </c>
      <c r="B1348" s="13">
        <v>2393471</v>
      </c>
      <c r="C1348" s="12">
        <v>6.6</v>
      </c>
      <c r="D1348" s="12">
        <v>6.5</v>
      </c>
      <c r="E1348" s="12">
        <v>6.7</v>
      </c>
      <c r="F1348" s="12">
        <v>2010</v>
      </c>
      <c r="G1348" s="12" t="s">
        <v>8</v>
      </c>
      <c r="H1348" s="16" t="str">
        <f>VLOOKUP(A1348,'Data Key'!$A$1:$B$51,2,FALSE)</f>
        <v>Florida</v>
      </c>
      <c r="I1348" s="17">
        <f t="shared" si="210"/>
        <v>15797</v>
      </c>
      <c r="J1348" s="21">
        <f t="shared" si="211"/>
        <v>5.2338492403526264E-5</v>
      </c>
      <c r="K1348" s="19">
        <f t="shared" si="212"/>
        <v>6.5476996948149528</v>
      </c>
      <c r="L1348" s="19">
        <f t="shared" si="213"/>
        <v>6.6523766796220061</v>
      </c>
      <c r="M1348" s="21">
        <f t="shared" ref="M1348:M1411" si="218">_xlfn.BINOM.INV(B1348, C1348/1000, 0.025)</f>
        <v>15552</v>
      </c>
      <c r="N1348" s="21">
        <f t="shared" ref="N1348:N1411" si="219">_xlfn.BINOM.INV(B1348, C1348/1000, 0.975)</f>
        <v>16043</v>
      </c>
      <c r="O1348" s="19">
        <f t="shared" si="214"/>
        <v>6.4976763871381769</v>
      </c>
      <c r="P1348" s="19">
        <f t="shared" si="215"/>
        <v>6.7028177905644144</v>
      </c>
      <c r="Q1348" s="21">
        <f>((I1348/B1348)+_xlfn.NORM.S.INV(0.975)^2/(2*B1348))/(1+_xlfn.NORM.S.INV(0.975)^2/B1348)</f>
        <v>6.6008300800775993E-3</v>
      </c>
      <c r="R1348" s="21">
        <f>_xlfn.NORM.S.INV(0.975)*SQRT(Q1348*(1-Q1348)/B1348+(_xlfn.NORM.S.INV(0.975)^2/(4*B1348^2)))/(1+_xlfn.NORM.S.INV(0.975)^2/B1348)</f>
        <v>1.0259064707196385E-4</v>
      </c>
      <c r="S1348" s="19">
        <f t="shared" si="216"/>
        <v>6.4982394330056348</v>
      </c>
      <c r="T1348" s="19">
        <f t="shared" si="217"/>
        <v>6.7034207271495632</v>
      </c>
    </row>
    <row r="1349" spans="1:20" x14ac:dyDescent="0.25">
      <c r="A1349" s="12" t="s">
        <v>14</v>
      </c>
      <c r="B1349" s="13">
        <v>1502243</v>
      </c>
      <c r="C1349" s="12">
        <v>6.5</v>
      </c>
      <c r="D1349" s="12">
        <v>6.4</v>
      </c>
      <c r="E1349" s="12">
        <v>6.6</v>
      </c>
      <c r="F1349" s="12">
        <v>2010</v>
      </c>
      <c r="G1349" s="12" t="s">
        <v>8</v>
      </c>
      <c r="H1349" s="16" t="str">
        <f>VLOOKUP(A1349,'Data Key'!$A$1:$B$51,2,FALSE)</f>
        <v>Georgia</v>
      </c>
      <c r="I1349" s="17">
        <f t="shared" si="210"/>
        <v>9765</v>
      </c>
      <c r="J1349" s="21">
        <f t="shared" si="211"/>
        <v>6.5566169084195513E-5</v>
      </c>
      <c r="K1349" s="19">
        <f t="shared" si="212"/>
        <v>6.434713745683255</v>
      </c>
      <c r="L1349" s="19">
        <f t="shared" si="213"/>
        <v>6.565846083851647</v>
      </c>
      <c r="M1349" s="21">
        <f t="shared" si="218"/>
        <v>9572</v>
      </c>
      <c r="N1349" s="21">
        <f t="shared" si="219"/>
        <v>9958</v>
      </c>
      <c r="O1349" s="19">
        <f t="shared" si="214"/>
        <v>6.3718053603844389</v>
      </c>
      <c r="P1349" s="19">
        <f t="shared" si="215"/>
        <v>6.6287544691504641</v>
      </c>
      <c r="Q1349" s="21">
        <f>((I1349/B1349)+_xlfn.NORM.S.INV(0.975)^2/(2*B1349))/(1+_xlfn.NORM.S.INV(0.975)^2/B1349)</f>
        <v>6.50154186373643E-3</v>
      </c>
      <c r="R1349" s="21">
        <f>_xlfn.NORM.S.INV(0.975)*SQRT(Q1349*(1-Q1349)/B1349+(_xlfn.NORM.S.INV(0.975)^2/(4*B1349^2)))/(1+_xlfn.NORM.S.INV(0.975)^2/B1349)</f>
        <v>1.2852575294667942E-4</v>
      </c>
      <c r="S1349" s="19">
        <f t="shared" si="216"/>
        <v>6.3730161107897505</v>
      </c>
      <c r="T1349" s="19">
        <f t="shared" si="217"/>
        <v>6.6300676166831103</v>
      </c>
    </row>
    <row r="1350" spans="1:20" x14ac:dyDescent="0.25">
      <c r="A1350" s="12" t="s">
        <v>58</v>
      </c>
      <c r="B1350" s="13">
        <v>161965</v>
      </c>
      <c r="C1350" s="12">
        <v>6.1</v>
      </c>
      <c r="D1350" s="12">
        <v>5.7</v>
      </c>
      <c r="E1350" s="12">
        <v>6.5</v>
      </c>
      <c r="F1350" s="12">
        <v>2010</v>
      </c>
      <c r="G1350" s="12" t="s">
        <v>8</v>
      </c>
      <c r="H1350" s="16" t="str">
        <f>VLOOKUP(A1350,'Data Key'!$A$1:$B$51,2,FALSE)</f>
        <v>Hawaii</v>
      </c>
      <c r="I1350" s="17">
        <f t="shared" si="210"/>
        <v>988</v>
      </c>
      <c r="J1350" s="21">
        <f t="shared" si="211"/>
        <v>1.9347667893619783E-4</v>
      </c>
      <c r="K1350" s="19">
        <f t="shared" si="212"/>
        <v>5.9066066724051414</v>
      </c>
      <c r="L1350" s="19">
        <f t="shared" si="213"/>
        <v>6.2935600302775363</v>
      </c>
      <c r="M1350" s="21">
        <f t="shared" si="218"/>
        <v>927</v>
      </c>
      <c r="N1350" s="21">
        <f t="shared" si="219"/>
        <v>1050</v>
      </c>
      <c r="O1350" s="19">
        <f t="shared" si="214"/>
        <v>5.7234587719569046</v>
      </c>
      <c r="P1350" s="19">
        <f t="shared" si="215"/>
        <v>6.482882104158306</v>
      </c>
      <c r="Q1350" s="21">
        <f>((I1350/B1350)+_xlfn.NORM.S.INV(0.975)^2/(2*B1350))/(1+_xlfn.NORM.S.INV(0.975)^2/B1350)</f>
        <v>6.1117973092499186E-3</v>
      </c>
      <c r="R1350" s="21">
        <f>_xlfn.NORM.S.INV(0.975)*SQRT(Q1350*(1-Q1350)/B1350+(_xlfn.NORM.S.INV(0.975)^2/(4*B1350^2)))/(1+_xlfn.NORM.S.INV(0.975)^2/B1350)</f>
        <v>3.7974520885922166E-4</v>
      </c>
      <c r="S1350" s="19">
        <f t="shared" si="216"/>
        <v>5.732052100390697</v>
      </c>
      <c r="T1350" s="19">
        <f t="shared" si="217"/>
        <v>6.4915425181091404</v>
      </c>
    </row>
    <row r="1351" spans="1:20" x14ac:dyDescent="0.25">
      <c r="A1351" s="12" t="s">
        <v>34</v>
      </c>
      <c r="B1351" s="13">
        <v>252894</v>
      </c>
      <c r="C1351" s="12">
        <v>6.9</v>
      </c>
      <c r="D1351" s="12">
        <v>6.6</v>
      </c>
      <c r="E1351" s="12">
        <v>7.2</v>
      </c>
      <c r="F1351" s="12">
        <v>2010</v>
      </c>
      <c r="G1351" s="12" t="s">
        <v>8</v>
      </c>
      <c r="H1351" s="16" t="str">
        <f>VLOOKUP(A1351,'Data Key'!$A$1:$B$51,2,FALSE)</f>
        <v>Idaho</v>
      </c>
      <c r="I1351" s="17">
        <f t="shared" si="210"/>
        <v>1745</v>
      </c>
      <c r="J1351" s="21">
        <f t="shared" si="211"/>
        <v>1.6460978730924088E-4</v>
      </c>
      <c r="K1351" s="19">
        <f t="shared" si="212"/>
        <v>6.7355143753834286</v>
      </c>
      <c r="L1351" s="19">
        <f t="shared" si="213"/>
        <v>7.0647339500019104</v>
      </c>
      <c r="M1351" s="21">
        <f t="shared" si="218"/>
        <v>1664</v>
      </c>
      <c r="N1351" s="21">
        <f t="shared" si="219"/>
        <v>1827</v>
      </c>
      <c r="O1351" s="19">
        <f t="shared" si="214"/>
        <v>6.5798318663155317</v>
      </c>
      <c r="P1351" s="19">
        <f t="shared" si="215"/>
        <v>7.2243706849510074</v>
      </c>
      <c r="Q1351" s="21">
        <f>((I1351/B1351)+_xlfn.NORM.S.INV(0.975)^2/(2*B1351))/(1+_xlfn.NORM.S.INV(0.975)^2/B1351)</f>
        <v>6.9076142340060171E-3</v>
      </c>
      <c r="R1351" s="21">
        <f>_xlfn.NORM.S.INV(0.975)*SQRT(Q1351*(1-Q1351)/B1351+(_xlfn.NORM.S.INV(0.975)^2/(4*B1351^2)))/(1+_xlfn.NORM.S.INV(0.975)^2/B1351)</f>
        <v>3.228875280862368E-4</v>
      </c>
      <c r="S1351" s="19">
        <f t="shared" si="216"/>
        <v>6.5847267059197803</v>
      </c>
      <c r="T1351" s="19">
        <f t="shared" si="217"/>
        <v>7.2305017620922545</v>
      </c>
    </row>
    <row r="1352" spans="1:20" x14ac:dyDescent="0.25">
      <c r="A1352" s="12" t="s">
        <v>47</v>
      </c>
      <c r="B1352" s="13">
        <v>1867169</v>
      </c>
      <c r="C1352" s="12">
        <v>7.3</v>
      </c>
      <c r="D1352" s="12">
        <v>7.1</v>
      </c>
      <c r="E1352" s="12">
        <v>7.4</v>
      </c>
      <c r="F1352" s="12">
        <v>2010</v>
      </c>
      <c r="G1352" s="12" t="s">
        <v>8</v>
      </c>
      <c r="H1352" s="16" t="str">
        <f>VLOOKUP(A1352,'Data Key'!$A$1:$B$51,2,FALSE)</f>
        <v>Illinois</v>
      </c>
      <c r="I1352" s="17">
        <f t="shared" si="210"/>
        <v>13630</v>
      </c>
      <c r="J1352" s="21">
        <f t="shared" si="211"/>
        <v>6.2297891732815115E-5</v>
      </c>
      <c r="K1352" s="19">
        <f t="shared" si="212"/>
        <v>7.2375233885048065</v>
      </c>
      <c r="L1352" s="19">
        <f t="shared" si="213"/>
        <v>7.3621191719704377</v>
      </c>
      <c r="M1352" s="21">
        <f t="shared" si="218"/>
        <v>13403</v>
      </c>
      <c r="N1352" s="21">
        <f t="shared" si="219"/>
        <v>13859</v>
      </c>
      <c r="O1352" s="19">
        <f t="shared" si="214"/>
        <v>7.1782468539269875</v>
      </c>
      <c r="P1352" s="19">
        <f t="shared" si="215"/>
        <v>7.4224668468681729</v>
      </c>
      <c r="Q1352" s="21">
        <f>((I1352/B1352)+_xlfn.NORM.S.INV(0.975)^2/(2*B1352))/(1+_xlfn.NORM.S.INV(0.975)^2/B1352)</f>
        <v>7.3008349450711472E-3</v>
      </c>
      <c r="R1352" s="21">
        <f>_xlfn.NORM.S.INV(0.975)*SQRT(Q1352*(1-Q1352)/B1352+(_xlfn.NORM.S.INV(0.975)^2/(4*B1352^2)))/(1+_xlfn.NORM.S.INV(0.975)^2/B1352)</f>
        <v>1.2211412072336895E-4</v>
      </c>
      <c r="S1352" s="19">
        <f t="shared" si="216"/>
        <v>7.1787208243477778</v>
      </c>
      <c r="T1352" s="19">
        <f t="shared" si="217"/>
        <v>7.4229490657945165</v>
      </c>
    </row>
    <row r="1353" spans="1:20" x14ac:dyDescent="0.25">
      <c r="A1353" s="12" t="s">
        <v>35</v>
      </c>
      <c r="B1353" s="13">
        <v>958815</v>
      </c>
      <c r="C1353" s="12">
        <v>10.5</v>
      </c>
      <c r="D1353" s="12">
        <v>10.3</v>
      </c>
      <c r="E1353" s="12">
        <v>10.7</v>
      </c>
      <c r="F1353" s="12">
        <v>2010</v>
      </c>
      <c r="G1353" s="12" t="s">
        <v>8</v>
      </c>
      <c r="H1353" s="16" t="str">
        <f>VLOOKUP(A1353,'Data Key'!$A$1:$B$51,2,FALSE)</f>
        <v>Indiana</v>
      </c>
      <c r="I1353" s="17">
        <f t="shared" si="210"/>
        <v>10068</v>
      </c>
      <c r="J1353" s="21">
        <f t="shared" si="211"/>
        <v>1.0409852640447977E-4</v>
      </c>
      <c r="K1353" s="19">
        <f t="shared" si="212"/>
        <v>10.396362980768439</v>
      </c>
      <c r="L1353" s="19">
        <f t="shared" si="213"/>
        <v>10.604560033577396</v>
      </c>
      <c r="M1353" s="21">
        <f t="shared" si="218"/>
        <v>9872</v>
      </c>
      <c r="N1353" s="21">
        <f t="shared" si="219"/>
        <v>10264</v>
      </c>
      <c r="O1353" s="19">
        <f t="shared" si="214"/>
        <v>10.296042510807611</v>
      </c>
      <c r="P1353" s="19">
        <f t="shared" si="215"/>
        <v>10.704880503538222</v>
      </c>
      <c r="Q1353" s="21">
        <f>((I1353/B1353)+_xlfn.NORM.S.INV(0.975)^2/(2*B1353))/(1+_xlfn.NORM.S.INV(0.975)^2/B1353)</f>
        <v>1.0502422662125825E-2</v>
      </c>
      <c r="R1353" s="21">
        <f>_xlfn.NORM.S.INV(0.975)*SQRT(Q1353*(1-Q1353)/B1353+(_xlfn.NORM.S.INV(0.975)^2/(4*B1353^2)))/(1+_xlfn.NORM.S.INV(0.975)^2/B1353)</f>
        <v>2.0405722815220077E-4</v>
      </c>
      <c r="S1353" s="19">
        <f t="shared" si="216"/>
        <v>10.298365433973625</v>
      </c>
      <c r="T1353" s="19">
        <f t="shared" si="217"/>
        <v>10.706479890278027</v>
      </c>
    </row>
    <row r="1354" spans="1:20" x14ac:dyDescent="0.25">
      <c r="A1354" s="12" t="s">
        <v>46</v>
      </c>
      <c r="B1354" s="13">
        <v>429258</v>
      </c>
      <c r="C1354" s="12">
        <v>1.5</v>
      </c>
      <c r="D1354" s="12">
        <v>1.4</v>
      </c>
      <c r="E1354" s="12">
        <v>1.6</v>
      </c>
      <c r="F1354" s="12">
        <v>2010</v>
      </c>
      <c r="G1354" s="12" t="s">
        <v>8</v>
      </c>
      <c r="H1354" s="16" t="str">
        <f>VLOOKUP(A1354,'Data Key'!$A$1:$B$51,2,FALSE)</f>
        <v>Iowa</v>
      </c>
      <c r="I1354" s="17">
        <f t="shared" si="210"/>
        <v>644</v>
      </c>
      <c r="J1354" s="21">
        <f t="shared" si="211"/>
        <v>5.907429035496915E-5</v>
      </c>
      <c r="K1354" s="19">
        <f t="shared" si="212"/>
        <v>1.4411889545932903</v>
      </c>
      <c r="L1354" s="19">
        <f t="shared" si="213"/>
        <v>1.5593375353032286</v>
      </c>
      <c r="M1354" s="21">
        <f t="shared" si="218"/>
        <v>595</v>
      </c>
      <c r="N1354" s="21">
        <f t="shared" si="219"/>
        <v>694</v>
      </c>
      <c r="O1354" s="19">
        <f t="shared" si="214"/>
        <v>1.3861127806587181</v>
      </c>
      <c r="P1354" s="19">
        <f t="shared" si="215"/>
        <v>1.6167433105498326</v>
      </c>
      <c r="Q1354" s="21">
        <f>((I1354/B1354)+_xlfn.NORM.S.INV(0.975)^2/(2*B1354))/(1+_xlfn.NORM.S.INV(0.975)^2/B1354)</f>
        <v>1.504724312823204E-3</v>
      </c>
      <c r="R1354" s="21">
        <f>_xlfn.NORM.S.INV(0.975)*SQRT(Q1354*(1-Q1354)/B1354+(_xlfn.NORM.S.INV(0.975)^2/(4*B1354^2)))/(1+_xlfn.NORM.S.INV(0.975)^2/B1354)</f>
        <v>1.1604049925400575E-4</v>
      </c>
      <c r="S1354" s="19">
        <f t="shared" si="216"/>
        <v>1.3886838135691983</v>
      </c>
      <c r="T1354" s="19">
        <f t="shared" si="217"/>
        <v>1.6207648120772098</v>
      </c>
    </row>
    <row r="1355" spans="1:20" x14ac:dyDescent="0.25">
      <c r="A1355" s="12" t="s">
        <v>48</v>
      </c>
      <c r="B1355" s="13">
        <v>424755</v>
      </c>
      <c r="C1355" s="12">
        <v>5</v>
      </c>
      <c r="D1355" s="12">
        <v>4.8</v>
      </c>
      <c r="E1355" s="12">
        <v>5.3</v>
      </c>
      <c r="F1355" s="12">
        <v>2010</v>
      </c>
      <c r="G1355" s="12" t="s">
        <v>8</v>
      </c>
      <c r="H1355" s="16" t="str">
        <f>VLOOKUP(A1355,'Data Key'!$A$1:$B$51,2,FALSE)</f>
        <v>Kansas</v>
      </c>
      <c r="I1355" s="17">
        <f t="shared" si="210"/>
        <v>2124</v>
      </c>
      <c r="J1355" s="21">
        <f t="shared" si="211"/>
        <v>1.0823062867109686E-4</v>
      </c>
      <c r="K1355" s="19">
        <f t="shared" si="212"/>
        <v>4.8922990884599544</v>
      </c>
      <c r="L1355" s="19">
        <f t="shared" si="213"/>
        <v>5.1087603458021489</v>
      </c>
      <c r="M1355" s="21">
        <f t="shared" si="218"/>
        <v>2034</v>
      </c>
      <c r="N1355" s="21">
        <f t="shared" si="219"/>
        <v>2214</v>
      </c>
      <c r="O1355" s="19">
        <f t="shared" si="214"/>
        <v>4.788642864710245</v>
      </c>
      <c r="P1355" s="19">
        <f t="shared" si="215"/>
        <v>5.2124165695518592</v>
      </c>
      <c r="Q1355" s="21">
        <f>((I1355/B1355)+_xlfn.NORM.S.INV(0.975)^2/(2*B1355))/(1+_xlfn.NORM.S.INV(0.975)^2/B1355)</f>
        <v>5.0050064222534833E-3</v>
      </c>
      <c r="R1355" s="21">
        <f>_xlfn.NORM.S.INV(0.975)*SQRT(Q1355*(1-Q1355)/B1355+(_xlfn.NORM.S.INV(0.975)^2/(4*B1355^2)))/(1+_xlfn.NORM.S.INV(0.975)^2/B1355)</f>
        <v>2.1226884013272749E-4</v>
      </c>
      <c r="S1355" s="19">
        <f t="shared" si="216"/>
        <v>4.7927375821207558</v>
      </c>
      <c r="T1355" s="19">
        <f t="shared" si="217"/>
        <v>5.2172752623862104</v>
      </c>
    </row>
    <row r="1356" spans="1:20" x14ac:dyDescent="0.25">
      <c r="A1356" s="12" t="s">
        <v>49</v>
      </c>
      <c r="B1356" s="13">
        <v>597317</v>
      </c>
      <c r="C1356" s="12">
        <v>5.5</v>
      </c>
      <c r="D1356" s="12">
        <v>5.3</v>
      </c>
      <c r="E1356" s="12">
        <v>5.7</v>
      </c>
      <c r="F1356" s="12">
        <v>2010</v>
      </c>
      <c r="G1356" s="12" t="s">
        <v>8</v>
      </c>
      <c r="H1356" s="16" t="str">
        <f>VLOOKUP(A1356,'Data Key'!$A$1:$B$51,2,FALSE)</f>
        <v>Kentucky</v>
      </c>
      <c r="I1356" s="17">
        <f t="shared" si="210"/>
        <v>3285</v>
      </c>
      <c r="J1356" s="21">
        <f t="shared" si="211"/>
        <v>9.5689722357655054E-5</v>
      </c>
      <c r="K1356" s="19">
        <f t="shared" si="212"/>
        <v>5.4039026214062087</v>
      </c>
      <c r="L1356" s="19">
        <f t="shared" si="213"/>
        <v>5.595282066121519</v>
      </c>
      <c r="M1356" s="21">
        <f t="shared" si="218"/>
        <v>3174</v>
      </c>
      <c r="N1356" s="21">
        <f t="shared" si="219"/>
        <v>3398</v>
      </c>
      <c r="O1356" s="19">
        <f t="shared" si="214"/>
        <v>5.3137613695910213</v>
      </c>
      <c r="P1356" s="19">
        <f t="shared" si="215"/>
        <v>5.6887716237776589</v>
      </c>
      <c r="Q1356" s="21">
        <f>((I1356/B1356)+_xlfn.NORM.S.INV(0.975)^2/(2*B1356))/(1+_xlfn.NORM.S.INV(0.975)^2/B1356)</f>
        <v>5.5027725491425816E-3</v>
      </c>
      <c r="R1356" s="21">
        <f>_xlfn.NORM.S.INV(0.975)*SQRT(Q1356*(1-Q1356)/B1356+(_xlfn.NORM.S.INV(0.975)^2/(4*B1356^2)))/(1+_xlfn.NORM.S.INV(0.975)^2/B1356)</f>
        <v>1.8762867750468106E-4</v>
      </c>
      <c r="S1356" s="19">
        <f t="shared" si="216"/>
        <v>5.3151438716379005</v>
      </c>
      <c r="T1356" s="19">
        <f t="shared" si="217"/>
        <v>5.6904012266472632</v>
      </c>
    </row>
    <row r="1357" spans="1:20" x14ac:dyDescent="0.25">
      <c r="A1357" s="12" t="s">
        <v>50</v>
      </c>
      <c r="B1357" s="13">
        <v>612625</v>
      </c>
      <c r="C1357" s="12">
        <v>4.5999999999999996</v>
      </c>
      <c r="D1357" s="12">
        <v>4.4000000000000004</v>
      </c>
      <c r="E1357" s="12">
        <v>4.8</v>
      </c>
      <c r="F1357" s="12">
        <v>2010</v>
      </c>
      <c r="G1357" s="12" t="s">
        <v>8</v>
      </c>
      <c r="H1357" s="16" t="str">
        <f>VLOOKUP(A1357,'Data Key'!$A$1:$B$51,2,FALSE)</f>
        <v>Louisiana</v>
      </c>
      <c r="I1357" s="17">
        <f t="shared" si="210"/>
        <v>2818</v>
      </c>
      <c r="J1357" s="21">
        <f t="shared" si="211"/>
        <v>8.6451916191405189E-5</v>
      </c>
      <c r="K1357" s="19">
        <f t="shared" si="212"/>
        <v>4.5134256598134916</v>
      </c>
      <c r="L1357" s="19">
        <f t="shared" si="213"/>
        <v>4.6863294921963021</v>
      </c>
      <c r="M1357" s="21">
        <f t="shared" si="218"/>
        <v>2715</v>
      </c>
      <c r="N1357" s="21">
        <f t="shared" si="219"/>
        <v>2922</v>
      </c>
      <c r="O1357" s="19">
        <f t="shared" si="214"/>
        <v>4.4317486227300549</v>
      </c>
      <c r="P1357" s="19">
        <f t="shared" si="215"/>
        <v>4.7696388492144459</v>
      </c>
      <c r="Q1357" s="21">
        <f>((I1357/B1357)+_xlfn.NORM.S.INV(0.975)^2/(2*B1357))/(1+_xlfn.NORM.S.INV(0.975)^2/B1357)</f>
        <v>4.6029839579465751E-3</v>
      </c>
      <c r="R1357" s="21">
        <f>_xlfn.NORM.S.INV(0.975)*SQRT(Q1357*(1-Q1357)/B1357+(_xlfn.NORM.S.INV(0.975)^2/(4*B1357^2)))/(1+_xlfn.NORM.S.INV(0.975)^2/B1357)</f>
        <v>1.6952751277283663E-4</v>
      </c>
      <c r="S1357" s="19">
        <f t="shared" si="216"/>
        <v>4.4334564451737384</v>
      </c>
      <c r="T1357" s="19">
        <f t="shared" si="217"/>
        <v>4.7725114707194116</v>
      </c>
    </row>
    <row r="1358" spans="1:20" x14ac:dyDescent="0.25">
      <c r="A1358" s="12" t="s">
        <v>36</v>
      </c>
      <c r="B1358" s="13">
        <v>171011</v>
      </c>
      <c r="C1358" s="12">
        <v>12.5</v>
      </c>
      <c r="D1358" s="12">
        <v>12</v>
      </c>
      <c r="E1358" s="12">
        <v>13.1</v>
      </c>
      <c r="F1358" s="12">
        <v>2010</v>
      </c>
      <c r="G1358" s="12" t="s">
        <v>8</v>
      </c>
      <c r="H1358" s="16" t="str">
        <f>VLOOKUP(A1358,'Data Key'!$A$1:$B$51,2,FALSE)</f>
        <v>Maine</v>
      </c>
      <c r="I1358" s="17">
        <f t="shared" si="210"/>
        <v>2138</v>
      </c>
      <c r="J1358" s="21">
        <f t="shared" si="211"/>
        <v>2.6868776444370418E-4</v>
      </c>
      <c r="K1358" s="19">
        <f t="shared" si="212"/>
        <v>12.233431982239258</v>
      </c>
      <c r="L1358" s="19">
        <f t="shared" si="213"/>
        <v>12.770807511126668</v>
      </c>
      <c r="M1358" s="21">
        <f t="shared" si="218"/>
        <v>2048</v>
      </c>
      <c r="N1358" s="21">
        <f t="shared" si="219"/>
        <v>2228</v>
      </c>
      <c r="O1358" s="19">
        <f t="shared" si="214"/>
        <v>11.975837811602762</v>
      </c>
      <c r="P1358" s="19">
        <f t="shared" si="215"/>
        <v>13.028401681763162</v>
      </c>
      <c r="Q1358" s="21">
        <f>((I1358/B1358)+_xlfn.NORM.S.INV(0.975)^2/(2*B1358))/(1+_xlfn.NORM.S.INV(0.975)^2/B1358)</f>
        <v>1.2513070275983192E-2</v>
      </c>
      <c r="R1358" s="21">
        <f>_xlfn.NORM.S.INV(0.975)*SQRT(Q1358*(1-Q1358)/B1358+(_xlfn.NORM.S.INV(0.975)^2/(4*B1358^2)))/(1+_xlfn.NORM.S.INV(0.975)^2/B1358)</f>
        <v>5.2695387101106452E-4</v>
      </c>
      <c r="S1358" s="19">
        <f t="shared" si="216"/>
        <v>11.986116404972128</v>
      </c>
      <c r="T1358" s="19">
        <f t="shared" si="217"/>
        <v>13.040024146994256</v>
      </c>
    </row>
    <row r="1359" spans="1:20" x14ac:dyDescent="0.25">
      <c r="A1359" s="12" t="s">
        <v>15</v>
      </c>
      <c r="B1359" s="13">
        <v>760130</v>
      </c>
      <c r="C1359" s="12">
        <v>9.6</v>
      </c>
      <c r="D1359" s="12">
        <v>9.4</v>
      </c>
      <c r="E1359" s="12">
        <v>9.9</v>
      </c>
      <c r="F1359" s="12">
        <v>2010</v>
      </c>
      <c r="G1359" s="12" t="s">
        <v>8</v>
      </c>
      <c r="H1359" s="16" t="str">
        <f>VLOOKUP(A1359,'Data Key'!$A$1:$B$51,2,FALSE)</f>
        <v>Maryland</v>
      </c>
      <c r="I1359" s="17">
        <f t="shared" si="210"/>
        <v>7297</v>
      </c>
      <c r="J1359" s="21">
        <f t="shared" si="211"/>
        <v>1.1183807606441231E-4</v>
      </c>
      <c r="K1359" s="19">
        <f t="shared" si="212"/>
        <v>9.4878356639537405</v>
      </c>
      <c r="L1359" s="19">
        <f t="shared" si="213"/>
        <v>9.7115118160825666</v>
      </c>
      <c r="M1359" s="21">
        <f t="shared" si="218"/>
        <v>7131</v>
      </c>
      <c r="N1359" s="21">
        <f t="shared" si="219"/>
        <v>7464</v>
      </c>
      <c r="O1359" s="19">
        <f t="shared" si="214"/>
        <v>9.381290042492731</v>
      </c>
      <c r="P1359" s="19">
        <f t="shared" si="215"/>
        <v>9.8193730019865022</v>
      </c>
      <c r="Q1359" s="21">
        <f>((I1359/B1359)+_xlfn.NORM.S.INV(0.975)^2/(2*B1359))/(1+_xlfn.NORM.S.INV(0.975)^2/B1359)</f>
        <v>9.602152057067383E-3</v>
      </c>
      <c r="R1359" s="21">
        <f>_xlfn.NORM.S.INV(0.975)*SQRT(Q1359*(1-Q1359)/B1359+(_xlfn.NORM.S.INV(0.975)^2/(4*B1359^2)))/(1+_xlfn.NORM.S.INV(0.975)^2/B1359)</f>
        <v>2.192400739298007E-4</v>
      </c>
      <c r="S1359" s="19">
        <f t="shared" si="216"/>
        <v>9.382911983137582</v>
      </c>
      <c r="T1359" s="19">
        <f t="shared" si="217"/>
        <v>9.8213921309971841</v>
      </c>
    </row>
    <row r="1360" spans="1:20" x14ac:dyDescent="0.25">
      <c r="A1360" s="12" t="s">
        <v>30</v>
      </c>
      <c r="B1360" s="13">
        <v>859444</v>
      </c>
      <c r="C1360" s="12">
        <v>10.6</v>
      </c>
      <c r="D1360" s="12">
        <v>10.4</v>
      </c>
      <c r="E1360" s="12">
        <v>10.9</v>
      </c>
      <c r="F1360" s="12">
        <v>2010</v>
      </c>
      <c r="G1360" s="12" t="s">
        <v>8</v>
      </c>
      <c r="H1360" s="16" t="str">
        <f>VLOOKUP(A1360,'Data Key'!$A$1:$B$51,2,FALSE)</f>
        <v>Massachusetts</v>
      </c>
      <c r="I1360" s="17">
        <f t="shared" si="210"/>
        <v>9110</v>
      </c>
      <c r="J1360" s="21">
        <f t="shared" si="211"/>
        <v>1.1046573452119459E-4</v>
      </c>
      <c r="K1360" s="19">
        <f t="shared" si="212"/>
        <v>10.489410464509806</v>
      </c>
      <c r="L1360" s="19">
        <f t="shared" si="213"/>
        <v>10.710341933552195</v>
      </c>
      <c r="M1360" s="21">
        <f t="shared" si="218"/>
        <v>8924</v>
      </c>
      <c r="N1360" s="21">
        <f t="shared" si="219"/>
        <v>9297</v>
      </c>
      <c r="O1360" s="19">
        <f t="shared" si="214"/>
        <v>10.383457211871862</v>
      </c>
      <c r="P1360" s="19">
        <f t="shared" si="215"/>
        <v>10.817458729131857</v>
      </c>
      <c r="Q1360" s="21">
        <f>((I1360/B1360)+_xlfn.NORM.S.INV(0.975)^2/(2*B1360))/(1+_xlfn.NORM.S.INV(0.975)^2/B1360)</f>
        <v>1.0602063662111055E-2</v>
      </c>
      <c r="R1360" s="21">
        <f>_xlfn.NORM.S.INV(0.975)*SQRT(Q1360*(1-Q1360)/B1360+(_xlfn.NORM.S.INV(0.975)^2/(4*B1360^2)))/(1+_xlfn.NORM.S.INV(0.975)^2/B1360)</f>
        <v>2.1654152574373346E-4</v>
      </c>
      <c r="S1360" s="19">
        <f t="shared" si="216"/>
        <v>10.385522136367321</v>
      </c>
      <c r="T1360" s="19">
        <f t="shared" si="217"/>
        <v>10.818605187854789</v>
      </c>
    </row>
    <row r="1361" spans="1:20" x14ac:dyDescent="0.25">
      <c r="A1361" s="12" t="s">
        <v>51</v>
      </c>
      <c r="B1361" s="13">
        <v>1438099</v>
      </c>
      <c r="C1361" s="12">
        <v>8.6999999999999993</v>
      </c>
      <c r="D1361" s="12">
        <v>8.5</v>
      </c>
      <c r="E1361" s="12">
        <v>8.8000000000000007</v>
      </c>
      <c r="F1361" s="12">
        <v>2010</v>
      </c>
      <c r="G1361" s="12" t="s">
        <v>8</v>
      </c>
      <c r="H1361" s="16" t="str">
        <f>VLOOKUP(A1361,'Data Key'!$A$1:$B$51,2,FALSE)</f>
        <v>Michigan</v>
      </c>
      <c r="I1361" s="17">
        <f t="shared" si="210"/>
        <v>12511</v>
      </c>
      <c r="J1361" s="21">
        <f t="shared" si="211"/>
        <v>7.74390205035382E-5</v>
      </c>
      <c r="K1361" s="19">
        <f t="shared" si="212"/>
        <v>8.6222402088123857</v>
      </c>
      <c r="L1361" s="19">
        <f t="shared" si="213"/>
        <v>8.7771182498194626</v>
      </c>
      <c r="M1361" s="21">
        <f t="shared" si="218"/>
        <v>12294</v>
      </c>
      <c r="N1361" s="21">
        <f t="shared" si="219"/>
        <v>12730</v>
      </c>
      <c r="O1361" s="19">
        <f t="shared" si="214"/>
        <v>8.5487855843026104</v>
      </c>
      <c r="P1361" s="19">
        <f t="shared" si="215"/>
        <v>8.8519635991680676</v>
      </c>
      <c r="Q1361" s="21">
        <f>((I1361/B1361)+_xlfn.NORM.S.INV(0.975)^2/(2*B1361))/(1+_xlfn.NORM.S.INV(0.975)^2/B1361)</f>
        <v>8.7009915902239391E-3</v>
      </c>
      <c r="R1361" s="21">
        <f>_xlfn.NORM.S.INV(0.975)*SQRT(Q1361*(1-Q1361)/B1361+(_xlfn.NORM.S.INV(0.975)^2/(4*B1361^2)))/(1+_xlfn.NORM.S.INV(0.975)^2/B1361)</f>
        <v>1.5179450868234981E-4</v>
      </c>
      <c r="S1361" s="19">
        <f t="shared" si="216"/>
        <v>8.549197081541589</v>
      </c>
      <c r="T1361" s="19">
        <f t="shared" si="217"/>
        <v>8.8527860989062894</v>
      </c>
    </row>
    <row r="1362" spans="1:20" x14ac:dyDescent="0.25">
      <c r="A1362" s="12" t="s">
        <v>28</v>
      </c>
      <c r="B1362" s="13">
        <v>760671</v>
      </c>
      <c r="C1362" s="12">
        <v>15.8</v>
      </c>
      <c r="D1362" s="12">
        <v>15.5</v>
      </c>
      <c r="E1362" s="12">
        <v>16.100000000000001</v>
      </c>
      <c r="F1362" s="12">
        <v>2010</v>
      </c>
      <c r="G1362" s="12" t="s">
        <v>8</v>
      </c>
      <c r="H1362" s="16" t="str">
        <f>VLOOKUP(A1362,'Data Key'!$A$1:$B$51,2,FALSE)</f>
        <v>Minnesota</v>
      </c>
      <c r="I1362" s="17">
        <f t="shared" si="210"/>
        <v>12019</v>
      </c>
      <c r="J1362" s="21">
        <f t="shared" si="211"/>
        <v>1.429811787184232E-4</v>
      </c>
      <c r="K1362" s="19">
        <f t="shared" si="212"/>
        <v>15.657542306467684</v>
      </c>
      <c r="L1362" s="19">
        <f t="shared" si="213"/>
        <v>15.943504663904529</v>
      </c>
      <c r="M1362" s="21">
        <f t="shared" si="218"/>
        <v>11806</v>
      </c>
      <c r="N1362" s="21">
        <f t="shared" si="219"/>
        <v>12232</v>
      </c>
      <c r="O1362" s="19">
        <f t="shared" si="214"/>
        <v>15.520507551885112</v>
      </c>
      <c r="P1362" s="19">
        <f t="shared" si="215"/>
        <v>16.080539418487099</v>
      </c>
      <c r="Q1362" s="21">
        <f>((I1362/B1362)+_xlfn.NORM.S.INV(0.975)^2/(2*B1362))/(1+_xlfn.NORM.S.INV(0.975)^2/B1362)</f>
        <v>1.5802968724924111E-2</v>
      </c>
      <c r="R1362" s="21">
        <f>_xlfn.NORM.S.INV(0.975)*SQRT(Q1362*(1-Q1362)/B1362+(_xlfn.NORM.S.INV(0.975)^2/(4*B1362^2)))/(1+_xlfn.NORM.S.INV(0.975)^2/B1362)</f>
        <v>2.8026925545139955E-4</v>
      </c>
      <c r="S1362" s="19">
        <f t="shared" si="216"/>
        <v>15.522699469472713</v>
      </c>
      <c r="T1362" s="19">
        <f t="shared" si="217"/>
        <v>16.083237980375511</v>
      </c>
    </row>
    <row r="1363" spans="1:20" x14ac:dyDescent="0.25">
      <c r="A1363" s="12" t="s">
        <v>61</v>
      </c>
      <c r="B1363" s="13">
        <v>439999</v>
      </c>
      <c r="C1363" s="12">
        <v>4.7</v>
      </c>
      <c r="D1363" s="12">
        <v>4.5</v>
      </c>
      <c r="E1363" s="12">
        <v>4.9000000000000004</v>
      </c>
      <c r="F1363" s="12">
        <v>2010</v>
      </c>
      <c r="G1363" s="12" t="s">
        <v>8</v>
      </c>
      <c r="H1363" s="16" t="str">
        <f>VLOOKUP(A1363,'Data Key'!$A$1:$B$51,2,FALSE)</f>
        <v>Mississippi</v>
      </c>
      <c r="I1363" s="17">
        <f t="shared" si="210"/>
        <v>2068</v>
      </c>
      <c r="J1363" s="21">
        <f t="shared" si="211"/>
        <v>1.0310995028581331E-4</v>
      </c>
      <c r="K1363" s="19">
        <f t="shared" si="212"/>
        <v>4.5969007315566452</v>
      </c>
      <c r="L1363" s="19">
        <f t="shared" si="213"/>
        <v>4.8031206321282713</v>
      </c>
      <c r="M1363" s="21">
        <f t="shared" si="218"/>
        <v>1980</v>
      </c>
      <c r="N1363" s="21">
        <f t="shared" si="219"/>
        <v>2157</v>
      </c>
      <c r="O1363" s="19">
        <f t="shared" si="214"/>
        <v>4.500010227295971</v>
      </c>
      <c r="P1363" s="19">
        <f t="shared" si="215"/>
        <v>4.9022838688269745</v>
      </c>
      <c r="Q1363" s="21">
        <f>((I1363/B1363)+_xlfn.NORM.S.INV(0.975)^2/(2*B1363))/(1+_xlfn.NORM.S.INV(0.975)^2/B1363)</f>
        <v>4.7043349141736579E-3</v>
      </c>
      <c r="R1363" s="21">
        <f>_xlfn.NORM.S.INV(0.975)*SQRT(Q1363*(1-Q1363)/B1363+(_xlfn.NORM.S.INV(0.975)^2/(4*B1363^2)))/(1+_xlfn.NORM.S.INV(0.975)^2/B1363)</f>
        <v>2.0222964937411587E-4</v>
      </c>
      <c r="S1363" s="19">
        <f t="shared" si="216"/>
        <v>4.5021052647995417</v>
      </c>
      <c r="T1363" s="19">
        <f t="shared" si="217"/>
        <v>4.9065645635477741</v>
      </c>
    </row>
    <row r="1364" spans="1:20" x14ac:dyDescent="0.25">
      <c r="A1364" s="12" t="s">
        <v>22</v>
      </c>
      <c r="B1364" s="13">
        <v>820839</v>
      </c>
      <c r="C1364" s="12">
        <v>7.9</v>
      </c>
      <c r="D1364" s="12">
        <v>7.7</v>
      </c>
      <c r="E1364" s="12">
        <v>8.1</v>
      </c>
      <c r="F1364" s="12">
        <v>2010</v>
      </c>
      <c r="G1364" s="12" t="s">
        <v>8</v>
      </c>
      <c r="H1364" s="16" t="str">
        <f>VLOOKUP(A1364,'Data Key'!$A$1:$B$51,2,FALSE)</f>
        <v>Missouri</v>
      </c>
      <c r="I1364" s="17">
        <f t="shared" si="210"/>
        <v>6485</v>
      </c>
      <c r="J1364" s="21">
        <f t="shared" si="211"/>
        <v>9.7718014306453593E-5</v>
      </c>
      <c r="K1364" s="19">
        <f t="shared" si="212"/>
        <v>7.8027350587078645</v>
      </c>
      <c r="L1364" s="19">
        <f t="shared" si="213"/>
        <v>7.9981710873207721</v>
      </c>
      <c r="M1364" s="21">
        <f t="shared" si="218"/>
        <v>6328</v>
      </c>
      <c r="N1364" s="21">
        <f t="shared" si="219"/>
        <v>6642</v>
      </c>
      <c r="O1364" s="19">
        <f t="shared" si="214"/>
        <v>7.709185357908189</v>
      </c>
      <c r="P1364" s="19">
        <f t="shared" si="215"/>
        <v>8.0917207881204476</v>
      </c>
      <c r="Q1364" s="21">
        <f>((I1364/B1364)+_xlfn.NORM.S.INV(0.975)^2/(2*B1364))/(1+_xlfn.NORM.S.INV(0.975)^2/B1364)</f>
        <v>7.9027560475299317E-3</v>
      </c>
      <c r="R1364" s="21">
        <f>_xlfn.NORM.S.INV(0.975)*SQRT(Q1364*(1-Q1364)/B1364+(_xlfn.NORM.S.INV(0.975)^2/(4*B1364^2)))/(1+_xlfn.NORM.S.INV(0.975)^2/B1364)</f>
        <v>1.915648740409829E-4</v>
      </c>
      <c r="S1364" s="19">
        <f t="shared" si="216"/>
        <v>7.7111911734889489</v>
      </c>
      <c r="T1364" s="19">
        <f t="shared" si="217"/>
        <v>8.0943209215709153</v>
      </c>
    </row>
    <row r="1365" spans="1:20" x14ac:dyDescent="0.25">
      <c r="A1365" s="12" t="s">
        <v>52</v>
      </c>
      <c r="B1365" s="13">
        <v>129227</v>
      </c>
      <c r="C1365" s="12">
        <v>4.2</v>
      </c>
      <c r="D1365" s="12">
        <v>3.8</v>
      </c>
      <c r="E1365" s="12">
        <v>4.5</v>
      </c>
      <c r="F1365" s="12">
        <v>2010</v>
      </c>
      <c r="G1365" s="12" t="s">
        <v>8</v>
      </c>
      <c r="H1365" s="16" t="str">
        <f>VLOOKUP(A1365,'Data Key'!$A$1:$B$51,2,FALSE)</f>
        <v>Montana</v>
      </c>
      <c r="I1365" s="17">
        <f t="shared" si="210"/>
        <v>543</v>
      </c>
      <c r="J1365" s="21">
        <f t="shared" si="211"/>
        <v>1.799418981195531E-4</v>
      </c>
      <c r="K1365" s="19">
        <f t="shared" si="212"/>
        <v>4.0219663718240346</v>
      </c>
      <c r="L1365" s="19">
        <f t="shared" si="213"/>
        <v>4.3818501680631403</v>
      </c>
      <c r="M1365" s="21">
        <f t="shared" si="218"/>
        <v>498</v>
      </c>
      <c r="N1365" s="21">
        <f t="shared" si="219"/>
        <v>589</v>
      </c>
      <c r="O1365" s="19">
        <f t="shared" si="214"/>
        <v>3.8536838276830694</v>
      </c>
      <c r="P1365" s="19">
        <f t="shared" si="215"/>
        <v>4.5578710331432282</v>
      </c>
      <c r="Q1365" s="21">
        <f>((I1365/B1365)+_xlfn.NORM.S.INV(0.975)^2/(2*B1365))/(1+_xlfn.NORM.S.INV(0.975)^2/B1365)</f>
        <v>4.2166461446742614E-3</v>
      </c>
      <c r="R1365" s="21">
        <f>_xlfn.NORM.S.INV(0.975)*SQRT(Q1365*(1-Q1365)/B1365+(_xlfn.NORM.S.INV(0.975)^2/(4*B1365^2)))/(1+_xlfn.NORM.S.INV(0.975)^2/B1365)</f>
        <v>3.5359698293225991E-4</v>
      </c>
      <c r="S1365" s="19">
        <f t="shared" si="216"/>
        <v>3.8630491617420017</v>
      </c>
      <c r="T1365" s="19">
        <f t="shared" si="217"/>
        <v>4.5702431276065214</v>
      </c>
    </row>
    <row r="1366" spans="1:20" x14ac:dyDescent="0.25">
      <c r="A1366" s="12" t="s">
        <v>53</v>
      </c>
      <c r="B1366" s="13">
        <v>262433</v>
      </c>
      <c r="C1366" s="12">
        <v>6.6</v>
      </c>
      <c r="D1366" s="12">
        <v>6.3</v>
      </c>
      <c r="E1366" s="12">
        <v>6.9</v>
      </c>
      <c r="F1366" s="12">
        <v>2010</v>
      </c>
      <c r="G1366" s="12" t="s">
        <v>8</v>
      </c>
      <c r="H1366" s="16" t="str">
        <f>VLOOKUP(A1366,'Data Key'!$A$1:$B$51,2,FALSE)</f>
        <v>Nebraska</v>
      </c>
      <c r="I1366" s="17">
        <f t="shared" si="210"/>
        <v>1732</v>
      </c>
      <c r="J1366" s="21">
        <f t="shared" si="211"/>
        <v>1.5805841578984731E-4</v>
      </c>
      <c r="K1366" s="19">
        <f t="shared" si="212"/>
        <v>6.4417213375186169</v>
      </c>
      <c r="L1366" s="19">
        <f t="shared" si="213"/>
        <v>6.75783816909831</v>
      </c>
      <c r="M1366" s="21">
        <f t="shared" si="218"/>
        <v>1651</v>
      </c>
      <c r="N1366" s="21">
        <f t="shared" si="219"/>
        <v>1814</v>
      </c>
      <c r="O1366" s="19">
        <f t="shared" si="214"/>
        <v>6.2911295454458855</v>
      </c>
      <c r="P1366" s="19">
        <f t="shared" si="215"/>
        <v>6.9122404575644065</v>
      </c>
      <c r="Q1366" s="21">
        <f>((I1366/B1366)+_xlfn.NORM.S.INV(0.975)^2/(2*B1366))/(1+_xlfn.NORM.S.INV(0.975)^2/B1366)</f>
        <v>6.6070019733964029E-3</v>
      </c>
      <c r="R1366" s="21">
        <f>_xlfn.NORM.S.INV(0.975)*SQRT(Q1366*(1-Q1366)/B1366+(_xlfn.NORM.S.INV(0.975)^2/(4*B1366^2)))/(1+_xlfn.NORM.S.INV(0.975)^2/B1366)</f>
        <v>3.1003899178923028E-4</v>
      </c>
      <c r="S1366" s="19">
        <f t="shared" si="216"/>
        <v>6.296962981607173</v>
      </c>
      <c r="T1366" s="19">
        <f t="shared" si="217"/>
        <v>6.9170409651856328</v>
      </c>
    </row>
    <row r="1367" spans="1:20" x14ac:dyDescent="0.25">
      <c r="A1367" s="12" t="s">
        <v>31</v>
      </c>
      <c r="B1367" s="13">
        <v>399604</v>
      </c>
      <c r="C1367" s="12">
        <v>7.3</v>
      </c>
      <c r="D1367" s="12">
        <v>7</v>
      </c>
      <c r="E1367" s="12">
        <v>7.5</v>
      </c>
      <c r="F1367" s="12">
        <v>2010</v>
      </c>
      <c r="G1367" s="12" t="s">
        <v>8</v>
      </c>
      <c r="H1367" s="16" t="str">
        <f>VLOOKUP(A1367,'Data Key'!$A$1:$B$51,2,FALSE)</f>
        <v>Nevada</v>
      </c>
      <c r="I1367" s="17">
        <f t="shared" si="210"/>
        <v>2917</v>
      </c>
      <c r="J1367" s="21">
        <f t="shared" si="211"/>
        <v>1.3466274359231676E-4</v>
      </c>
      <c r="K1367" s="19">
        <f t="shared" si="212"/>
        <v>7.1650639858698506</v>
      </c>
      <c r="L1367" s="19">
        <f t="shared" si="213"/>
        <v>7.4343894730544839</v>
      </c>
      <c r="M1367" s="21">
        <f t="shared" si="218"/>
        <v>2812</v>
      </c>
      <c r="N1367" s="21">
        <f t="shared" si="219"/>
        <v>3023</v>
      </c>
      <c r="O1367" s="19">
        <f t="shared" si="214"/>
        <v>7.036966596930962</v>
      </c>
      <c r="P1367" s="19">
        <f t="shared" si="215"/>
        <v>7.5649893394460515</v>
      </c>
      <c r="Q1367" s="21">
        <f>((I1367/B1367)+_xlfn.NORM.S.INV(0.975)^2/(2*B1367))/(1+_xlfn.NORM.S.INV(0.975)^2/B1367)</f>
        <v>7.3044630925020023E-3</v>
      </c>
      <c r="R1367" s="21">
        <f>_xlfn.NORM.S.INV(0.975)*SQRT(Q1367*(1-Q1367)/B1367+(_xlfn.NORM.S.INV(0.975)^2/(4*B1367^2)))/(1+_xlfn.NORM.S.INV(0.975)^2/B1367)</f>
        <v>2.6406032030312391E-4</v>
      </c>
      <c r="S1367" s="19">
        <f t="shared" si="216"/>
        <v>7.0404027721988784</v>
      </c>
      <c r="T1367" s="19">
        <f t="shared" si="217"/>
        <v>7.5685234128051269</v>
      </c>
    </row>
    <row r="1368" spans="1:20" x14ac:dyDescent="0.25">
      <c r="A1368" s="12" t="s">
        <v>37</v>
      </c>
      <c r="B1368" s="13">
        <v>179644</v>
      </c>
      <c r="C1368" s="12">
        <v>7.6</v>
      </c>
      <c r="D1368" s="12">
        <v>7.2</v>
      </c>
      <c r="E1368" s="12">
        <v>8</v>
      </c>
      <c r="F1368" s="12">
        <v>2010</v>
      </c>
      <c r="G1368" s="12" t="s">
        <v>8</v>
      </c>
      <c r="H1368" s="16" t="str">
        <f>VLOOKUP(A1368,'Data Key'!$A$1:$B$51,2,FALSE)</f>
        <v>New Hampshire</v>
      </c>
      <c r="I1368" s="17">
        <f t="shared" si="210"/>
        <v>1365</v>
      </c>
      <c r="J1368" s="21">
        <f t="shared" si="211"/>
        <v>2.0487895271011978E-4</v>
      </c>
      <c r="K1368" s="19">
        <f t="shared" si="212"/>
        <v>7.3934822505585673</v>
      </c>
      <c r="L1368" s="19">
        <f t="shared" si="213"/>
        <v>7.8032401559788065</v>
      </c>
      <c r="M1368" s="21">
        <f t="shared" si="218"/>
        <v>1294</v>
      </c>
      <c r="N1368" s="21">
        <f t="shared" si="219"/>
        <v>1438</v>
      </c>
      <c r="O1368" s="19">
        <f t="shared" si="214"/>
        <v>7.2031350893990336</v>
      </c>
      <c r="P1368" s="19">
        <f t="shared" si="215"/>
        <v>8.0047204471065001</v>
      </c>
      <c r="Q1368" s="21">
        <f>((I1368/B1368)+_xlfn.NORM.S.INV(0.975)^2/(2*B1368))/(1+_xlfn.NORM.S.INV(0.975)^2/B1368)</f>
        <v>7.6088903618899088E-3</v>
      </c>
      <c r="R1368" s="21">
        <f>_xlfn.NORM.S.INV(0.975)*SQRT(Q1368*(1-Q1368)/B1368+(_xlfn.NORM.S.INV(0.975)^2/(4*B1368^2)))/(1+_xlfn.NORM.S.INV(0.975)^2/B1368)</f>
        <v>4.0196498407497308E-4</v>
      </c>
      <c r="S1368" s="19">
        <f t="shared" si="216"/>
        <v>7.2069253778149358</v>
      </c>
      <c r="T1368" s="19">
        <f t="shared" si="217"/>
        <v>8.0108553459648828</v>
      </c>
    </row>
    <row r="1369" spans="1:20" x14ac:dyDescent="0.25">
      <c r="A1369" s="12" t="s">
        <v>16</v>
      </c>
      <c r="B1369" s="13">
        <v>1199711</v>
      </c>
      <c r="C1369" s="12">
        <v>9.5</v>
      </c>
      <c r="D1369" s="12">
        <v>9.3000000000000007</v>
      </c>
      <c r="E1369" s="12">
        <v>9.6</v>
      </c>
      <c r="F1369" s="12">
        <v>2010</v>
      </c>
      <c r="G1369" s="12" t="s">
        <v>8</v>
      </c>
      <c r="H1369" s="16" t="str">
        <f>VLOOKUP(A1369,'Data Key'!$A$1:$B$51,2,FALSE)</f>
        <v>New Jersey</v>
      </c>
      <c r="I1369" s="17">
        <f t="shared" si="210"/>
        <v>11397</v>
      </c>
      <c r="J1369" s="21">
        <f t="shared" si="211"/>
        <v>8.8561694942556173E-5</v>
      </c>
      <c r="K1369" s="19">
        <f t="shared" si="212"/>
        <v>9.4112261706350697</v>
      </c>
      <c r="L1369" s="19">
        <f t="shared" si="213"/>
        <v>9.5883495605201823</v>
      </c>
      <c r="M1369" s="21">
        <f t="shared" si="218"/>
        <v>11189</v>
      </c>
      <c r="N1369" s="21">
        <f t="shared" si="219"/>
        <v>11606</v>
      </c>
      <c r="O1369" s="19">
        <f t="shared" si="214"/>
        <v>9.3264127777439736</v>
      </c>
      <c r="P1369" s="19">
        <f t="shared" si="215"/>
        <v>9.673996487487404</v>
      </c>
      <c r="Q1369" s="21">
        <f>((I1369/B1369)+_xlfn.NORM.S.INV(0.975)^2/(2*B1369))/(1+_xlfn.NORM.S.INV(0.975)^2/B1369)</f>
        <v>9.5013584357675936E-3</v>
      </c>
      <c r="R1369" s="21">
        <f>_xlfn.NORM.S.INV(0.975)*SQRT(Q1369*(1-Q1369)/B1369+(_xlfn.NORM.S.INV(0.975)^2/(4*B1369^2)))/(1+_xlfn.NORM.S.INV(0.975)^2/B1369)</f>
        <v>1.7359876956437453E-4</v>
      </c>
      <c r="S1369" s="19">
        <f t="shared" si="216"/>
        <v>9.3277596662032192</v>
      </c>
      <c r="T1369" s="19">
        <f t="shared" si="217"/>
        <v>9.6749572053319675</v>
      </c>
    </row>
    <row r="1370" spans="1:20" x14ac:dyDescent="0.25">
      <c r="A1370" s="12" t="s">
        <v>62</v>
      </c>
      <c r="B1370" s="13">
        <v>303454</v>
      </c>
      <c r="C1370" s="12">
        <v>4.4000000000000004</v>
      </c>
      <c r="D1370" s="12">
        <v>4.0999999999999996</v>
      </c>
      <c r="E1370" s="12">
        <v>4.5999999999999996</v>
      </c>
      <c r="F1370" s="12">
        <v>2010</v>
      </c>
      <c r="G1370" s="12" t="s">
        <v>8</v>
      </c>
      <c r="H1370" s="16" t="str">
        <f>VLOOKUP(A1370,'Data Key'!$A$1:$B$51,2,FALSE)</f>
        <v>New Mexico</v>
      </c>
      <c r="I1370" s="17">
        <f t="shared" si="210"/>
        <v>1335</v>
      </c>
      <c r="J1370" s="21">
        <f t="shared" si="211"/>
        <v>1.2014075373888775E-4</v>
      </c>
      <c r="K1370" s="19">
        <f t="shared" si="212"/>
        <v>4.2792080767263556</v>
      </c>
      <c r="L1370" s="19">
        <f t="shared" si="213"/>
        <v>4.5194895842041314</v>
      </c>
      <c r="M1370" s="21">
        <f t="shared" si="218"/>
        <v>1264</v>
      </c>
      <c r="N1370" s="21">
        <f t="shared" si="219"/>
        <v>1407</v>
      </c>
      <c r="O1370" s="19">
        <f t="shared" si="214"/>
        <v>4.1653759713169043</v>
      </c>
      <c r="P1370" s="19">
        <f t="shared" si="215"/>
        <v>4.6366170819959533</v>
      </c>
      <c r="Q1370" s="21">
        <f>((I1370/B1370)+_xlfn.NORM.S.INV(0.975)^2/(2*B1370))/(1+_xlfn.NORM.S.INV(0.975)^2/B1370)</f>
        <v>4.4056226162531619E-3</v>
      </c>
      <c r="R1370" s="21">
        <f>_xlfn.NORM.S.INV(0.975)*SQRT(Q1370*(1-Q1370)/B1370+(_xlfn.NORM.S.INV(0.975)^2/(4*B1370^2)))/(1+_xlfn.NORM.S.INV(0.975)^2/B1370)</f>
        <v>2.3572065844969887E-4</v>
      </c>
      <c r="S1370" s="19">
        <f t="shared" si="216"/>
        <v>4.1699019578034635</v>
      </c>
      <c r="T1370" s="19">
        <f t="shared" si="217"/>
        <v>4.6413432747028605</v>
      </c>
    </row>
    <row r="1371" spans="1:20" x14ac:dyDescent="0.25">
      <c r="A1371" s="12" t="s">
        <v>38</v>
      </c>
      <c r="B1371" s="13">
        <v>2461595</v>
      </c>
      <c r="C1371" s="12">
        <v>7.8</v>
      </c>
      <c r="D1371" s="12">
        <v>7.7</v>
      </c>
      <c r="E1371" s="12">
        <v>8</v>
      </c>
      <c r="F1371" s="12">
        <v>2010</v>
      </c>
      <c r="G1371" s="12" t="s">
        <v>8</v>
      </c>
      <c r="H1371" s="16" t="str">
        <f>VLOOKUP(A1371,'Data Key'!$A$1:$B$51,2,FALSE)</f>
        <v>New York</v>
      </c>
      <c r="I1371" s="17">
        <f t="shared" si="210"/>
        <v>19200</v>
      </c>
      <c r="J1371" s="21">
        <f t="shared" si="211"/>
        <v>5.6070401225492761E-5</v>
      </c>
      <c r="K1371" s="19">
        <f t="shared" si="212"/>
        <v>7.7437504466394076</v>
      </c>
      <c r="L1371" s="19">
        <f t="shared" si="213"/>
        <v>7.8558912490903925</v>
      </c>
      <c r="M1371" s="21">
        <f t="shared" si="218"/>
        <v>18930</v>
      </c>
      <c r="N1371" s="21">
        <f t="shared" si="219"/>
        <v>19471</v>
      </c>
      <c r="O1371" s="19">
        <f t="shared" si="214"/>
        <v>7.6901358671918008</v>
      </c>
      <c r="P1371" s="19">
        <f t="shared" si="215"/>
        <v>7.9099120692071603</v>
      </c>
      <c r="Q1371" s="21">
        <f>((I1371/B1371)+_xlfn.NORM.S.INV(0.975)^2/(2*B1371))/(1+_xlfn.NORM.S.INV(0.975)^2/B1371)</f>
        <v>7.8005889530036862E-3</v>
      </c>
      <c r="R1371" s="21">
        <f>_xlfn.NORM.S.INV(0.975)*SQRT(Q1371*(1-Q1371)/B1371+(_xlfn.NORM.S.INV(0.975)^2/(4*B1371^2)))/(1+_xlfn.NORM.S.INV(0.975)^2/B1371)</f>
        <v>1.0990393382293647E-4</v>
      </c>
      <c r="S1371" s="19">
        <f t="shared" si="216"/>
        <v>7.6906850191807496</v>
      </c>
      <c r="T1371" s="19">
        <f t="shared" si="217"/>
        <v>7.9104928868266224</v>
      </c>
    </row>
    <row r="1372" spans="1:20" x14ac:dyDescent="0.25">
      <c r="A1372" s="12" t="s">
        <v>23</v>
      </c>
      <c r="B1372" s="13">
        <v>1350523</v>
      </c>
      <c r="C1372" s="12">
        <v>7.4</v>
      </c>
      <c r="D1372" s="12">
        <v>7.2</v>
      </c>
      <c r="E1372" s="12">
        <v>7.5</v>
      </c>
      <c r="F1372" s="12">
        <v>2010</v>
      </c>
      <c r="G1372" s="12" t="s">
        <v>8</v>
      </c>
      <c r="H1372" s="16" t="str">
        <f>VLOOKUP(A1372,'Data Key'!$A$1:$B$51,2,FALSE)</f>
        <v>North Carolina</v>
      </c>
      <c r="I1372" s="17">
        <f t="shared" si="210"/>
        <v>9994</v>
      </c>
      <c r="J1372" s="21">
        <f t="shared" si="211"/>
        <v>7.3748773515923703E-5</v>
      </c>
      <c r="K1372" s="19">
        <f t="shared" si="212"/>
        <v>7.3263473373981443</v>
      </c>
      <c r="L1372" s="19">
        <f t="shared" si="213"/>
        <v>7.4738448844299912</v>
      </c>
      <c r="M1372" s="21">
        <f t="shared" si="218"/>
        <v>9799</v>
      </c>
      <c r="N1372" s="21">
        <f t="shared" si="219"/>
        <v>10190</v>
      </c>
      <c r="O1372" s="19">
        <f t="shared" si="214"/>
        <v>7.2557076036468837</v>
      </c>
      <c r="P1372" s="19">
        <f t="shared" si="215"/>
        <v>7.5452250720646745</v>
      </c>
      <c r="Q1372" s="21">
        <f>((I1372/B1372)+_xlfn.NORM.S.INV(0.975)^2/(2*B1372))/(1+_xlfn.NORM.S.INV(0.975)^2/B1372)</f>
        <v>7.4014972694751409E-3</v>
      </c>
      <c r="R1372" s="21">
        <f>_xlfn.NORM.S.INV(0.975)*SQRT(Q1372*(1-Q1372)/B1372+(_xlfn.NORM.S.INV(0.975)^2/(4*B1372^2)))/(1+_xlfn.NORM.S.INV(0.975)^2/B1372)</f>
        <v>1.4456510633054499E-4</v>
      </c>
      <c r="S1372" s="19">
        <f t="shared" si="216"/>
        <v>7.2569321631445955</v>
      </c>
      <c r="T1372" s="19">
        <f t="shared" si="217"/>
        <v>7.5460623758056862</v>
      </c>
    </row>
    <row r="1373" spans="1:20" x14ac:dyDescent="0.25">
      <c r="A1373" s="12" t="s">
        <v>59</v>
      </c>
      <c r="B1373" s="13">
        <v>87345</v>
      </c>
      <c r="C1373" s="12">
        <v>6.1</v>
      </c>
      <c r="D1373" s="12">
        <v>5.6</v>
      </c>
      <c r="E1373" s="12">
        <v>6.6</v>
      </c>
      <c r="F1373" s="12">
        <v>2010</v>
      </c>
      <c r="G1373" s="12" t="s">
        <v>8</v>
      </c>
      <c r="H1373" s="16" t="str">
        <f>VLOOKUP(A1373,'Data Key'!$A$1:$B$51,2,FALSE)</f>
        <v>North Dakota</v>
      </c>
      <c r="I1373" s="17">
        <f t="shared" si="210"/>
        <v>533</v>
      </c>
      <c r="J1373" s="21">
        <f t="shared" si="211"/>
        <v>2.635095817264805E-4</v>
      </c>
      <c r="K1373" s="19">
        <f t="shared" si="212"/>
        <v>5.8387286688888951</v>
      </c>
      <c r="L1373" s="19">
        <f t="shared" si="213"/>
        <v>6.3657478323418566</v>
      </c>
      <c r="M1373" s="21">
        <f t="shared" si="218"/>
        <v>488</v>
      </c>
      <c r="N1373" s="21">
        <f t="shared" si="219"/>
        <v>578</v>
      </c>
      <c r="O1373" s="19">
        <f t="shared" si="214"/>
        <v>5.5870398992501</v>
      </c>
      <c r="P1373" s="19">
        <f t="shared" si="215"/>
        <v>6.6174366019806516</v>
      </c>
      <c r="Q1373" s="21">
        <f>((I1373/B1373)+_xlfn.NORM.S.INV(0.975)^2/(2*B1373))/(1+_xlfn.NORM.S.INV(0.975)^2/B1373)</f>
        <v>6.1239590643286023E-3</v>
      </c>
      <c r="R1373" s="21">
        <f>_xlfn.NORM.S.INV(0.975)*SQRT(Q1373*(1-Q1373)/B1373+(_xlfn.NORM.S.INV(0.975)^2/(4*B1373^2)))/(1+_xlfn.NORM.S.INV(0.975)^2/B1373)</f>
        <v>5.1782633716269261E-4</v>
      </c>
      <c r="S1373" s="19">
        <f t="shared" si="216"/>
        <v>5.6061327271659094</v>
      </c>
      <c r="T1373" s="19">
        <f t="shared" si="217"/>
        <v>6.6417854014912949</v>
      </c>
    </row>
    <row r="1374" spans="1:20" x14ac:dyDescent="0.25">
      <c r="A1374" s="12" t="s">
        <v>54</v>
      </c>
      <c r="B1374" s="13">
        <v>1594180</v>
      </c>
      <c r="C1374" s="12">
        <v>8.6999999999999993</v>
      </c>
      <c r="D1374" s="12">
        <v>8.6</v>
      </c>
      <c r="E1374" s="12">
        <v>8.8000000000000007</v>
      </c>
      <c r="F1374" s="12">
        <v>2010</v>
      </c>
      <c r="G1374" s="12" t="s">
        <v>8</v>
      </c>
      <c r="H1374" s="16" t="str">
        <f>VLOOKUP(A1374,'Data Key'!$A$1:$B$51,2,FALSE)</f>
        <v>Ohio</v>
      </c>
      <c r="I1374" s="17">
        <f t="shared" si="210"/>
        <v>13869</v>
      </c>
      <c r="J1374" s="21">
        <f t="shared" si="211"/>
        <v>7.3550871179420499E-5</v>
      </c>
      <c r="K1374" s="19">
        <f t="shared" si="212"/>
        <v>8.6262195437047211</v>
      </c>
      <c r="L1374" s="19">
        <f t="shared" si="213"/>
        <v>8.7733212860635632</v>
      </c>
      <c r="M1374" s="21">
        <f t="shared" si="218"/>
        <v>13640</v>
      </c>
      <c r="N1374" s="21">
        <f t="shared" si="219"/>
        <v>14100</v>
      </c>
      <c r="O1374" s="19">
        <f t="shared" si="214"/>
        <v>8.5561228970379748</v>
      </c>
      <c r="P1374" s="19">
        <f t="shared" si="215"/>
        <v>8.8446724962049448</v>
      </c>
      <c r="Q1374" s="21">
        <f>((I1374/B1374)+_xlfn.NORM.S.INV(0.975)^2/(2*B1374))/(1+_xlfn.NORM.S.INV(0.975)^2/B1374)</f>
        <v>8.7009542868764847E-3</v>
      </c>
      <c r="R1374" s="21">
        <f>_xlfn.NORM.S.INV(0.975)*SQRT(Q1374*(1-Q1374)/B1374+(_xlfn.NORM.S.INV(0.975)^2/(4*B1374^2)))/(1+_xlfn.NORM.S.INV(0.975)^2/B1374)</f>
        <v>1.4417146770559115E-4</v>
      </c>
      <c r="S1374" s="19">
        <f t="shared" si="216"/>
        <v>8.556782819170893</v>
      </c>
      <c r="T1374" s="19">
        <f t="shared" si="217"/>
        <v>8.8451257545820763</v>
      </c>
    </row>
    <row r="1375" spans="1:20" x14ac:dyDescent="0.25">
      <c r="A1375" s="12" t="s">
        <v>39</v>
      </c>
      <c r="B1375" s="13">
        <v>565311</v>
      </c>
      <c r="C1375" s="12">
        <v>4.9000000000000004</v>
      </c>
      <c r="D1375" s="12">
        <v>4.7</v>
      </c>
      <c r="E1375" s="12">
        <v>5.0999999999999996</v>
      </c>
      <c r="F1375" s="12">
        <v>2010</v>
      </c>
      <c r="G1375" s="12" t="s">
        <v>8</v>
      </c>
      <c r="H1375" s="16" t="str">
        <f>VLOOKUP(A1375,'Data Key'!$A$1:$B$51,2,FALSE)</f>
        <v>Oklahoma</v>
      </c>
      <c r="I1375" s="17">
        <f t="shared" si="210"/>
        <v>2770</v>
      </c>
      <c r="J1375" s="21">
        <f t="shared" si="211"/>
        <v>9.2872218659306659E-5</v>
      </c>
      <c r="K1375" s="19">
        <f t="shared" si="212"/>
        <v>4.8070855037271318</v>
      </c>
      <c r="L1375" s="19">
        <f t="shared" si="213"/>
        <v>4.9928299410457457</v>
      </c>
      <c r="M1375" s="21">
        <f t="shared" si="218"/>
        <v>2668</v>
      </c>
      <c r="N1375" s="21">
        <f t="shared" si="219"/>
        <v>2873</v>
      </c>
      <c r="O1375" s="19">
        <f t="shared" si="214"/>
        <v>4.7195260661830387</v>
      </c>
      <c r="P1375" s="19">
        <f t="shared" si="215"/>
        <v>5.0821583163957538</v>
      </c>
      <c r="Q1375" s="21">
        <f>((I1375/B1375)+_xlfn.NORM.S.INV(0.975)^2/(2*B1375))/(1+_xlfn.NORM.S.INV(0.975)^2/B1375)</f>
        <v>4.9033220537024642E-3</v>
      </c>
      <c r="R1375" s="21">
        <f>_xlfn.NORM.S.INV(0.975)*SQRT(Q1375*(1-Q1375)/B1375+(_xlfn.NORM.S.INV(0.975)^2/(4*B1375^2)))/(1+_xlfn.NORM.S.INV(0.975)^2/B1375)</f>
        <v>1.8211883384415425E-4</v>
      </c>
      <c r="S1375" s="19">
        <f t="shared" si="216"/>
        <v>4.7212032198583094</v>
      </c>
      <c r="T1375" s="19">
        <f t="shared" si="217"/>
        <v>5.0854408875466186</v>
      </c>
    </row>
    <row r="1376" spans="1:20" x14ac:dyDescent="0.25">
      <c r="A1376" s="12" t="s">
        <v>32</v>
      </c>
      <c r="B1376" s="13">
        <v>520672</v>
      </c>
      <c r="C1376" s="12">
        <v>12.9</v>
      </c>
      <c r="D1376" s="12">
        <v>12.6</v>
      </c>
      <c r="E1376" s="12">
        <v>13.2</v>
      </c>
      <c r="F1376" s="12">
        <v>2010</v>
      </c>
      <c r="G1376" s="12" t="s">
        <v>8</v>
      </c>
      <c r="H1376" s="16" t="str">
        <f>VLOOKUP(A1376,'Data Key'!$A$1:$B$51,2,FALSE)</f>
        <v>Oregon</v>
      </c>
      <c r="I1376" s="17">
        <f t="shared" si="210"/>
        <v>6717</v>
      </c>
      <c r="J1376" s="21">
        <f t="shared" si="211"/>
        <v>1.5638816606030074E-4</v>
      </c>
      <c r="K1376" s="19">
        <f t="shared" si="212"/>
        <v>12.744247934978358</v>
      </c>
      <c r="L1376" s="19">
        <f t="shared" si="213"/>
        <v>13.05702426709896</v>
      </c>
      <c r="M1376" s="21">
        <f t="shared" si="218"/>
        <v>6558</v>
      </c>
      <c r="N1376" s="21">
        <f t="shared" si="219"/>
        <v>6877</v>
      </c>
      <c r="O1376" s="19">
        <f t="shared" si="214"/>
        <v>12.595261508204782</v>
      </c>
      <c r="P1376" s="19">
        <f t="shared" si="215"/>
        <v>13.207931288796017</v>
      </c>
      <c r="Q1376" s="21">
        <f>((I1376/B1376)+_xlfn.NORM.S.INV(0.975)^2/(2*B1376))/(1+_xlfn.NORM.S.INV(0.975)^2/B1376)</f>
        <v>1.2904229838252892E-2</v>
      </c>
      <c r="R1376" s="21">
        <f>_xlfn.NORM.S.INV(0.975)*SQRT(Q1376*(1-Q1376)/B1376+(_xlfn.NORM.S.INV(0.975)^2/(4*B1376^2)))/(1+_xlfn.NORM.S.INV(0.975)^2/B1376)</f>
        <v>3.0657723778701197E-4</v>
      </c>
      <c r="S1376" s="19">
        <f t="shared" si="216"/>
        <v>12.597652600465882</v>
      </c>
      <c r="T1376" s="19">
        <f t="shared" si="217"/>
        <v>13.210807076039904</v>
      </c>
    </row>
    <row r="1377" spans="1:20" x14ac:dyDescent="0.25">
      <c r="A1377" s="12" t="s">
        <v>24</v>
      </c>
      <c r="B1377" s="13">
        <v>1646680</v>
      </c>
      <c r="C1377" s="12">
        <v>10.199999999999999</v>
      </c>
      <c r="D1377" s="12">
        <v>10.1</v>
      </c>
      <c r="E1377" s="12">
        <v>10.4</v>
      </c>
      <c r="F1377" s="12">
        <v>2010</v>
      </c>
      <c r="G1377" s="12" t="s">
        <v>8</v>
      </c>
      <c r="H1377" s="16" t="str">
        <f>VLOOKUP(A1377,'Data Key'!$A$1:$B$51,2,FALSE)</f>
        <v>Pennsylvania</v>
      </c>
      <c r="I1377" s="17">
        <f t="shared" si="210"/>
        <v>16796</v>
      </c>
      <c r="J1377" s="21">
        <f t="shared" si="211"/>
        <v>7.8301028221127117E-5</v>
      </c>
      <c r="K1377" s="19">
        <f t="shared" si="212"/>
        <v>10.121616381354503</v>
      </c>
      <c r="L1377" s="19">
        <f t="shared" si="213"/>
        <v>10.27821843779676</v>
      </c>
      <c r="M1377" s="21">
        <f t="shared" si="218"/>
        <v>16544</v>
      </c>
      <c r="N1377" s="21">
        <f t="shared" si="219"/>
        <v>17049</v>
      </c>
      <c r="O1377" s="19">
        <f t="shared" si="214"/>
        <v>10.046882211480069</v>
      </c>
      <c r="P1377" s="19">
        <f t="shared" si="215"/>
        <v>10.353559890203318</v>
      </c>
      <c r="Q1377" s="21">
        <f>((I1377/B1377)+_xlfn.NORM.S.INV(0.975)^2/(2*B1377))/(1+_xlfn.NORM.S.INV(0.975)^2/B1377)</f>
        <v>1.0201060037444002E-2</v>
      </c>
      <c r="R1377" s="21">
        <f>_xlfn.NORM.S.INV(0.975)*SQRT(Q1377*(1-Q1377)/B1377+(_xlfn.NORM.S.INV(0.975)^2/(4*B1377^2)))/(1+_xlfn.NORM.S.INV(0.975)^2/B1377)</f>
        <v>1.5347977673092753E-4</v>
      </c>
      <c r="S1377" s="19">
        <f t="shared" si="216"/>
        <v>10.047580260713074</v>
      </c>
      <c r="T1377" s="19">
        <f t="shared" si="217"/>
        <v>10.354539814174929</v>
      </c>
    </row>
    <row r="1378" spans="1:20" x14ac:dyDescent="0.25">
      <c r="A1378" s="12" t="s">
        <v>40</v>
      </c>
      <c r="B1378" s="13">
        <v>131682</v>
      </c>
      <c r="C1378" s="12">
        <v>11.3</v>
      </c>
      <c r="D1378" s="12">
        <v>10.7</v>
      </c>
      <c r="E1378" s="12">
        <v>11.9</v>
      </c>
      <c r="F1378" s="12">
        <v>2010</v>
      </c>
      <c r="G1378" s="12" t="s">
        <v>8</v>
      </c>
      <c r="H1378" s="16" t="str">
        <f>VLOOKUP(A1378,'Data Key'!$A$1:$B$51,2,FALSE)</f>
        <v>Rhode Island</v>
      </c>
      <c r="I1378" s="17">
        <f t="shared" si="210"/>
        <v>1488</v>
      </c>
      <c r="J1378" s="21">
        <f t="shared" si="211"/>
        <v>2.9127776238688674E-4</v>
      </c>
      <c r="K1378" s="19">
        <f t="shared" si="212"/>
        <v>11.008672116867681</v>
      </c>
      <c r="L1378" s="19">
        <f t="shared" si="213"/>
        <v>11.591227641641456</v>
      </c>
      <c r="M1378" s="21">
        <f t="shared" si="218"/>
        <v>1413</v>
      </c>
      <c r="N1378" s="21">
        <f t="shared" si="219"/>
        <v>1564</v>
      </c>
      <c r="O1378" s="19">
        <f t="shared" si="214"/>
        <v>10.730395953888914</v>
      </c>
      <c r="P1378" s="19">
        <f t="shared" si="215"/>
        <v>11.87709785695843</v>
      </c>
      <c r="Q1378" s="21">
        <f>((I1378/B1378)+_xlfn.NORM.S.INV(0.975)^2/(2*B1378))/(1+_xlfn.NORM.S.INV(0.975)^2/B1378)</f>
        <v>1.1314205938200714E-2</v>
      </c>
      <c r="R1378" s="21">
        <f>_xlfn.NORM.S.INV(0.975)*SQRT(Q1378*(1-Q1378)/B1378+(_xlfn.NORM.S.INV(0.975)^2/(4*B1378^2)))/(1+_xlfn.NORM.S.INV(0.975)^2/B1378)</f>
        <v>5.7141933160605391E-4</v>
      </c>
      <c r="S1378" s="19">
        <f t="shared" si="216"/>
        <v>10.742786606594661</v>
      </c>
      <c r="T1378" s="19">
        <f t="shared" si="217"/>
        <v>11.885625269806768</v>
      </c>
    </row>
    <row r="1379" spans="1:20" x14ac:dyDescent="0.25">
      <c r="A1379" s="12" t="s">
        <v>17</v>
      </c>
      <c r="B1379" s="13">
        <v>647026</v>
      </c>
      <c r="C1379" s="12">
        <v>4.7</v>
      </c>
      <c r="D1379" s="12">
        <v>4.5999999999999996</v>
      </c>
      <c r="E1379" s="12">
        <v>4.9000000000000004</v>
      </c>
      <c r="F1379" s="12">
        <v>2010</v>
      </c>
      <c r="G1379" s="12" t="s">
        <v>8</v>
      </c>
      <c r="H1379" s="16" t="str">
        <f>VLOOKUP(A1379,'Data Key'!$A$1:$B$51,2,FALSE)</f>
        <v>South Carolina</v>
      </c>
      <c r="I1379" s="17">
        <f t="shared" si="210"/>
        <v>3041</v>
      </c>
      <c r="J1379" s="21">
        <f t="shared" si="211"/>
        <v>8.5028298195114597E-5</v>
      </c>
      <c r="K1379" s="19">
        <f t="shared" si="212"/>
        <v>4.6149373909734814</v>
      </c>
      <c r="L1379" s="19">
        <f t="shared" si="213"/>
        <v>4.78499398736371</v>
      </c>
      <c r="M1379" s="21">
        <f t="shared" si="218"/>
        <v>2934</v>
      </c>
      <c r="N1379" s="21">
        <f t="shared" si="219"/>
        <v>3149</v>
      </c>
      <c r="O1379" s="19">
        <f t="shared" si="214"/>
        <v>4.5345936639331343</v>
      </c>
      <c r="P1379" s="19">
        <f t="shared" si="215"/>
        <v>4.8668832473501835</v>
      </c>
      <c r="Q1379" s="21">
        <f>((I1379/B1379)+_xlfn.NORM.S.INV(0.975)^2/(2*B1379))/(1+_xlfn.NORM.S.INV(0.975)^2/B1379)</f>
        <v>4.7029063181222835E-3</v>
      </c>
      <c r="R1379" s="21">
        <f>_xlfn.NORM.S.INV(0.975)*SQRT(Q1379*(1-Q1379)/B1379+(_xlfn.NORM.S.INV(0.975)^2/(4*B1379^2)))/(1+_xlfn.NORM.S.INV(0.975)^2/B1379)</f>
        <v>1.6672972136682875E-4</v>
      </c>
      <c r="S1379" s="19">
        <f t="shared" si="216"/>
        <v>4.5361765967554541</v>
      </c>
      <c r="T1379" s="19">
        <f t="shared" si="217"/>
        <v>4.8696360394891123</v>
      </c>
    </row>
    <row r="1380" spans="1:20" x14ac:dyDescent="0.25">
      <c r="A1380" s="12" t="s">
        <v>55</v>
      </c>
      <c r="B1380" s="13">
        <v>113105</v>
      </c>
      <c r="C1380" s="12">
        <v>4.9000000000000004</v>
      </c>
      <c r="D1380" s="12">
        <v>4.5999999999999996</v>
      </c>
      <c r="E1380" s="12">
        <v>5.4</v>
      </c>
      <c r="F1380" s="12">
        <v>2010</v>
      </c>
      <c r="G1380" s="12" t="s">
        <v>8</v>
      </c>
      <c r="H1380" s="16" t="str">
        <f>VLOOKUP(A1380,'Data Key'!$A$1:$B$51,2,FALSE)</f>
        <v>South Dakota</v>
      </c>
      <c r="I1380" s="17">
        <f t="shared" si="210"/>
        <v>554</v>
      </c>
      <c r="J1380" s="21">
        <f t="shared" si="211"/>
        <v>2.0759020378975532E-4</v>
      </c>
      <c r="K1380" s="19">
        <f t="shared" si="212"/>
        <v>4.6905133283264195</v>
      </c>
      <c r="L1380" s="19">
        <f t="shared" si="213"/>
        <v>5.1056937359059305</v>
      </c>
      <c r="M1380" s="21">
        <f t="shared" si="218"/>
        <v>509</v>
      </c>
      <c r="N1380" s="21">
        <f t="shared" si="219"/>
        <v>601</v>
      </c>
      <c r="O1380" s="19">
        <f t="shared" si="214"/>
        <v>4.5002431369081828</v>
      </c>
      <c r="P1380" s="19">
        <f t="shared" si="215"/>
        <v>5.313646611555634</v>
      </c>
      <c r="Q1380" s="21">
        <f>((I1380/B1380)+_xlfn.NORM.S.INV(0.975)^2/(2*B1380))/(1+_xlfn.NORM.S.INV(0.975)^2/B1380)</f>
        <v>4.9149184293673445E-3</v>
      </c>
      <c r="R1380" s="21">
        <f>_xlfn.NORM.S.INV(0.975)*SQRT(Q1380*(1-Q1380)/B1380+(_xlfn.NORM.S.INV(0.975)^2/(4*B1380^2)))/(1+_xlfn.NORM.S.INV(0.975)^2/B1380)</f>
        <v>4.079034410673107E-4</v>
      </c>
      <c r="S1380" s="19">
        <f t="shared" si="216"/>
        <v>4.5070149883000337</v>
      </c>
      <c r="T1380" s="19">
        <f t="shared" si="217"/>
        <v>5.3228218704346553</v>
      </c>
    </row>
    <row r="1381" spans="1:20" x14ac:dyDescent="0.25">
      <c r="A1381" s="12" t="s">
        <v>29</v>
      </c>
      <c r="B1381" s="13">
        <v>881993</v>
      </c>
      <c r="C1381" s="12">
        <v>5.7</v>
      </c>
      <c r="D1381" s="12">
        <v>5.5</v>
      </c>
      <c r="E1381" s="12">
        <v>5.8</v>
      </c>
      <c r="F1381" s="12">
        <v>2010</v>
      </c>
      <c r="G1381" s="12" t="s">
        <v>8</v>
      </c>
      <c r="H1381" s="16" t="str">
        <f>VLOOKUP(A1381,'Data Key'!$A$1:$B$51,2,FALSE)</f>
        <v>Tennessee</v>
      </c>
      <c r="I1381" s="17">
        <f t="shared" si="210"/>
        <v>5027</v>
      </c>
      <c r="J1381" s="21">
        <f t="shared" si="211"/>
        <v>8.0158228951428699E-5</v>
      </c>
      <c r="K1381" s="19">
        <f t="shared" si="212"/>
        <v>5.6194334911642638</v>
      </c>
      <c r="L1381" s="19">
        <f t="shared" si="213"/>
        <v>5.7797499490671207</v>
      </c>
      <c r="M1381" s="21">
        <f t="shared" si="218"/>
        <v>4889</v>
      </c>
      <c r="N1381" s="21">
        <f t="shared" si="219"/>
        <v>5166</v>
      </c>
      <c r="O1381" s="19">
        <f t="shared" si="214"/>
        <v>5.5431278933052752</v>
      </c>
      <c r="P1381" s="19">
        <f t="shared" si="215"/>
        <v>5.8571893427725614</v>
      </c>
      <c r="Q1381" s="21">
        <f>((I1381/B1381)+_xlfn.NORM.S.INV(0.975)^2/(2*B1381))/(1+_xlfn.NORM.S.INV(0.975)^2/B1381)</f>
        <v>5.7017446015934971E-3</v>
      </c>
      <c r="R1381" s="21">
        <f>_xlfn.NORM.S.INV(0.975)*SQRT(Q1381*(1-Q1381)/B1381+(_xlfn.NORM.S.INV(0.975)^2/(4*B1381^2)))/(1+_xlfn.NORM.S.INV(0.975)^2/B1381)</f>
        <v>1.5715114559270964E-4</v>
      </c>
      <c r="S1381" s="19">
        <f t="shared" si="216"/>
        <v>5.5445934560007881</v>
      </c>
      <c r="T1381" s="19">
        <f t="shared" si="217"/>
        <v>5.8588957471862066</v>
      </c>
    </row>
    <row r="1382" spans="1:20" x14ac:dyDescent="0.25">
      <c r="A1382" s="12" t="s">
        <v>63</v>
      </c>
      <c r="B1382" s="13">
        <v>4312398</v>
      </c>
      <c r="C1382" s="12">
        <v>6.4</v>
      </c>
      <c r="D1382" s="12">
        <v>6.3</v>
      </c>
      <c r="E1382" s="12">
        <v>6.5</v>
      </c>
      <c r="F1382" s="12">
        <v>2010</v>
      </c>
      <c r="G1382" s="12" t="s">
        <v>8</v>
      </c>
      <c r="H1382" s="16" t="str">
        <f>VLOOKUP(A1382,'Data Key'!$A$1:$B$51,2,FALSE)</f>
        <v>Texas</v>
      </c>
      <c r="I1382" s="17">
        <f t="shared" si="210"/>
        <v>27599</v>
      </c>
      <c r="J1382" s="21">
        <f t="shared" si="211"/>
        <v>3.8400214145828225E-5</v>
      </c>
      <c r="K1382" s="19">
        <f t="shared" si="212"/>
        <v>6.3615192738049604</v>
      </c>
      <c r="L1382" s="19">
        <f t="shared" si="213"/>
        <v>6.4383197020966154</v>
      </c>
      <c r="M1382" s="21">
        <f t="shared" si="218"/>
        <v>27275</v>
      </c>
      <c r="N1382" s="21">
        <f t="shared" si="219"/>
        <v>27924</v>
      </c>
      <c r="O1382" s="19">
        <f t="shared" si="214"/>
        <v>6.3247872761280384</v>
      </c>
      <c r="P1382" s="19">
        <f t="shared" si="215"/>
        <v>6.4752835893161995</v>
      </c>
      <c r="Q1382" s="21">
        <f>((I1382/B1382)+_xlfn.NORM.S.INV(0.975)^2/(2*B1382))/(1+_xlfn.NORM.S.INV(0.975)^2/B1382)</f>
        <v>6.4003591836129473E-3</v>
      </c>
      <c r="R1382" s="21">
        <f>_xlfn.NORM.S.INV(0.975)*SQRT(Q1382*(1-Q1382)/B1382+(_xlfn.NORM.S.INV(0.975)^2/(4*B1382^2)))/(1+_xlfn.NORM.S.INV(0.975)^2/B1382)</f>
        <v>7.5266856234163182E-5</v>
      </c>
      <c r="S1382" s="19">
        <f t="shared" si="216"/>
        <v>6.3250923273787842</v>
      </c>
      <c r="T1382" s="19">
        <f t="shared" si="217"/>
        <v>6.4756260398471106</v>
      </c>
    </row>
    <row r="1383" spans="1:20" x14ac:dyDescent="0.25">
      <c r="A1383" s="12" t="s">
        <v>25</v>
      </c>
      <c r="B1383" s="13">
        <v>527133</v>
      </c>
      <c r="C1383" s="12">
        <v>6.4</v>
      </c>
      <c r="D1383" s="12">
        <v>6.1</v>
      </c>
      <c r="E1383" s="12">
        <v>6.6</v>
      </c>
      <c r="F1383" s="12">
        <v>2010</v>
      </c>
      <c r="G1383" s="12" t="s">
        <v>8</v>
      </c>
      <c r="H1383" s="16" t="str">
        <f>VLOOKUP(A1383,'Data Key'!$A$1:$B$51,2,FALSE)</f>
        <v>Utah</v>
      </c>
      <c r="I1383" s="17">
        <f t="shared" si="210"/>
        <v>3374</v>
      </c>
      <c r="J1383" s="21">
        <f t="shared" si="211"/>
        <v>1.0983935673260322E-4</v>
      </c>
      <c r="K1383" s="19">
        <f t="shared" si="212"/>
        <v>6.2908223358573121</v>
      </c>
      <c r="L1383" s="19">
        <f t="shared" si="213"/>
        <v>6.5105010493225182</v>
      </c>
      <c r="M1383" s="21">
        <f t="shared" si="218"/>
        <v>3261</v>
      </c>
      <c r="N1383" s="21">
        <f t="shared" si="219"/>
        <v>3488</v>
      </c>
      <c r="O1383" s="19">
        <f t="shared" si="214"/>
        <v>6.1862945404670171</v>
      </c>
      <c r="P1383" s="19">
        <f t="shared" si="215"/>
        <v>6.6169258991563797</v>
      </c>
      <c r="Q1383" s="21">
        <f>((I1383/B1383)+_xlfn.NORM.S.INV(0.975)^2/(2*B1383))/(1+_xlfn.NORM.S.INV(0.975)^2/B1383)</f>
        <v>6.4042587500954809E-3</v>
      </c>
      <c r="R1383" s="21">
        <f>_xlfn.NORM.S.INV(0.975)*SQRT(Q1383*(1-Q1383)/B1383+(_xlfn.NORM.S.INV(0.975)^2/(4*B1383^2)))/(1+_xlfn.NORM.S.INV(0.975)^2/B1383)</f>
        <v>2.1537053261335378E-4</v>
      </c>
      <c r="S1383" s="19">
        <f t="shared" si="216"/>
        <v>6.1888882174821269</v>
      </c>
      <c r="T1383" s="19">
        <f t="shared" si="217"/>
        <v>6.6196292827088348</v>
      </c>
    </row>
    <row r="1384" spans="1:20" x14ac:dyDescent="0.25">
      <c r="A1384" s="12" t="s">
        <v>57</v>
      </c>
      <c r="B1384" s="13">
        <v>79921</v>
      </c>
      <c r="C1384" s="12">
        <v>8.8000000000000007</v>
      </c>
      <c r="D1384" s="12">
        <v>8.1</v>
      </c>
      <c r="E1384" s="12">
        <v>9.4</v>
      </c>
      <c r="F1384" s="12">
        <v>2010</v>
      </c>
      <c r="G1384" s="12" t="s">
        <v>8</v>
      </c>
      <c r="H1384" s="16" t="str">
        <f>VLOOKUP(A1384,'Data Key'!$A$1:$B$51,2,FALSE)</f>
        <v>Vermont</v>
      </c>
      <c r="I1384" s="17">
        <f t="shared" si="210"/>
        <v>703</v>
      </c>
      <c r="J1384" s="21">
        <f t="shared" si="211"/>
        <v>3.3029213736533394E-4</v>
      </c>
      <c r="K1384" s="19">
        <f t="shared" si="212"/>
        <v>8.465894096540648</v>
      </c>
      <c r="L1384" s="19">
        <f t="shared" si="213"/>
        <v>9.1264783712713164</v>
      </c>
      <c r="M1384" s="21">
        <f t="shared" si="218"/>
        <v>652</v>
      </c>
      <c r="N1384" s="21">
        <f t="shared" si="219"/>
        <v>756</v>
      </c>
      <c r="O1384" s="19">
        <f t="shared" si="214"/>
        <v>8.1580560803793745</v>
      </c>
      <c r="P1384" s="19">
        <f t="shared" si="215"/>
        <v>9.4593410993355942</v>
      </c>
      <c r="Q1384" s="21">
        <f>((I1384/B1384)+_xlfn.NORM.S.INV(0.975)^2/(2*B1384))/(1+_xlfn.NORM.S.INV(0.975)^2/B1384)</f>
        <v>8.8197951543456006E-3</v>
      </c>
      <c r="R1384" s="21">
        <f>_xlfn.NORM.S.INV(0.975)*SQRT(Q1384*(1-Q1384)/B1384+(_xlfn.NORM.S.INV(0.975)^2/(4*B1384^2)))/(1+_xlfn.NORM.S.INV(0.975)^2/B1384)</f>
        <v>6.4863532777162326E-4</v>
      </c>
      <c r="S1384" s="19">
        <f t="shared" si="216"/>
        <v>8.1711598265739767</v>
      </c>
      <c r="T1384" s="19">
        <f t="shared" si="217"/>
        <v>9.468430482117224</v>
      </c>
    </row>
    <row r="1385" spans="1:20" x14ac:dyDescent="0.25">
      <c r="A1385" s="12" t="s">
        <v>56</v>
      </c>
      <c r="B1385" s="13">
        <v>1127720</v>
      </c>
      <c r="C1385" s="12">
        <v>8.9</v>
      </c>
      <c r="D1385" s="12">
        <v>8.6999999999999993</v>
      </c>
      <c r="E1385" s="12">
        <v>9.1</v>
      </c>
      <c r="F1385" s="12">
        <v>2010</v>
      </c>
      <c r="G1385" s="12" t="s">
        <v>8</v>
      </c>
      <c r="H1385" s="16" t="str">
        <f>VLOOKUP(A1385,'Data Key'!$A$1:$B$51,2,FALSE)</f>
        <v>Virginia</v>
      </c>
      <c r="I1385" s="17">
        <f t="shared" si="210"/>
        <v>10037</v>
      </c>
      <c r="J1385" s="21">
        <f t="shared" si="211"/>
        <v>8.8442164081945504E-5</v>
      </c>
      <c r="K1385" s="19">
        <f t="shared" si="212"/>
        <v>8.811816765439568</v>
      </c>
      <c r="L1385" s="19">
        <f t="shared" si="213"/>
        <v>8.9887010936034581</v>
      </c>
      <c r="M1385" s="21">
        <f t="shared" si="218"/>
        <v>9842</v>
      </c>
      <c r="N1385" s="21">
        <f t="shared" si="219"/>
        <v>10233</v>
      </c>
      <c r="O1385" s="19">
        <f t="shared" si="214"/>
        <v>8.7273436668676627</v>
      </c>
      <c r="P1385" s="19">
        <f t="shared" si="215"/>
        <v>9.0740609371120495</v>
      </c>
      <c r="Q1385" s="21">
        <f>((I1385/B1385)+_xlfn.NORM.S.INV(0.975)^2/(2*B1385))/(1+_xlfn.NORM.S.INV(0.975)^2/B1385)</f>
        <v>8.9019318031123874E-3</v>
      </c>
      <c r="R1385" s="21">
        <f>_xlfn.NORM.S.INV(0.975)*SQRT(Q1385*(1-Q1385)/B1385+(_xlfn.NORM.S.INV(0.975)^2/(4*B1385^2)))/(1+_xlfn.NORM.S.INV(0.975)^2/B1385)</f>
        <v>1.7336737577207631E-4</v>
      </c>
      <c r="S1385" s="19">
        <f t="shared" si="216"/>
        <v>8.7285644273403111</v>
      </c>
      <c r="T1385" s="19">
        <f t="shared" si="217"/>
        <v>9.0752991788844621</v>
      </c>
    </row>
    <row r="1386" spans="1:20" x14ac:dyDescent="0.25">
      <c r="A1386" s="12" t="s">
        <v>41</v>
      </c>
      <c r="B1386" s="13">
        <v>955799</v>
      </c>
      <c r="C1386" s="12">
        <v>7.5</v>
      </c>
      <c r="D1386" s="12">
        <v>7.3</v>
      </c>
      <c r="E1386" s="12">
        <v>7.7</v>
      </c>
      <c r="F1386" s="12">
        <v>2010</v>
      </c>
      <c r="G1386" s="12" t="s">
        <v>8</v>
      </c>
      <c r="H1386" s="16" t="str">
        <f>VLOOKUP(A1386,'Data Key'!$A$1:$B$51,2,FALSE)</f>
        <v>Washington</v>
      </c>
      <c r="I1386" s="17">
        <f t="shared" si="210"/>
        <v>7168</v>
      </c>
      <c r="J1386" s="21">
        <f t="shared" si="211"/>
        <v>8.8246562462130143E-5</v>
      </c>
      <c r="K1386" s="19">
        <f t="shared" si="212"/>
        <v>7.4112381618365983</v>
      </c>
      <c r="L1386" s="19">
        <f t="shared" si="213"/>
        <v>7.5877312867608584</v>
      </c>
      <c r="M1386" s="21">
        <f t="shared" si="218"/>
        <v>7004</v>
      </c>
      <c r="N1386" s="21">
        <f t="shared" si="219"/>
        <v>7334</v>
      </c>
      <c r="O1386" s="19">
        <f t="shared" si="214"/>
        <v>7.3279005313878756</v>
      </c>
      <c r="P1386" s="19">
        <f t="shared" si="215"/>
        <v>7.6731614073670302</v>
      </c>
      <c r="Q1386" s="21">
        <f>((I1386/B1386)+_xlfn.NORM.S.INV(0.975)^2/(2*B1386))/(1+_xlfn.NORM.S.INV(0.975)^2/B1386)</f>
        <v>7.501464128801978E-3</v>
      </c>
      <c r="R1386" s="21">
        <f>_xlfn.NORM.S.INV(0.975)*SQRT(Q1386*(1-Q1386)/B1386+(_xlfn.NORM.S.INV(0.975)^2/(4*B1386^2)))/(1+_xlfn.NORM.S.INV(0.975)^2/B1386)</f>
        <v>1.7299371251235093E-4</v>
      </c>
      <c r="S1386" s="19">
        <f t="shared" si="216"/>
        <v>7.328470416289627</v>
      </c>
      <c r="T1386" s="19">
        <f t="shared" si="217"/>
        <v>7.6744578413143287</v>
      </c>
    </row>
    <row r="1387" spans="1:20" x14ac:dyDescent="0.25">
      <c r="A1387" s="12" t="s">
        <v>18</v>
      </c>
      <c r="B1387" s="13">
        <v>246963</v>
      </c>
      <c r="C1387" s="12">
        <v>5</v>
      </c>
      <c r="D1387" s="12">
        <v>4.7</v>
      </c>
      <c r="E1387" s="12">
        <v>5.3</v>
      </c>
      <c r="F1387" s="12">
        <v>2010</v>
      </c>
      <c r="G1387" s="12" t="s">
        <v>8</v>
      </c>
      <c r="H1387" s="16" t="str">
        <f>VLOOKUP(A1387,'Data Key'!$A$1:$B$51,2,FALSE)</f>
        <v>West Virginia</v>
      </c>
      <c r="I1387" s="17">
        <f t="shared" si="210"/>
        <v>1235</v>
      </c>
      <c r="J1387" s="21">
        <f t="shared" si="211"/>
        <v>1.4194266782085189E-4</v>
      </c>
      <c r="K1387" s="19">
        <f t="shared" si="212"/>
        <v>4.8588064322467694</v>
      </c>
      <c r="L1387" s="19">
        <f t="shared" si="213"/>
        <v>5.1426917678884729</v>
      </c>
      <c r="M1387" s="21">
        <f t="shared" si="218"/>
        <v>1167</v>
      </c>
      <c r="N1387" s="21">
        <f t="shared" si="219"/>
        <v>1304</v>
      </c>
      <c r="O1387" s="19">
        <f t="shared" si="214"/>
        <v>4.7254042103472989</v>
      </c>
      <c r="P1387" s="19">
        <f t="shared" si="215"/>
        <v>5.2801431793426543</v>
      </c>
      <c r="Q1387" s="21">
        <f>((I1387/B1387)+_xlfn.NORM.S.INV(0.975)^2/(2*B1387))/(1+_xlfn.NORM.S.INV(0.975)^2/B1387)</f>
        <v>5.0084485921426478E-3</v>
      </c>
      <c r="R1387" s="21">
        <f>_xlfn.NORM.S.INV(0.975)*SQRT(Q1387*(1-Q1387)/B1387+(_xlfn.NORM.S.INV(0.975)^2/(4*B1387^2)))/(1+_xlfn.NORM.S.INV(0.975)^2/B1387)</f>
        <v>2.7851980226036575E-4</v>
      </c>
      <c r="S1387" s="19">
        <f t="shared" si="216"/>
        <v>4.7299287898822824</v>
      </c>
      <c r="T1387" s="19">
        <f t="shared" si="217"/>
        <v>5.2869683944030132</v>
      </c>
    </row>
    <row r="1388" spans="1:20" x14ac:dyDescent="0.25">
      <c r="A1388" s="12" t="s">
        <v>26</v>
      </c>
      <c r="B1388" s="13">
        <v>761365</v>
      </c>
      <c r="C1388" s="12">
        <v>9.1999999999999993</v>
      </c>
      <c r="D1388" s="12">
        <v>9</v>
      </c>
      <c r="E1388" s="12">
        <v>9.5</v>
      </c>
      <c r="F1388" s="12">
        <v>2010</v>
      </c>
      <c r="G1388" s="12" t="s">
        <v>8</v>
      </c>
      <c r="H1388" s="16" t="str">
        <f>VLOOKUP(A1388,'Data Key'!$A$1:$B$51,2,FALSE)</f>
        <v>Wisconsin</v>
      </c>
      <c r="I1388" s="17">
        <f t="shared" si="210"/>
        <v>7005</v>
      </c>
      <c r="J1388" s="21">
        <f t="shared" si="211"/>
        <v>1.0942184496225767E-4</v>
      </c>
      <c r="K1388" s="19">
        <f t="shared" si="212"/>
        <v>9.0911586913114082</v>
      </c>
      <c r="L1388" s="19">
        <f t="shared" si="213"/>
        <v>9.3100023812359236</v>
      </c>
      <c r="M1388" s="21">
        <f t="shared" si="218"/>
        <v>6842</v>
      </c>
      <c r="N1388" s="21">
        <f t="shared" si="219"/>
        <v>7168</v>
      </c>
      <c r="O1388" s="19">
        <f t="shared" si="214"/>
        <v>8.9864913674781484</v>
      </c>
      <c r="P1388" s="19">
        <f t="shared" si="215"/>
        <v>9.4146697050691852</v>
      </c>
      <c r="Q1388" s="21">
        <f>((I1388/B1388)+_xlfn.NORM.S.INV(0.975)^2/(2*B1388))/(1+_xlfn.NORM.S.INV(0.975)^2/B1388)</f>
        <v>9.2030568469084421E-3</v>
      </c>
      <c r="R1388" s="21">
        <f>_xlfn.NORM.S.INV(0.975)*SQRT(Q1388*(1-Q1388)/B1388+(_xlfn.NORM.S.INV(0.975)^2/(4*B1388^2)))/(1+_xlfn.NORM.S.INV(0.975)^2/B1388)</f>
        <v>2.1450521916071221E-4</v>
      </c>
      <c r="S1388" s="19">
        <f t="shared" si="216"/>
        <v>8.9885516277477304</v>
      </c>
      <c r="T1388" s="19">
        <f t="shared" si="217"/>
        <v>9.4175620660691539</v>
      </c>
    </row>
    <row r="1389" spans="1:20" x14ac:dyDescent="0.25">
      <c r="A1389" s="12" t="s">
        <v>42</v>
      </c>
      <c r="B1389" s="13">
        <v>80816</v>
      </c>
      <c r="C1389" s="12">
        <v>6.3</v>
      </c>
      <c r="D1389" s="12">
        <v>5.8</v>
      </c>
      <c r="E1389" s="12">
        <v>6.9</v>
      </c>
      <c r="F1389" s="12">
        <v>2010</v>
      </c>
      <c r="G1389" s="12" t="s">
        <v>8</v>
      </c>
      <c r="H1389" s="16" t="str">
        <f>VLOOKUP(A1389,'Data Key'!$A$1:$B$51,2,FALSE)</f>
        <v>Wyoming</v>
      </c>
      <c r="I1389" s="17">
        <f t="shared" si="210"/>
        <v>509</v>
      </c>
      <c r="J1389" s="21">
        <f t="shared" si="211"/>
        <v>2.7828485122531951E-4</v>
      </c>
      <c r="K1389" s="19">
        <f t="shared" si="212"/>
        <v>6.0199729195131484</v>
      </c>
      <c r="L1389" s="19">
        <f t="shared" si="213"/>
        <v>6.576542621963787</v>
      </c>
      <c r="M1389" s="21">
        <f t="shared" si="218"/>
        <v>466</v>
      </c>
      <c r="N1389" s="21">
        <f t="shared" si="219"/>
        <v>554</v>
      </c>
      <c r="O1389" s="19">
        <f t="shared" si="214"/>
        <v>5.7661849138784396</v>
      </c>
      <c r="P1389" s="19">
        <f t="shared" si="215"/>
        <v>6.8550782023361707</v>
      </c>
      <c r="Q1389" s="21">
        <f>((I1389/B1389)+_xlfn.NORM.S.INV(0.975)^2/(2*B1389))/(1+_xlfn.NORM.S.INV(0.975)^2/B1389)</f>
        <v>6.321723975054705E-3</v>
      </c>
      <c r="R1389" s="21">
        <f>_xlfn.NORM.S.INV(0.975)*SQRT(Q1389*(1-Q1389)/B1389+(_xlfn.NORM.S.INV(0.975)^2/(4*B1389^2)))/(1+_xlfn.NORM.S.INV(0.975)^2/B1389)</f>
        <v>5.4692758623211114E-4</v>
      </c>
      <c r="S1389" s="19">
        <f t="shared" si="216"/>
        <v>5.7747963888225931</v>
      </c>
      <c r="T1389" s="19">
        <f t="shared" si="217"/>
        <v>6.8686515612868169</v>
      </c>
    </row>
    <row r="1390" spans="1:20" x14ac:dyDescent="0.25">
      <c r="A1390" s="12" t="s">
        <v>19</v>
      </c>
      <c r="B1390" s="13">
        <v>678737</v>
      </c>
      <c r="C1390" s="12">
        <v>6.1</v>
      </c>
      <c r="D1390" s="12">
        <v>5.9</v>
      </c>
      <c r="E1390" s="12">
        <v>6.3</v>
      </c>
      <c r="F1390" s="12">
        <v>2011</v>
      </c>
      <c r="G1390" s="12" t="s">
        <v>8</v>
      </c>
      <c r="H1390" s="16" t="str">
        <f>VLOOKUP(A1390,'Data Key'!$A$1:$B$51,2,FALSE)</f>
        <v>Alabama</v>
      </c>
      <c r="I1390" s="17">
        <f t="shared" si="210"/>
        <v>4140</v>
      </c>
      <c r="J1390" s="21">
        <f t="shared" si="211"/>
        <v>9.4508329440739822E-5</v>
      </c>
      <c r="K1390" s="19">
        <f t="shared" si="212"/>
        <v>6.0050560084397651</v>
      </c>
      <c r="L1390" s="19">
        <f t="shared" si="213"/>
        <v>6.1940726673212447</v>
      </c>
      <c r="M1390" s="21">
        <f t="shared" si="218"/>
        <v>4015</v>
      </c>
      <c r="N1390" s="21">
        <f t="shared" si="219"/>
        <v>4266</v>
      </c>
      <c r="O1390" s="19">
        <f t="shared" si="214"/>
        <v>5.9153987479686538</v>
      </c>
      <c r="P1390" s="19">
        <f t="shared" si="215"/>
        <v>6.2852032525116499</v>
      </c>
      <c r="Q1390" s="21">
        <f>((I1390/B1390)+_xlfn.NORM.S.INV(0.975)^2/(2*B1390))/(1+_xlfn.NORM.S.INV(0.975)^2/B1390)</f>
        <v>6.1023596583757922E-3</v>
      </c>
      <c r="R1390" s="21">
        <f>_xlfn.NORM.S.INV(0.975)*SQRT(Q1390*(1-Q1390)/B1390+(_xlfn.NORM.S.INV(0.975)^2/(4*B1390^2)))/(1+_xlfn.NORM.S.INV(0.975)^2/B1390)</f>
        <v>1.8529566238336344E-4</v>
      </c>
      <c r="S1390" s="19">
        <f t="shared" si="216"/>
        <v>5.9170639959924287</v>
      </c>
      <c r="T1390" s="19">
        <f t="shared" si="217"/>
        <v>6.2876553207591561</v>
      </c>
    </row>
    <row r="1391" spans="1:20" x14ac:dyDescent="0.25">
      <c r="A1391" s="12" t="s">
        <v>43</v>
      </c>
      <c r="B1391" s="13">
        <v>117959</v>
      </c>
      <c r="C1391" s="12">
        <v>6.3</v>
      </c>
      <c r="D1391" s="12">
        <v>5.9</v>
      </c>
      <c r="E1391" s="12">
        <v>6.8</v>
      </c>
      <c r="F1391" s="12">
        <v>2011</v>
      </c>
      <c r="G1391" s="12" t="s">
        <v>8</v>
      </c>
      <c r="H1391" s="16" t="str">
        <f>VLOOKUP(A1391,'Data Key'!$A$1:$B$51,2,FALSE)</f>
        <v>Alaska</v>
      </c>
      <c r="I1391" s="17">
        <f t="shared" si="210"/>
        <v>743</v>
      </c>
      <c r="J1391" s="21">
        <f t="shared" si="211"/>
        <v>2.3035159945587847E-4</v>
      </c>
      <c r="K1391" s="19">
        <f t="shared" si="212"/>
        <v>6.0684471356978609</v>
      </c>
      <c r="L1391" s="19">
        <f t="shared" si="213"/>
        <v>6.5291503346096178</v>
      </c>
      <c r="M1391" s="21">
        <f t="shared" si="218"/>
        <v>690</v>
      </c>
      <c r="N1391" s="21">
        <f t="shared" si="219"/>
        <v>797</v>
      </c>
      <c r="O1391" s="19">
        <f t="shared" si="214"/>
        <v>5.8494900770606737</v>
      </c>
      <c r="P1391" s="19">
        <f t="shared" si="215"/>
        <v>6.7565849150976183</v>
      </c>
      <c r="Q1391" s="21">
        <f>((I1391/B1391)+_xlfn.NORM.S.INV(0.975)^2/(2*B1391))/(1+_xlfn.NORM.S.INV(0.975)^2/B1391)</f>
        <v>6.3148761101214168E-3</v>
      </c>
      <c r="R1391" s="21">
        <f>_xlfn.NORM.S.INV(0.975)*SQRT(Q1391*(1-Q1391)/B1391+(_xlfn.NORM.S.INV(0.975)^2/(4*B1391^2)))/(1+_xlfn.NORM.S.INV(0.975)^2/B1391)</f>
        <v>4.5233143882426598E-4</v>
      </c>
      <c r="S1391" s="19">
        <f t="shared" si="216"/>
        <v>5.862544671297151</v>
      </c>
      <c r="T1391" s="19">
        <f t="shared" si="217"/>
        <v>6.7672075489456827</v>
      </c>
    </row>
    <row r="1392" spans="1:20" x14ac:dyDescent="0.25">
      <c r="A1392" s="12" t="s">
        <v>13</v>
      </c>
      <c r="B1392" s="13">
        <v>986805</v>
      </c>
      <c r="C1392" s="12">
        <v>7.6</v>
      </c>
      <c r="D1392" s="12">
        <v>7.4</v>
      </c>
      <c r="E1392" s="12">
        <v>7.7</v>
      </c>
      <c r="F1392" s="12">
        <v>2011</v>
      </c>
      <c r="G1392" s="12" t="s">
        <v>8</v>
      </c>
      <c r="H1392" s="16" t="str">
        <f>VLOOKUP(A1392,'Data Key'!$A$1:$B$51,2,FALSE)</f>
        <v>Arizona</v>
      </c>
      <c r="I1392" s="17">
        <f t="shared" si="210"/>
        <v>7500</v>
      </c>
      <c r="J1392" s="21">
        <f t="shared" si="211"/>
        <v>8.7426402020420913E-5</v>
      </c>
      <c r="K1392" s="19">
        <f t="shared" si="212"/>
        <v>7.5128593687245591</v>
      </c>
      <c r="L1392" s="19">
        <f t="shared" si="213"/>
        <v>7.6877121727654014</v>
      </c>
      <c r="M1392" s="21">
        <f t="shared" si="218"/>
        <v>7331</v>
      </c>
      <c r="N1392" s="21">
        <f t="shared" si="219"/>
        <v>7669</v>
      </c>
      <c r="O1392" s="19">
        <f t="shared" si="214"/>
        <v>7.4290259980441933</v>
      </c>
      <c r="P1392" s="19">
        <f t="shared" si="215"/>
        <v>7.7715455434457672</v>
      </c>
      <c r="Q1392" s="21">
        <f>((I1392/B1392)+_xlfn.NORM.S.INV(0.975)^2/(2*B1392))/(1+_xlfn.NORM.S.INV(0.975)^2/B1392)</f>
        <v>7.6022025890243317E-3</v>
      </c>
      <c r="R1392" s="21">
        <f>_xlfn.NORM.S.INV(0.975)*SQRT(Q1392*(1-Q1392)/B1392+(_xlfn.NORM.S.INV(0.975)^2/(4*B1392^2)))/(1+_xlfn.NORM.S.INV(0.975)^2/B1392)</f>
        <v>1.7138442609215471E-4</v>
      </c>
      <c r="S1392" s="19">
        <f t="shared" si="216"/>
        <v>7.4308181629321766</v>
      </c>
      <c r="T1392" s="19">
        <f t="shared" si="217"/>
        <v>7.7735870151164868</v>
      </c>
    </row>
    <row r="1393" spans="1:20" x14ac:dyDescent="0.25">
      <c r="A1393" s="12" t="s">
        <v>20</v>
      </c>
      <c r="B1393" s="13">
        <v>430885</v>
      </c>
      <c r="C1393" s="12">
        <v>6.6</v>
      </c>
      <c r="D1393" s="12">
        <v>6.3</v>
      </c>
      <c r="E1393" s="12">
        <v>6.8</v>
      </c>
      <c r="F1393" s="12">
        <v>2011</v>
      </c>
      <c r="G1393" s="12" t="s">
        <v>8</v>
      </c>
      <c r="H1393" s="16" t="str">
        <f>VLOOKUP(A1393,'Data Key'!$A$1:$B$51,2,FALSE)</f>
        <v>Arkansas</v>
      </c>
      <c r="I1393" s="17">
        <f t="shared" si="210"/>
        <v>2844</v>
      </c>
      <c r="J1393" s="21">
        <f t="shared" si="211"/>
        <v>1.2335745974639717E-4</v>
      </c>
      <c r="K1393" s="19">
        <f t="shared" si="212"/>
        <v>6.4770115482255672</v>
      </c>
      <c r="L1393" s="19">
        <f t="shared" si="213"/>
        <v>6.7237264677183619</v>
      </c>
      <c r="M1393" s="21">
        <f t="shared" si="218"/>
        <v>2740</v>
      </c>
      <c r="N1393" s="21">
        <f t="shared" si="219"/>
        <v>2948</v>
      </c>
      <c r="O1393" s="19">
        <f t="shared" si="214"/>
        <v>6.3590053030390941</v>
      </c>
      <c r="P1393" s="19">
        <f t="shared" si="215"/>
        <v>6.8417327129048351</v>
      </c>
      <c r="Q1393" s="21">
        <f>((I1393/B1393)+_xlfn.NORM.S.INV(0.975)^2/(2*B1393))/(1+_xlfn.NORM.S.INV(0.975)^2/B1393)</f>
        <v>6.6047677627834945E-3</v>
      </c>
      <c r="R1393" s="21">
        <f>_xlfn.NORM.S.INV(0.975)*SQRT(Q1393*(1-Q1393)/B1393+(_xlfn.NORM.S.INV(0.975)^2/(4*B1393^2)))/(1+_xlfn.NORM.S.INV(0.975)^2/B1393)</f>
        <v>2.4189511337865583E-4</v>
      </c>
      <c r="S1393" s="19">
        <f t="shared" si="216"/>
        <v>6.3628726494048387</v>
      </c>
      <c r="T1393" s="19">
        <f t="shared" si="217"/>
        <v>6.8466628761621502</v>
      </c>
    </row>
    <row r="1394" spans="1:20" x14ac:dyDescent="0.25">
      <c r="A1394" s="12" t="s">
        <v>44</v>
      </c>
      <c r="B1394" s="13">
        <v>5719777</v>
      </c>
      <c r="C1394" s="12">
        <v>9.5</v>
      </c>
      <c r="D1394" s="12">
        <v>9.4</v>
      </c>
      <c r="E1394" s="12">
        <v>9.6</v>
      </c>
      <c r="F1394" s="12">
        <v>2011</v>
      </c>
      <c r="G1394" s="12" t="s">
        <v>8</v>
      </c>
      <c r="H1394" s="16" t="str">
        <f>VLOOKUP(A1394,'Data Key'!$A$1:$B$51,2,FALSE)</f>
        <v>California</v>
      </c>
      <c r="I1394" s="17">
        <f t="shared" si="210"/>
        <v>54338</v>
      </c>
      <c r="J1394" s="21">
        <f t="shared" si="211"/>
        <v>4.0560188349758422E-5</v>
      </c>
      <c r="K1394" s="19">
        <f t="shared" si="212"/>
        <v>9.4594605292411558</v>
      </c>
      <c r="L1394" s="19">
        <f t="shared" si="213"/>
        <v>9.5405809059406721</v>
      </c>
      <c r="M1394" s="21">
        <f t="shared" si="218"/>
        <v>53884</v>
      </c>
      <c r="N1394" s="21">
        <f t="shared" si="219"/>
        <v>54793</v>
      </c>
      <c r="O1394" s="19">
        <f t="shared" si="214"/>
        <v>9.4206469937551756</v>
      </c>
      <c r="P1394" s="19">
        <f t="shared" si="215"/>
        <v>9.5795692734174782</v>
      </c>
      <c r="Q1394" s="21">
        <f>((I1394/B1394)+_xlfn.NORM.S.INV(0.975)^2/(2*B1394))/(1+_xlfn.NORM.S.INV(0.975)^2/B1394)</f>
        <v>9.5003501420084201E-3</v>
      </c>
      <c r="R1394" s="21">
        <f>_xlfn.NORM.S.INV(0.975)*SQRT(Q1394*(1-Q1394)/B1394+(_xlfn.NORM.S.INV(0.975)^2/(4*B1394^2)))/(1+_xlfn.NORM.S.INV(0.975)^2/B1394)</f>
        <v>7.9498529294855276E-5</v>
      </c>
      <c r="S1394" s="19">
        <f t="shared" si="216"/>
        <v>9.4208516127135642</v>
      </c>
      <c r="T1394" s="19">
        <f t="shared" si="217"/>
        <v>9.5798486713032744</v>
      </c>
    </row>
    <row r="1395" spans="1:20" x14ac:dyDescent="0.25">
      <c r="A1395" s="12" t="s">
        <v>21</v>
      </c>
      <c r="B1395" s="13">
        <v>756813</v>
      </c>
      <c r="C1395" s="12">
        <v>4.9000000000000004</v>
      </c>
      <c r="D1395" s="12">
        <v>4.7</v>
      </c>
      <c r="E1395" s="12">
        <v>5</v>
      </c>
      <c r="F1395" s="12">
        <v>2011</v>
      </c>
      <c r="G1395" s="12" t="s">
        <v>8</v>
      </c>
      <c r="H1395" s="16" t="str">
        <f>VLOOKUP(A1395,'Data Key'!$A$1:$B$51,2,FALSE)</f>
        <v>Colorado</v>
      </c>
      <c r="I1395" s="17">
        <f t="shared" si="210"/>
        <v>3708</v>
      </c>
      <c r="J1395" s="21">
        <f t="shared" si="211"/>
        <v>8.0262882579322774E-5</v>
      </c>
      <c r="K1395" s="19">
        <f t="shared" si="212"/>
        <v>4.8192301229583734</v>
      </c>
      <c r="L1395" s="19">
        <f t="shared" si="213"/>
        <v>4.9797558881170181</v>
      </c>
      <c r="M1395" s="21">
        <f t="shared" si="218"/>
        <v>3590</v>
      </c>
      <c r="N1395" s="21">
        <f t="shared" si="219"/>
        <v>3828</v>
      </c>
      <c r="O1395" s="19">
        <f t="shared" si="214"/>
        <v>4.7435760220820731</v>
      </c>
      <c r="P1395" s="19">
        <f t="shared" si="215"/>
        <v>5.0580526497298539</v>
      </c>
      <c r="Q1395" s="21">
        <f>((I1395/B1395)+_xlfn.NORM.S.INV(0.975)^2/(2*B1395))/(1+_xlfn.NORM.S.INV(0.975)^2/B1395)</f>
        <v>4.9020060418571015E-3</v>
      </c>
      <c r="R1395" s="21">
        <f>_xlfn.NORM.S.INV(0.975)*SQRT(Q1395*(1-Q1395)/B1395+(_xlfn.NORM.S.INV(0.975)^2/(4*B1395^2)))/(1+_xlfn.NORM.S.INV(0.975)^2/B1395)</f>
        <v>1.5737216617965944E-4</v>
      </c>
      <c r="S1395" s="19">
        <f t="shared" si="216"/>
        <v>4.744633875677442</v>
      </c>
      <c r="T1395" s="19">
        <f t="shared" si="217"/>
        <v>5.0593782080367609</v>
      </c>
    </row>
    <row r="1396" spans="1:20" x14ac:dyDescent="0.25">
      <c r="A1396" s="12" t="s">
        <v>33</v>
      </c>
      <c r="B1396" s="13">
        <v>499575</v>
      </c>
      <c r="C1396" s="12">
        <v>11.2</v>
      </c>
      <c r="D1396" s="12">
        <v>10.9</v>
      </c>
      <c r="E1396" s="12">
        <v>11.5</v>
      </c>
      <c r="F1396" s="12">
        <v>2011</v>
      </c>
      <c r="G1396" s="12" t="s">
        <v>8</v>
      </c>
      <c r="H1396" s="16" t="str">
        <f>VLOOKUP(A1396,'Data Key'!$A$1:$B$51,2,FALSE)</f>
        <v>Connecticut</v>
      </c>
      <c r="I1396" s="17">
        <f t="shared" si="210"/>
        <v>5595</v>
      </c>
      <c r="J1396" s="21">
        <f t="shared" si="211"/>
        <v>1.4888593847107063E-4</v>
      </c>
      <c r="K1396" s="19">
        <f t="shared" si="212"/>
        <v>11.050633653181833</v>
      </c>
      <c r="L1396" s="19">
        <f t="shared" si="213"/>
        <v>11.348405530123976</v>
      </c>
      <c r="M1396" s="21">
        <f t="shared" si="218"/>
        <v>5450</v>
      </c>
      <c r="N1396" s="21">
        <f t="shared" si="219"/>
        <v>5741</v>
      </c>
      <c r="O1396" s="19">
        <f t="shared" si="214"/>
        <v>10.909272881949658</v>
      </c>
      <c r="P1396" s="19">
        <f t="shared" si="215"/>
        <v>11.491768002802383</v>
      </c>
      <c r="Q1396" s="21">
        <f>((I1396/B1396)+_xlfn.NORM.S.INV(0.975)^2/(2*B1396))/(1+_xlfn.NORM.S.INV(0.975)^2/B1396)</f>
        <v>1.1203278171402884E-2</v>
      </c>
      <c r="R1396" s="21">
        <f>_xlfn.NORM.S.INV(0.975)*SQRT(Q1396*(1-Q1396)/B1396+(_xlfn.NORM.S.INV(0.975)^2/(4*B1396^2)))/(1+_xlfn.NORM.S.INV(0.975)^2/B1396)</f>
        <v>2.9188256275433834E-4</v>
      </c>
      <c r="S1396" s="19">
        <f t="shared" si="216"/>
        <v>10.911395608648546</v>
      </c>
      <c r="T1396" s="19">
        <f t="shared" si="217"/>
        <v>11.495160734157222</v>
      </c>
    </row>
    <row r="1397" spans="1:20" x14ac:dyDescent="0.25">
      <c r="A1397" s="12" t="s">
        <v>45</v>
      </c>
      <c r="B1397" s="13">
        <v>117428</v>
      </c>
      <c r="C1397" s="12">
        <v>7.1</v>
      </c>
      <c r="D1397" s="12">
        <v>6.6</v>
      </c>
      <c r="E1397" s="12">
        <v>7.6</v>
      </c>
      <c r="F1397" s="12">
        <v>2011</v>
      </c>
      <c r="G1397" s="12" t="s">
        <v>8</v>
      </c>
      <c r="H1397" s="16" t="str">
        <f>VLOOKUP(A1397,'Data Key'!$A$1:$B$51,2,FALSE)</f>
        <v>Delaware</v>
      </c>
      <c r="I1397" s="17">
        <f t="shared" si="210"/>
        <v>834</v>
      </c>
      <c r="J1397" s="21">
        <f t="shared" si="211"/>
        <v>2.4505503494721297E-4</v>
      </c>
      <c r="K1397" s="19">
        <f t="shared" si="212"/>
        <v>6.8571693067770774</v>
      </c>
      <c r="L1397" s="19">
        <f t="shared" si="213"/>
        <v>7.3472793766715032</v>
      </c>
      <c r="M1397" s="21">
        <f t="shared" si="218"/>
        <v>778</v>
      </c>
      <c r="N1397" s="21">
        <f t="shared" si="219"/>
        <v>891</v>
      </c>
      <c r="O1397" s="19">
        <f t="shared" si="214"/>
        <v>6.625336376332732</v>
      </c>
      <c r="P1397" s="19">
        <f t="shared" si="215"/>
        <v>7.5876281636406988</v>
      </c>
      <c r="Q1397" s="21">
        <f>((I1397/B1397)+_xlfn.NORM.S.INV(0.975)^2/(2*B1397))/(1+_xlfn.NORM.S.INV(0.975)^2/B1397)</f>
        <v>7.1183481330613016E-3</v>
      </c>
      <c r="R1397" s="21">
        <f>_xlfn.NORM.S.INV(0.975)*SQRT(Q1397*(1-Q1397)/B1397+(_xlfn.NORM.S.INV(0.975)^2/(4*B1397^2)))/(1+_xlfn.NORM.S.INV(0.975)^2/B1397)</f>
        <v>4.8110240965716384E-4</v>
      </c>
      <c r="S1397" s="19">
        <f t="shared" si="216"/>
        <v>6.6372457234041375</v>
      </c>
      <c r="T1397" s="19">
        <f t="shared" si="217"/>
        <v>7.5994505427184658</v>
      </c>
    </row>
    <row r="1398" spans="1:20" x14ac:dyDescent="0.25">
      <c r="A1398" s="12" t="s">
        <v>60</v>
      </c>
      <c r="B1398" s="13">
        <v>55520</v>
      </c>
      <c r="C1398" s="12">
        <v>8</v>
      </c>
      <c r="D1398" s="12">
        <v>7.3</v>
      </c>
      <c r="E1398" s="12">
        <v>8.8000000000000007</v>
      </c>
      <c r="F1398" s="12">
        <v>2011</v>
      </c>
      <c r="G1398" s="12" t="s">
        <v>8</v>
      </c>
      <c r="H1398" s="16" t="e">
        <f>VLOOKUP(A1398,'Data Key'!$A$1:$B$51,2,FALSE)</f>
        <v>#N/A</v>
      </c>
      <c r="I1398" s="17">
        <f t="shared" si="210"/>
        <v>444</v>
      </c>
      <c r="J1398" s="21">
        <f t="shared" si="211"/>
        <v>3.7800582694208989E-4</v>
      </c>
      <c r="K1398" s="19">
        <f t="shared" si="212"/>
        <v>7.619112328677506</v>
      </c>
      <c r="L1398" s="19">
        <f t="shared" si="213"/>
        <v>8.3751239825616857</v>
      </c>
      <c r="M1398" s="21">
        <f t="shared" si="218"/>
        <v>403</v>
      </c>
      <c r="N1398" s="21">
        <f t="shared" si="219"/>
        <v>486</v>
      </c>
      <c r="O1398" s="19">
        <f t="shared" si="214"/>
        <v>7.2586455331412107</v>
      </c>
      <c r="P1398" s="19">
        <f t="shared" si="215"/>
        <v>8.7536023054755034</v>
      </c>
      <c r="Q1398" s="21">
        <f>((I1398/B1398)+_xlfn.NORM.S.INV(0.975)^2/(2*B1398))/(1+_xlfn.NORM.S.INV(0.975)^2/B1398)</f>
        <v>8.031157745831843E-3</v>
      </c>
      <c r="R1398" s="21">
        <f>_xlfn.NORM.S.INV(0.975)*SQRT(Q1398*(1-Q1398)/B1398+(_xlfn.NORM.S.INV(0.975)^2/(4*B1398^2)))/(1+_xlfn.NORM.S.INV(0.975)^2/B1398)</f>
        <v>7.4319431449622699E-4</v>
      </c>
      <c r="S1398" s="19">
        <f t="shared" si="216"/>
        <v>7.2879634313356165</v>
      </c>
      <c r="T1398" s="19">
        <f t="shared" si="217"/>
        <v>8.77435206032807</v>
      </c>
    </row>
    <row r="1399" spans="1:20" x14ac:dyDescent="0.25">
      <c r="A1399" s="12" t="s">
        <v>27</v>
      </c>
      <c r="B1399" s="13">
        <v>2409916</v>
      </c>
      <c r="C1399" s="12">
        <v>7.4</v>
      </c>
      <c r="D1399" s="12">
        <v>7.3</v>
      </c>
      <c r="E1399" s="12">
        <v>7.5</v>
      </c>
      <c r="F1399" s="12">
        <v>2011</v>
      </c>
      <c r="G1399" s="12" t="s">
        <v>8</v>
      </c>
      <c r="H1399" s="16" t="str">
        <f>VLOOKUP(A1399,'Data Key'!$A$1:$B$51,2,FALSE)</f>
        <v>Florida</v>
      </c>
      <c r="I1399" s="17">
        <f t="shared" si="210"/>
        <v>17833</v>
      </c>
      <c r="J1399" s="21">
        <f t="shared" si="211"/>
        <v>5.5207422249341647E-5</v>
      </c>
      <c r="K1399" s="19">
        <f t="shared" si="212"/>
        <v>7.344635559829702</v>
      </c>
      <c r="L1399" s="19">
        <f t="shared" si="213"/>
        <v>7.4550504043283849</v>
      </c>
      <c r="M1399" s="21">
        <f t="shared" si="218"/>
        <v>17573</v>
      </c>
      <c r="N1399" s="21">
        <f t="shared" si="219"/>
        <v>18095</v>
      </c>
      <c r="O1399" s="19">
        <f t="shared" si="214"/>
        <v>7.2919554042547539</v>
      </c>
      <c r="P1399" s="19">
        <f t="shared" si="215"/>
        <v>7.5085604643481352</v>
      </c>
      <c r="Q1399" s="21">
        <f>((I1399/B1399)+_xlfn.NORM.S.INV(0.975)^2/(2*B1399))/(1+_xlfn.NORM.S.INV(0.975)^2/B1399)</f>
        <v>7.4006281962532647E-3</v>
      </c>
      <c r="R1399" s="21">
        <f>_xlfn.NORM.S.INV(0.975)*SQRT(Q1399*(1-Q1399)/B1399+(_xlfn.NORM.S.INV(0.975)^2/(4*B1399^2)))/(1+_xlfn.NORM.S.INV(0.975)^2/B1399)</f>
        <v>1.0821301986600999E-4</v>
      </c>
      <c r="S1399" s="19">
        <f t="shared" si="216"/>
        <v>7.2924151763872542</v>
      </c>
      <c r="T1399" s="19">
        <f t="shared" si="217"/>
        <v>7.5088412161192748</v>
      </c>
    </row>
    <row r="1400" spans="1:20" x14ac:dyDescent="0.25">
      <c r="A1400" s="12" t="s">
        <v>14</v>
      </c>
      <c r="B1400" s="13">
        <v>1506291</v>
      </c>
      <c r="C1400" s="12">
        <v>7.2</v>
      </c>
      <c r="D1400" s="12">
        <v>7</v>
      </c>
      <c r="E1400" s="12">
        <v>7.3</v>
      </c>
      <c r="F1400" s="12">
        <v>2011</v>
      </c>
      <c r="G1400" s="12" t="s">
        <v>8</v>
      </c>
      <c r="H1400" s="16" t="str">
        <f>VLOOKUP(A1400,'Data Key'!$A$1:$B$51,2,FALSE)</f>
        <v>Georgia</v>
      </c>
      <c r="I1400" s="17">
        <f t="shared" si="210"/>
        <v>10845</v>
      </c>
      <c r="J1400" s="21">
        <f t="shared" si="211"/>
        <v>6.8886928978141162E-5</v>
      </c>
      <c r="K1400" s="19">
        <f t="shared" si="212"/>
        <v>7.130917092953875</v>
      </c>
      <c r="L1400" s="19">
        <f t="shared" si="213"/>
        <v>7.268690950910158</v>
      </c>
      <c r="M1400" s="21">
        <f t="shared" si="218"/>
        <v>10642</v>
      </c>
      <c r="N1400" s="21">
        <f t="shared" si="219"/>
        <v>11049</v>
      </c>
      <c r="O1400" s="19">
        <f t="shared" si="214"/>
        <v>7.0650359060765817</v>
      </c>
      <c r="P1400" s="19">
        <f t="shared" si="215"/>
        <v>7.3352360201315685</v>
      </c>
      <c r="Q1400" s="21">
        <f>((I1400/B1400)+_xlfn.NORM.S.INV(0.975)^2/(2*B1400))/(1+_xlfn.NORM.S.INV(0.975)^2/B1400)</f>
        <v>7.2010607955779026E-3</v>
      </c>
      <c r="R1400" s="21">
        <f>_xlfn.NORM.S.INV(0.975)*SQRT(Q1400*(1-Q1400)/B1400+(_xlfn.NORM.S.INV(0.975)^2/(4*B1400^2)))/(1+_xlfn.NORM.S.INV(0.975)^2/B1400)</f>
        <v>1.3503327418759915E-4</v>
      </c>
      <c r="S1400" s="19">
        <f t="shared" si="216"/>
        <v>7.0660275213903034</v>
      </c>
      <c r="T1400" s="19">
        <f t="shared" si="217"/>
        <v>7.3360940697655019</v>
      </c>
    </row>
    <row r="1401" spans="1:20" x14ac:dyDescent="0.25">
      <c r="A1401" s="12" t="s">
        <v>58</v>
      </c>
      <c r="B1401" s="13">
        <v>164163</v>
      </c>
      <c r="C1401" s="12">
        <v>6.4</v>
      </c>
      <c r="D1401" s="12">
        <v>6</v>
      </c>
      <c r="E1401" s="12">
        <v>6.8</v>
      </c>
      <c r="F1401" s="12">
        <v>2011</v>
      </c>
      <c r="G1401" s="12" t="s">
        <v>8</v>
      </c>
      <c r="H1401" s="16" t="str">
        <f>VLOOKUP(A1401,'Data Key'!$A$1:$B$51,2,FALSE)</f>
        <v>Hawaii</v>
      </c>
      <c r="I1401" s="17">
        <f t="shared" si="210"/>
        <v>1051</v>
      </c>
      <c r="J1401" s="21">
        <f t="shared" si="211"/>
        <v>1.9684817574721337E-4</v>
      </c>
      <c r="K1401" s="19">
        <f t="shared" si="212"/>
        <v>6.2053252738120666</v>
      </c>
      <c r="L1401" s="19">
        <f t="shared" si="213"/>
        <v>6.5990216253064924</v>
      </c>
      <c r="M1401" s="21">
        <f t="shared" si="218"/>
        <v>988</v>
      </c>
      <c r="N1401" s="21">
        <f t="shared" si="219"/>
        <v>1114</v>
      </c>
      <c r="O1401" s="19">
        <f t="shared" si="214"/>
        <v>6.0184085329824626</v>
      </c>
      <c r="P1401" s="19">
        <f t="shared" si="215"/>
        <v>6.7859383661360964</v>
      </c>
      <c r="Q1401" s="21">
        <f>((I1401/B1401)+_xlfn.NORM.S.INV(0.975)^2/(2*B1401))/(1+_xlfn.NORM.S.INV(0.975)^2/B1401)</f>
        <v>6.4137235025896484E-3</v>
      </c>
      <c r="R1401" s="21">
        <f>_xlfn.NORM.S.INV(0.975)*SQRT(Q1401*(1-Q1401)/B1401+(_xlfn.NORM.S.INV(0.975)^2/(4*B1401^2)))/(1+_xlfn.NORM.S.INV(0.975)^2/B1401)</f>
        <v>3.8632912304662029E-4</v>
      </c>
      <c r="S1401" s="19">
        <f t="shared" si="216"/>
        <v>6.0273943795430283</v>
      </c>
      <c r="T1401" s="19">
        <f t="shared" si="217"/>
        <v>6.8000526256362681</v>
      </c>
    </row>
    <row r="1402" spans="1:20" x14ac:dyDescent="0.25">
      <c r="A1402" s="12" t="s">
        <v>34</v>
      </c>
      <c r="B1402" s="13">
        <v>256634</v>
      </c>
      <c r="C1402" s="12">
        <v>7.2</v>
      </c>
      <c r="D1402" s="12">
        <v>6.9</v>
      </c>
      <c r="E1402" s="12">
        <v>7.5</v>
      </c>
      <c r="F1402" s="12">
        <v>2011</v>
      </c>
      <c r="G1402" s="12" t="s">
        <v>8</v>
      </c>
      <c r="H1402" s="16" t="str">
        <f>VLOOKUP(A1402,'Data Key'!$A$1:$B$51,2,FALSE)</f>
        <v>Idaho</v>
      </c>
      <c r="I1402" s="17">
        <f t="shared" si="210"/>
        <v>1848</v>
      </c>
      <c r="J1402" s="21">
        <f t="shared" si="211"/>
        <v>1.6690428019757112E-4</v>
      </c>
      <c r="K1402" s="19">
        <f t="shared" si="212"/>
        <v>7.0340122000817376</v>
      </c>
      <c r="L1402" s="19">
        <f t="shared" si="213"/>
        <v>7.3678207604768788</v>
      </c>
      <c r="M1402" s="21">
        <f t="shared" si="218"/>
        <v>1764</v>
      </c>
      <c r="N1402" s="21">
        <f t="shared" si="219"/>
        <v>1932</v>
      </c>
      <c r="O1402" s="19">
        <f t="shared" si="214"/>
        <v>6.8736020948120666</v>
      </c>
      <c r="P1402" s="19">
        <f t="shared" si="215"/>
        <v>7.5282308657465498</v>
      </c>
      <c r="Q1402" s="21">
        <f>((I1402/B1402)+_xlfn.NORM.S.INV(0.975)^2/(2*B1402))/(1+_xlfn.NORM.S.INV(0.975)^2/B1402)</f>
        <v>7.2082928959141023E-3</v>
      </c>
      <c r="R1402" s="21">
        <f>_xlfn.NORM.S.INV(0.975)*SQRT(Q1402*(1-Q1402)/B1402+(_xlfn.NORM.S.INV(0.975)^2/(4*B1402^2)))/(1+_xlfn.NORM.S.INV(0.975)^2/B1402)</f>
        <v>3.2737333047092157E-4</v>
      </c>
      <c r="S1402" s="19">
        <f t="shared" si="216"/>
        <v>6.8809195654431807</v>
      </c>
      <c r="T1402" s="19">
        <f t="shared" si="217"/>
        <v>7.5356662263850236</v>
      </c>
    </row>
    <row r="1403" spans="1:20" x14ac:dyDescent="0.25">
      <c r="A1403" s="12" t="s">
        <v>47</v>
      </c>
      <c r="B1403" s="13">
        <v>1856885</v>
      </c>
      <c r="C1403" s="12">
        <v>7.9</v>
      </c>
      <c r="D1403" s="12">
        <v>7.8</v>
      </c>
      <c r="E1403" s="12">
        <v>8</v>
      </c>
      <c r="F1403" s="12">
        <v>2011</v>
      </c>
      <c r="G1403" s="12" t="s">
        <v>8</v>
      </c>
      <c r="H1403" s="16" t="str">
        <f>VLOOKUP(A1403,'Data Key'!$A$1:$B$51,2,FALSE)</f>
        <v>Illinois</v>
      </c>
      <c r="I1403" s="17">
        <f t="shared" si="210"/>
        <v>14669</v>
      </c>
      <c r="J1403" s="21">
        <f t="shared" si="211"/>
        <v>6.4967030603214356E-5</v>
      </c>
      <c r="K1403" s="19">
        <f t="shared" si="212"/>
        <v>7.8348221324305767</v>
      </c>
      <c r="L1403" s="19">
        <f t="shared" si="213"/>
        <v>7.9647561936370037</v>
      </c>
      <c r="M1403" s="21">
        <f t="shared" si="218"/>
        <v>14433</v>
      </c>
      <c r="N1403" s="21">
        <f t="shared" si="219"/>
        <v>14906</v>
      </c>
      <c r="O1403" s="19">
        <f t="shared" si="214"/>
        <v>7.7726945933646938</v>
      </c>
      <c r="P1403" s="19">
        <f t="shared" si="215"/>
        <v>8.0274222690150445</v>
      </c>
      <c r="Q1403" s="21">
        <f>((I1403/B1403)+_xlfn.NORM.S.INV(0.975)^2/(2*B1403))/(1+_xlfn.NORM.S.INV(0.975)^2/B1403)</f>
        <v>7.9008072006531566E-3</v>
      </c>
      <c r="R1403" s="21">
        <f>_xlfn.NORM.S.INV(0.975)*SQRT(Q1403*(1-Q1403)/B1403+(_xlfn.NORM.S.INV(0.975)^2/(4*B1403^2)))/(1+_xlfn.NORM.S.INV(0.975)^2/B1403)</f>
        <v>1.2734511679169896E-4</v>
      </c>
      <c r="S1403" s="19">
        <f t="shared" si="216"/>
        <v>7.7734620838614576</v>
      </c>
      <c r="T1403" s="19">
        <f t="shared" si="217"/>
        <v>8.0281523174448548</v>
      </c>
    </row>
    <row r="1404" spans="1:20" x14ac:dyDescent="0.25">
      <c r="A1404" s="12" t="s">
        <v>35</v>
      </c>
      <c r="B1404" s="13">
        <v>953059</v>
      </c>
      <c r="C1404" s="12">
        <v>11.2</v>
      </c>
      <c r="D1404" s="12">
        <v>11</v>
      </c>
      <c r="E1404" s="12">
        <v>11.4</v>
      </c>
      <c r="F1404" s="12">
        <v>2011</v>
      </c>
      <c r="G1404" s="12" t="s">
        <v>8</v>
      </c>
      <c r="H1404" s="16" t="str">
        <f>VLOOKUP(A1404,'Data Key'!$A$1:$B$51,2,FALSE)</f>
        <v>Indiana</v>
      </c>
      <c r="I1404" s="17">
        <f t="shared" si="210"/>
        <v>10674</v>
      </c>
      <c r="J1404" s="21">
        <f t="shared" si="211"/>
        <v>1.0779487204262137E-4</v>
      </c>
      <c r="K1404" s="19">
        <f t="shared" si="212"/>
        <v>11.091931482779062</v>
      </c>
      <c r="L1404" s="19">
        <f t="shared" si="213"/>
        <v>11.307521226864306</v>
      </c>
      <c r="M1404" s="21">
        <f t="shared" si="218"/>
        <v>10473</v>
      </c>
      <c r="N1404" s="21">
        <f t="shared" si="219"/>
        <v>10876</v>
      </c>
      <c r="O1404" s="19">
        <f t="shared" si="214"/>
        <v>10.988826504969786</v>
      </c>
      <c r="P1404" s="19">
        <f t="shared" si="215"/>
        <v>11.411675457657921</v>
      </c>
      <c r="Q1404" s="21">
        <f>((I1404/B1404)+_xlfn.NORM.S.INV(0.975)^2/(2*B1404))/(1+_xlfn.NORM.S.INV(0.975)^2/B1404)</f>
        <v>1.1201696535633557E-2</v>
      </c>
      <c r="R1404" s="21">
        <f>_xlfn.NORM.S.INV(0.975)*SQRT(Q1404*(1-Q1404)/B1404+(_xlfn.NORM.S.INV(0.975)^2/(4*B1404^2)))/(1+_xlfn.NORM.S.INV(0.975)^2/B1404)</f>
        <v>2.1130119788849021E-4</v>
      </c>
      <c r="S1404" s="19">
        <f t="shared" si="216"/>
        <v>10.990395337745067</v>
      </c>
      <c r="T1404" s="19">
        <f t="shared" si="217"/>
        <v>11.412997733522047</v>
      </c>
    </row>
    <row r="1405" spans="1:20" x14ac:dyDescent="0.25">
      <c r="A1405" s="12" t="s">
        <v>46</v>
      </c>
      <c r="B1405" s="13">
        <v>428753</v>
      </c>
      <c r="C1405" s="12">
        <v>1.5</v>
      </c>
      <c r="D1405" s="12">
        <v>1.4</v>
      </c>
      <c r="E1405" s="12">
        <v>1.6</v>
      </c>
      <c r="F1405" s="12">
        <v>2011</v>
      </c>
      <c r="G1405" s="12" t="s">
        <v>8</v>
      </c>
      <c r="H1405" s="16" t="str">
        <f>VLOOKUP(A1405,'Data Key'!$A$1:$B$51,2,FALSE)</f>
        <v>Iowa</v>
      </c>
      <c r="I1405" s="17">
        <f t="shared" si="210"/>
        <v>643</v>
      </c>
      <c r="J1405" s="21">
        <f t="shared" si="211"/>
        <v>5.9097949817067167E-5</v>
      </c>
      <c r="K1405" s="19">
        <f t="shared" si="212"/>
        <v>1.4406000114799966</v>
      </c>
      <c r="L1405" s="19">
        <f t="shared" si="213"/>
        <v>1.558795911114131</v>
      </c>
      <c r="M1405" s="21">
        <f t="shared" si="218"/>
        <v>594</v>
      </c>
      <c r="N1405" s="21">
        <f t="shared" si="219"/>
        <v>693</v>
      </c>
      <c r="O1405" s="19">
        <f t="shared" si="214"/>
        <v>1.3854130466725598</v>
      </c>
      <c r="P1405" s="19">
        <f t="shared" si="215"/>
        <v>1.6163152211179863</v>
      </c>
      <c r="Q1405" s="21">
        <f>((I1405/B1405)+_xlfn.NORM.S.INV(0.975)^2/(2*B1405))/(1+_xlfn.NORM.S.INV(0.975)^2/B1405)</f>
        <v>1.5041642885884714E-3</v>
      </c>
      <c r="R1405" s="21">
        <f>_xlfn.NORM.S.INV(0.975)*SQRT(Q1405*(1-Q1405)/B1405+(_xlfn.NORM.S.INV(0.975)^2/(4*B1405^2)))/(1+_xlfn.NORM.S.INV(0.975)^2/B1405)</f>
        <v>1.1608737394289411E-4</v>
      </c>
      <c r="S1405" s="19">
        <f t="shared" si="216"/>
        <v>1.3880769146455771</v>
      </c>
      <c r="T1405" s="19">
        <f t="shared" si="217"/>
        <v>1.6202516625313657</v>
      </c>
    </row>
    <row r="1406" spans="1:20" x14ac:dyDescent="0.25">
      <c r="A1406" s="12" t="s">
        <v>48</v>
      </c>
      <c r="B1406" s="13">
        <v>424810</v>
      </c>
      <c r="C1406" s="12">
        <v>5.5</v>
      </c>
      <c r="D1406" s="12">
        <v>5.3</v>
      </c>
      <c r="E1406" s="12">
        <v>5.7</v>
      </c>
      <c r="F1406" s="12">
        <v>2011</v>
      </c>
      <c r="G1406" s="12" t="s">
        <v>8</v>
      </c>
      <c r="H1406" s="16" t="str">
        <f>VLOOKUP(A1406,'Data Key'!$A$1:$B$51,2,FALSE)</f>
        <v>Kansas</v>
      </c>
      <c r="I1406" s="17">
        <f t="shared" si="210"/>
        <v>2336</v>
      </c>
      <c r="J1406" s="21">
        <f t="shared" si="211"/>
        <v>1.1346040131648903E-4</v>
      </c>
      <c r="K1406" s="19">
        <f t="shared" si="212"/>
        <v>5.3854685316182351</v>
      </c>
      <c r="L1406" s="19">
        <f t="shared" si="213"/>
        <v>5.6123893342512128</v>
      </c>
      <c r="M1406" s="21">
        <f t="shared" si="218"/>
        <v>2242</v>
      </c>
      <c r="N1406" s="21">
        <f t="shared" si="219"/>
        <v>2431</v>
      </c>
      <c r="O1406" s="19">
        <f t="shared" si="214"/>
        <v>5.2776535392293029</v>
      </c>
      <c r="P1406" s="19">
        <f t="shared" si="215"/>
        <v>5.7225583201902026</v>
      </c>
      <c r="Q1406" s="21">
        <f>((I1406/B1406)+_xlfn.NORM.S.INV(0.975)^2/(2*B1406))/(1+_xlfn.NORM.S.INV(0.975)^2/B1406)</f>
        <v>5.5034005515966055E-3</v>
      </c>
      <c r="R1406" s="21">
        <f>_xlfn.NORM.S.INV(0.975)*SQRT(Q1406*(1-Q1406)/B1406+(_xlfn.NORM.S.INV(0.975)^2/(4*B1406^2)))/(1+_xlfn.NORM.S.INV(0.975)^2/B1406)</f>
        <v>2.225121273567912E-4</v>
      </c>
      <c r="S1406" s="19">
        <f t="shared" si="216"/>
        <v>5.280888424239814</v>
      </c>
      <c r="T1406" s="19">
        <f t="shared" si="217"/>
        <v>5.7259126789533967</v>
      </c>
    </row>
    <row r="1407" spans="1:20" x14ac:dyDescent="0.25">
      <c r="A1407" s="12" t="s">
        <v>49</v>
      </c>
      <c r="B1407" s="13">
        <v>601070</v>
      </c>
      <c r="C1407" s="12">
        <v>6.1</v>
      </c>
      <c r="D1407" s="12">
        <v>5.9</v>
      </c>
      <c r="E1407" s="12">
        <v>6.3</v>
      </c>
      <c r="F1407" s="12">
        <v>2011</v>
      </c>
      <c r="G1407" s="12" t="s">
        <v>8</v>
      </c>
      <c r="H1407" s="16" t="str">
        <f>VLOOKUP(A1407,'Data Key'!$A$1:$B$51,2,FALSE)</f>
        <v>Kentucky</v>
      </c>
      <c r="I1407" s="17">
        <f t="shared" si="210"/>
        <v>3667</v>
      </c>
      <c r="J1407" s="21">
        <f t="shared" si="211"/>
        <v>1.0043881401607733E-4</v>
      </c>
      <c r="K1407" s="19">
        <f t="shared" si="212"/>
        <v>6.0003481159588006</v>
      </c>
      <c r="L1407" s="19">
        <f t="shared" si="213"/>
        <v>6.2012257439909551</v>
      </c>
      <c r="M1407" s="21">
        <f t="shared" si="218"/>
        <v>3549</v>
      </c>
      <c r="N1407" s="21">
        <f t="shared" si="219"/>
        <v>3785</v>
      </c>
      <c r="O1407" s="19">
        <f t="shared" si="214"/>
        <v>5.9044703611892126</v>
      </c>
      <c r="P1407" s="19">
        <f t="shared" si="215"/>
        <v>6.2971034987605439</v>
      </c>
      <c r="Q1407" s="21">
        <f>((I1407/B1407)+_xlfn.NORM.S.INV(0.975)^2/(2*B1407))/(1+_xlfn.NORM.S.INV(0.975)^2/B1407)</f>
        <v>6.1039434364766037E-3</v>
      </c>
      <c r="R1407" s="21">
        <f>_xlfn.NORM.S.INV(0.975)*SQRT(Q1407*(1-Q1407)/B1407+(_xlfn.NORM.S.INV(0.975)^2/(4*B1407^2)))/(1+_xlfn.NORM.S.INV(0.975)^2/B1407)</f>
        <v>1.9693173397456696E-4</v>
      </c>
      <c r="S1407" s="19">
        <f t="shared" si="216"/>
        <v>5.9070117025020368</v>
      </c>
      <c r="T1407" s="19">
        <f t="shared" si="217"/>
        <v>6.300875170451171</v>
      </c>
    </row>
    <row r="1408" spans="1:20" x14ac:dyDescent="0.25">
      <c r="A1408" s="12" t="s">
        <v>50</v>
      </c>
      <c r="B1408" s="13">
        <v>617931</v>
      </c>
      <c r="C1408" s="12">
        <v>4.9000000000000004</v>
      </c>
      <c r="D1408" s="12">
        <v>4.8</v>
      </c>
      <c r="E1408" s="12">
        <v>5.0999999999999996</v>
      </c>
      <c r="F1408" s="12">
        <v>2011</v>
      </c>
      <c r="G1408" s="12" t="s">
        <v>8</v>
      </c>
      <c r="H1408" s="16" t="str">
        <f>VLOOKUP(A1408,'Data Key'!$A$1:$B$51,2,FALSE)</f>
        <v>Louisiana</v>
      </c>
      <c r="I1408" s="17">
        <f t="shared" si="210"/>
        <v>3028</v>
      </c>
      <c r="J1408" s="21">
        <f t="shared" si="211"/>
        <v>8.8832373592912688E-5</v>
      </c>
      <c r="K1408" s="19">
        <f t="shared" si="212"/>
        <v>4.811391114142773</v>
      </c>
      <c r="L1408" s="19">
        <f t="shared" si="213"/>
        <v>4.9890558613285982</v>
      </c>
      <c r="M1408" s="21">
        <f t="shared" si="218"/>
        <v>2921</v>
      </c>
      <c r="N1408" s="21">
        <f t="shared" si="219"/>
        <v>3136</v>
      </c>
      <c r="O1408" s="19">
        <f t="shared" si="214"/>
        <v>4.7270649959299664</v>
      </c>
      <c r="P1408" s="19">
        <f t="shared" si="215"/>
        <v>5.0750002832031411</v>
      </c>
      <c r="Q1408" s="21">
        <f>((I1408/B1408)+_xlfn.NORM.S.INV(0.975)^2/(2*B1408))/(1+_xlfn.NORM.S.INV(0.975)^2/B1408)</f>
        <v>4.9033013290807649E-3</v>
      </c>
      <c r="R1408" s="21">
        <f>_xlfn.NORM.S.INV(0.975)*SQRT(Q1408*(1-Q1408)/B1408+(_xlfn.NORM.S.INV(0.975)^2/(4*B1408^2)))/(1+_xlfn.NORM.S.INV(0.975)^2/B1408)</f>
        <v>1.7418930629092662E-4</v>
      </c>
      <c r="S1408" s="19">
        <f t="shared" si="216"/>
        <v>4.7291120227898382</v>
      </c>
      <c r="T1408" s="19">
        <f t="shared" si="217"/>
        <v>5.0774906353716913</v>
      </c>
    </row>
    <row r="1409" spans="1:20" x14ac:dyDescent="0.25">
      <c r="A1409" s="12" t="s">
        <v>36</v>
      </c>
      <c r="B1409" s="13">
        <v>170277</v>
      </c>
      <c r="C1409" s="12">
        <v>13.3</v>
      </c>
      <c r="D1409" s="12">
        <v>12.8</v>
      </c>
      <c r="E1409" s="12">
        <v>13.9</v>
      </c>
      <c r="F1409" s="12">
        <v>2011</v>
      </c>
      <c r="G1409" s="12" t="s">
        <v>8</v>
      </c>
      <c r="H1409" s="16" t="str">
        <f>VLOOKUP(A1409,'Data Key'!$A$1:$B$51,2,FALSE)</f>
        <v>Maine</v>
      </c>
      <c r="I1409" s="17">
        <f t="shared" si="210"/>
        <v>2265</v>
      </c>
      <c r="J1409" s="21">
        <f t="shared" si="211"/>
        <v>2.7763247773357242E-4</v>
      </c>
      <c r="K1409" s="19">
        <f t="shared" si="212"/>
        <v>13.02422273465565</v>
      </c>
      <c r="L1409" s="19">
        <f t="shared" si="213"/>
        <v>13.579487690122797</v>
      </c>
      <c r="M1409" s="21">
        <f t="shared" si="218"/>
        <v>2172</v>
      </c>
      <c r="N1409" s="21">
        <f t="shared" si="219"/>
        <v>2358</v>
      </c>
      <c r="O1409" s="19">
        <f t="shared" si="214"/>
        <v>12.755686322873906</v>
      </c>
      <c r="P1409" s="19">
        <f t="shared" si="215"/>
        <v>13.848024101904544</v>
      </c>
      <c r="Q1409" s="21">
        <f>((I1409/B1409)+_xlfn.NORM.S.INV(0.975)^2/(2*B1409))/(1+_xlfn.NORM.S.INV(0.975)^2/B1409)</f>
        <v>1.3312834902560428E-2</v>
      </c>
      <c r="R1409" s="21">
        <f>_xlfn.NORM.S.INV(0.975)*SQRT(Q1409*(1-Q1409)/B1409+(_xlfn.NORM.S.INV(0.975)^2/(4*B1409^2)))/(1+_xlfn.NORM.S.INV(0.975)^2/B1409)</f>
        <v>5.4447573160749745E-4</v>
      </c>
      <c r="S1409" s="19">
        <f t="shared" si="216"/>
        <v>12.76835917095293</v>
      </c>
      <c r="T1409" s="19">
        <f t="shared" si="217"/>
        <v>13.857310634167925</v>
      </c>
    </row>
    <row r="1410" spans="1:20" x14ac:dyDescent="0.25">
      <c r="A1410" s="12" t="s">
        <v>15</v>
      </c>
      <c r="B1410" s="13">
        <v>760509</v>
      </c>
      <c r="C1410" s="12">
        <v>10.1</v>
      </c>
      <c r="D1410" s="12">
        <v>9.9</v>
      </c>
      <c r="E1410" s="12">
        <v>10.3</v>
      </c>
      <c r="F1410" s="12">
        <v>2011</v>
      </c>
      <c r="G1410" s="12" t="s">
        <v>8</v>
      </c>
      <c r="H1410" s="16" t="str">
        <f>VLOOKUP(A1410,'Data Key'!$A$1:$B$51,2,FALSE)</f>
        <v>Maryland</v>
      </c>
      <c r="I1410" s="17">
        <f t="shared" si="210"/>
        <v>7681</v>
      </c>
      <c r="J1410" s="21">
        <f t="shared" si="211"/>
        <v>1.1465690841877322E-4</v>
      </c>
      <c r="K1410" s="19">
        <f t="shared" si="212"/>
        <v>9.9851578209269665</v>
      </c>
      <c r="L1410" s="19">
        <f t="shared" si="213"/>
        <v>10.214471637764515</v>
      </c>
      <c r="M1410" s="21">
        <f t="shared" si="218"/>
        <v>7511</v>
      </c>
      <c r="N1410" s="21">
        <f t="shared" si="219"/>
        <v>7853</v>
      </c>
      <c r="O1410" s="19">
        <f t="shared" si="214"/>
        <v>9.8762802281103834</v>
      </c>
      <c r="P1410" s="19">
        <f t="shared" si="215"/>
        <v>10.32597904824269</v>
      </c>
      <c r="Q1410" s="21">
        <f>((I1410/B1410)+_xlfn.NORM.S.INV(0.975)^2/(2*B1410))/(1+_xlfn.NORM.S.INV(0.975)^2/B1410)</f>
        <v>1.0102289285047335E-2</v>
      </c>
      <c r="R1410" s="21">
        <f>_xlfn.NORM.S.INV(0.975)*SQRT(Q1410*(1-Q1410)/B1410+(_xlfn.NORM.S.INV(0.975)^2/(4*B1410^2)))/(1+_xlfn.NORM.S.INV(0.975)^2/B1410)</f>
        <v>2.2476371278831183E-4</v>
      </c>
      <c r="S1410" s="19">
        <f t="shared" si="216"/>
        <v>9.8775255722590227</v>
      </c>
      <c r="T1410" s="19">
        <f t="shared" si="217"/>
        <v>10.327052997835647</v>
      </c>
    </row>
    <row r="1411" spans="1:20" x14ac:dyDescent="0.25">
      <c r="A1411" s="12" t="s">
        <v>30</v>
      </c>
      <c r="B1411" s="13">
        <v>856298</v>
      </c>
      <c r="C1411" s="12">
        <v>11.7</v>
      </c>
      <c r="D1411" s="12">
        <v>11.5</v>
      </c>
      <c r="E1411" s="12">
        <v>11.9</v>
      </c>
      <c r="F1411" s="12">
        <v>2011</v>
      </c>
      <c r="G1411" s="12" t="s">
        <v>8</v>
      </c>
      <c r="H1411" s="16" t="str">
        <f>VLOOKUP(A1411,'Data Key'!$A$1:$B$51,2,FALSE)</f>
        <v>Massachusetts</v>
      </c>
      <c r="I1411" s="17">
        <f t="shared" ref="I1411:I1474" si="220">ROUND(B1411*C1411/1000,0)</f>
        <v>10019</v>
      </c>
      <c r="J1411" s="21">
        <f t="shared" ref="J1411:J1474" si="221">SQRT(I1411/B1411*(1-I1411/B1411)/B1411)</f>
        <v>1.1620680903506105E-4</v>
      </c>
      <c r="K1411" s="19">
        <f t="shared" ref="K1411:K1474" si="222">1000*(I1411/B1411-J1411)</f>
        <v>11.584159185046438</v>
      </c>
      <c r="L1411" s="19">
        <f t="shared" ref="L1411:L1474" si="223">1000*(I1411/B1411+J1411)</f>
        <v>11.816572803116562</v>
      </c>
      <c r="M1411" s="21">
        <f t="shared" si="218"/>
        <v>9824</v>
      </c>
      <c r="N1411" s="21">
        <f t="shared" si="219"/>
        <v>10214</v>
      </c>
      <c r="O1411" s="19">
        <f t="shared" ref="O1411:O1474" si="224">1000*M1411/B1411</f>
        <v>11.472641533671689</v>
      </c>
      <c r="P1411" s="19">
        <f t="shared" ref="P1411:P1474" si="225">1000*N1411/B1411</f>
        <v>11.92809045449131</v>
      </c>
      <c r="Q1411" s="21">
        <f>((I1411/B1411)+_xlfn.NORM.S.INV(0.975)^2/(2*B1411))/(1+_xlfn.NORM.S.INV(0.975)^2/B1411)</f>
        <v>1.1702556556854316E-2</v>
      </c>
      <c r="R1411" s="21">
        <f>_xlfn.NORM.S.INV(0.975)*SQRT(Q1411*(1-Q1411)/B1411+(_xlfn.NORM.S.INV(0.975)^2/(4*B1411^2)))/(1+_xlfn.NORM.S.INV(0.975)^2/B1411)</f>
        <v>2.2779224993668172E-4</v>
      </c>
      <c r="S1411" s="19">
        <f t="shared" ref="S1411:S1474" si="226">1000*(Q1411-R1411)</f>
        <v>11.474764306917633</v>
      </c>
      <c r="T1411" s="19">
        <f t="shared" ref="T1411:T1474" si="227">1000*(Q1411+R1411)</f>
        <v>11.930348806790997</v>
      </c>
    </row>
    <row r="1412" spans="1:20" x14ac:dyDescent="0.25">
      <c r="A1412" s="12" t="s">
        <v>51</v>
      </c>
      <c r="B1412" s="13">
        <v>1420628</v>
      </c>
      <c r="C1412" s="12">
        <v>9.1</v>
      </c>
      <c r="D1412" s="12">
        <v>8.9</v>
      </c>
      <c r="E1412" s="12">
        <v>9.1999999999999993</v>
      </c>
      <c r="F1412" s="12">
        <v>2011</v>
      </c>
      <c r="G1412" s="12" t="s">
        <v>8</v>
      </c>
      <c r="H1412" s="16" t="str">
        <f>VLOOKUP(A1412,'Data Key'!$A$1:$B$51,2,FALSE)</f>
        <v>Michigan</v>
      </c>
      <c r="I1412" s="17">
        <f t="shared" si="220"/>
        <v>12928</v>
      </c>
      <c r="J1412" s="21">
        <f t="shared" si="221"/>
        <v>7.9670982286207141E-5</v>
      </c>
      <c r="K1412" s="19">
        <f t="shared" si="222"/>
        <v>9.0205297739990407</v>
      </c>
      <c r="L1412" s="19">
        <f t="shared" si="223"/>
        <v>9.1798717385714568</v>
      </c>
      <c r="M1412" s="21">
        <f t="shared" ref="M1412:M1475" si="228">_xlfn.BINOM.INV(B1412, C1412/1000, 0.025)</f>
        <v>12706</v>
      </c>
      <c r="N1412" s="21">
        <f t="shared" ref="N1412:N1475" si="229">_xlfn.BINOM.INV(B1412, C1412/1000, 0.975)</f>
        <v>13150</v>
      </c>
      <c r="O1412" s="19">
        <f t="shared" si="224"/>
        <v>8.9439318385953257</v>
      </c>
      <c r="P1412" s="19">
        <f t="shared" si="225"/>
        <v>9.2564696739751717</v>
      </c>
      <c r="Q1412" s="21">
        <f>((I1412/B1412)+_xlfn.NORM.S.INV(0.975)^2/(2*B1412))/(1+_xlfn.NORM.S.INV(0.975)^2/B1412)</f>
        <v>9.1015281736419838E-3</v>
      </c>
      <c r="R1412" s="21">
        <f>_xlfn.NORM.S.INV(0.975)*SQRT(Q1412*(1-Q1412)/B1412+(_xlfn.NORM.S.INV(0.975)^2/(4*B1412^2)))/(1+_xlfn.NORM.S.INV(0.975)^2/B1412)</f>
        <v>1.5616896997390766E-4</v>
      </c>
      <c r="S1412" s="19">
        <f t="shared" si="226"/>
        <v>8.945359203668076</v>
      </c>
      <c r="T1412" s="19">
        <f t="shared" si="227"/>
        <v>9.2576971436158928</v>
      </c>
    </row>
    <row r="1413" spans="1:20" x14ac:dyDescent="0.25">
      <c r="A1413" s="12" t="s">
        <v>28</v>
      </c>
      <c r="B1413" s="13">
        <v>761037</v>
      </c>
      <c r="C1413" s="12">
        <v>16.600000000000001</v>
      </c>
      <c r="D1413" s="12">
        <v>16.3</v>
      </c>
      <c r="E1413" s="12">
        <v>16.899999999999999</v>
      </c>
      <c r="F1413" s="12">
        <v>2011</v>
      </c>
      <c r="G1413" s="12" t="s">
        <v>8</v>
      </c>
      <c r="H1413" s="16" t="str">
        <f>VLOOKUP(A1413,'Data Key'!$A$1:$B$51,2,FALSE)</f>
        <v>Minnesota</v>
      </c>
      <c r="I1413" s="17">
        <f t="shared" si="220"/>
        <v>12633</v>
      </c>
      <c r="J1413" s="21">
        <f t="shared" si="221"/>
        <v>1.4645784528905672E-4</v>
      </c>
      <c r="K1413" s="19">
        <f t="shared" si="222"/>
        <v>16.453260696647799</v>
      </c>
      <c r="L1413" s="19">
        <f t="shared" si="223"/>
        <v>16.746176387225912</v>
      </c>
      <c r="M1413" s="21">
        <f t="shared" si="228"/>
        <v>12415</v>
      </c>
      <c r="N1413" s="21">
        <f t="shared" si="229"/>
        <v>12852</v>
      </c>
      <c r="O1413" s="19">
        <f t="shared" si="224"/>
        <v>16.313267291866229</v>
      </c>
      <c r="P1413" s="19">
        <f t="shared" si="225"/>
        <v>16.88748378856744</v>
      </c>
      <c r="Q1413" s="21">
        <f>((I1413/B1413)+_xlfn.NORM.S.INV(0.975)^2/(2*B1413))/(1+_xlfn.NORM.S.INV(0.975)^2/B1413)</f>
        <v>1.6602158571661901E-2</v>
      </c>
      <c r="R1413" s="21">
        <f>_xlfn.NORM.S.INV(0.975)*SQRT(Q1413*(1-Q1413)/B1413+(_xlfn.NORM.S.INV(0.975)^2/(4*B1413^2)))/(1+_xlfn.NORM.S.INV(0.975)^2/B1413)</f>
        <v>2.8708248727356414E-4</v>
      </c>
      <c r="S1413" s="19">
        <f t="shared" si="226"/>
        <v>16.315076084388338</v>
      </c>
      <c r="T1413" s="19">
        <f t="shared" si="227"/>
        <v>16.889241058935465</v>
      </c>
    </row>
    <row r="1414" spans="1:20" x14ac:dyDescent="0.25">
      <c r="A1414" s="12" t="s">
        <v>61</v>
      </c>
      <c r="B1414" s="13">
        <v>437230</v>
      </c>
      <c r="C1414" s="12">
        <v>5.5</v>
      </c>
      <c r="D1414" s="12">
        <v>5.3</v>
      </c>
      <c r="E1414" s="12">
        <v>5.7</v>
      </c>
      <c r="F1414" s="12">
        <v>2011</v>
      </c>
      <c r="G1414" s="12" t="s">
        <v>8</v>
      </c>
      <c r="H1414" s="16" t="str">
        <f>VLOOKUP(A1414,'Data Key'!$A$1:$B$51,2,FALSE)</f>
        <v>Mississippi</v>
      </c>
      <c r="I1414" s="17">
        <f t="shared" si="220"/>
        <v>2405</v>
      </c>
      <c r="J1414" s="21">
        <f t="shared" si="221"/>
        <v>1.1185357358839506E-4</v>
      </c>
      <c r="K1414" s="19">
        <f t="shared" si="222"/>
        <v>5.3886839009673313</v>
      </c>
      <c r="L1414" s="19">
        <f t="shared" si="223"/>
        <v>5.6123910481441213</v>
      </c>
      <c r="M1414" s="21">
        <f t="shared" si="228"/>
        <v>2309</v>
      </c>
      <c r="N1414" s="21">
        <f t="shared" si="229"/>
        <v>2501</v>
      </c>
      <c r="O1414" s="19">
        <f t="shared" si="224"/>
        <v>5.2809734007273059</v>
      </c>
      <c r="P1414" s="19">
        <f t="shared" si="225"/>
        <v>5.7201015483841458</v>
      </c>
      <c r="Q1414" s="21">
        <f>((I1414/B1414)+_xlfn.NORM.S.INV(0.975)^2/(2*B1414))/(1+_xlfn.NORM.S.INV(0.975)^2/B1414)</f>
        <v>5.504882058945189E-3</v>
      </c>
      <c r="R1414" s="21">
        <f>_xlfn.NORM.S.INV(0.975)*SQRT(Q1414*(1-Q1414)/B1414+(_xlfn.NORM.S.INV(0.975)^2/(4*B1414^2)))/(1+_xlfn.NORM.S.INV(0.975)^2/B1414)</f>
        <v>2.1935712275677588E-4</v>
      </c>
      <c r="S1414" s="19">
        <f t="shared" si="226"/>
        <v>5.2855249361884127</v>
      </c>
      <c r="T1414" s="19">
        <f t="shared" si="227"/>
        <v>5.7242391817019653</v>
      </c>
    </row>
    <row r="1415" spans="1:20" x14ac:dyDescent="0.25">
      <c r="A1415" s="12" t="s">
        <v>22</v>
      </c>
      <c r="B1415" s="13">
        <v>816789</v>
      </c>
      <c r="C1415" s="12">
        <v>8.6999999999999993</v>
      </c>
      <c r="D1415" s="12">
        <v>8.5</v>
      </c>
      <c r="E1415" s="12">
        <v>8.9</v>
      </c>
      <c r="F1415" s="12">
        <v>2011</v>
      </c>
      <c r="G1415" s="12" t="s">
        <v>8</v>
      </c>
      <c r="H1415" s="16" t="str">
        <f>VLOOKUP(A1415,'Data Key'!$A$1:$B$51,2,FALSE)</f>
        <v>Missouri</v>
      </c>
      <c r="I1415" s="17">
        <f t="shared" si="220"/>
        <v>7106</v>
      </c>
      <c r="J1415" s="21">
        <f t="shared" si="221"/>
        <v>1.0275555081392564E-4</v>
      </c>
      <c r="K1415" s="19">
        <f t="shared" si="222"/>
        <v>8.5971657262845653</v>
      </c>
      <c r="L1415" s="19">
        <f t="shared" si="223"/>
        <v>8.8026768279124159</v>
      </c>
      <c r="M1415" s="21">
        <f t="shared" si="228"/>
        <v>6942</v>
      </c>
      <c r="N1415" s="21">
        <f t="shared" si="229"/>
        <v>7271</v>
      </c>
      <c r="O1415" s="19">
        <f t="shared" si="224"/>
        <v>8.4991350275285296</v>
      </c>
      <c r="P1415" s="19">
        <f t="shared" si="225"/>
        <v>8.9019318330682715</v>
      </c>
      <c r="Q1415" s="21">
        <f>((I1415/B1415)+_xlfn.NORM.S.INV(0.975)^2/(2*B1415))/(1+_xlfn.NORM.S.INV(0.975)^2/B1415)</f>
        <v>8.7022319107441619E-3</v>
      </c>
      <c r="R1415" s="21">
        <f>_xlfn.NORM.S.INV(0.975)*SQRT(Q1415*(1-Q1415)/B1415+(_xlfn.NORM.S.INV(0.975)^2/(4*B1415^2)))/(1+_xlfn.NORM.S.INV(0.975)^2/B1415)</f>
        <v>2.0143646610765395E-4</v>
      </c>
      <c r="S1415" s="19">
        <f t="shared" si="226"/>
        <v>8.500795444636509</v>
      </c>
      <c r="T1415" s="19">
        <f t="shared" si="227"/>
        <v>8.9036683768518152</v>
      </c>
    </row>
    <row r="1416" spans="1:20" x14ac:dyDescent="0.25">
      <c r="A1416" s="12" t="s">
        <v>52</v>
      </c>
      <c r="B1416" s="13">
        <v>129177</v>
      </c>
      <c r="C1416" s="12">
        <v>3</v>
      </c>
      <c r="D1416" s="12">
        <v>2.7</v>
      </c>
      <c r="E1416" s="12">
        <v>3.3</v>
      </c>
      <c r="F1416" s="12">
        <v>2011</v>
      </c>
      <c r="G1416" s="12" t="s">
        <v>8</v>
      </c>
      <c r="H1416" s="16" t="str">
        <f>VLOOKUP(A1416,'Data Key'!$A$1:$B$51,2,FALSE)</f>
        <v>Montana</v>
      </c>
      <c r="I1416" s="17">
        <f t="shared" si="220"/>
        <v>388</v>
      </c>
      <c r="J1416" s="21">
        <f t="shared" si="221"/>
        <v>1.522570660809545E-4</v>
      </c>
      <c r="K1416" s="19">
        <f t="shared" si="222"/>
        <v>2.8513736112067982</v>
      </c>
      <c r="L1416" s="19">
        <f t="shared" si="223"/>
        <v>3.1558877433687069</v>
      </c>
      <c r="M1416" s="21">
        <f t="shared" si="228"/>
        <v>349</v>
      </c>
      <c r="N1416" s="21">
        <f t="shared" si="229"/>
        <v>427</v>
      </c>
      <c r="O1416" s="19">
        <f t="shared" si="224"/>
        <v>2.7017193463232618</v>
      </c>
      <c r="P1416" s="19">
        <f t="shared" si="225"/>
        <v>3.3055420082522429</v>
      </c>
      <c r="Q1416" s="21">
        <f>((I1416/B1416)+_xlfn.NORM.S.INV(0.975)^2/(2*B1416))/(1+_xlfn.NORM.S.INV(0.975)^2/B1416)</f>
        <v>3.0184098896324581E-3</v>
      </c>
      <c r="R1416" s="21">
        <f>_xlfn.NORM.S.INV(0.975)*SQRT(Q1416*(1-Q1416)/B1416+(_xlfn.NORM.S.INV(0.975)^2/(4*B1416^2)))/(1+_xlfn.NORM.S.INV(0.975)^2/B1416)</f>
        <v>2.9950981417858034E-4</v>
      </c>
      <c r="S1416" s="19">
        <f t="shared" si="226"/>
        <v>2.7189000754538779</v>
      </c>
      <c r="T1416" s="19">
        <f t="shared" si="227"/>
        <v>3.3179197038110386</v>
      </c>
    </row>
    <row r="1417" spans="1:20" x14ac:dyDescent="0.25">
      <c r="A1417" s="12" t="s">
        <v>53</v>
      </c>
      <c r="B1417" s="13">
        <v>264594</v>
      </c>
      <c r="C1417" s="12">
        <v>7.5</v>
      </c>
      <c r="D1417" s="12">
        <v>7.1</v>
      </c>
      <c r="E1417" s="12">
        <v>7.8</v>
      </c>
      <c r="F1417" s="12">
        <v>2011</v>
      </c>
      <c r="G1417" s="12" t="s">
        <v>8</v>
      </c>
      <c r="H1417" s="16" t="str">
        <f>VLOOKUP(A1417,'Data Key'!$A$1:$B$51,2,FALSE)</f>
        <v>Nebraska</v>
      </c>
      <c r="I1417" s="17">
        <f t="shared" si="220"/>
        <v>1984</v>
      </c>
      <c r="J1417" s="21">
        <f t="shared" si="221"/>
        <v>1.6770904119933977E-4</v>
      </c>
      <c r="K1417" s="19">
        <f t="shared" si="222"/>
        <v>7.3305713430875299</v>
      </c>
      <c r="L1417" s="19">
        <f t="shared" si="223"/>
        <v>7.6659894254862104</v>
      </c>
      <c r="M1417" s="21">
        <f t="shared" si="228"/>
        <v>1898</v>
      </c>
      <c r="N1417" s="21">
        <f t="shared" si="229"/>
        <v>2072</v>
      </c>
      <c r="O1417" s="19">
        <f t="shared" si="224"/>
        <v>7.1732541176292735</v>
      </c>
      <c r="P1417" s="19">
        <f t="shared" si="225"/>
        <v>7.8308654013318515</v>
      </c>
      <c r="Q1417" s="21">
        <f>((I1417/B1417)+_xlfn.NORM.S.INV(0.975)^2/(2*B1417))/(1+_xlfn.NORM.S.INV(0.975)^2/B1417)</f>
        <v>7.5054305751750278E-3</v>
      </c>
      <c r="R1417" s="21">
        <f>_xlfn.NORM.S.INV(0.975)*SQRT(Q1417*(1-Q1417)/B1417+(_xlfn.NORM.S.INV(0.975)^2/(4*B1417^2)))/(1+_xlfn.NORM.S.INV(0.975)^2/B1417)</f>
        <v>3.2893451399819087E-4</v>
      </c>
      <c r="S1417" s="19">
        <f t="shared" si="226"/>
        <v>7.1764960611768371</v>
      </c>
      <c r="T1417" s="19">
        <f t="shared" si="227"/>
        <v>7.8343650891732182</v>
      </c>
    </row>
    <row r="1418" spans="1:20" x14ac:dyDescent="0.25">
      <c r="A1418" s="12" t="s">
        <v>31</v>
      </c>
      <c r="B1418" s="13">
        <v>401059</v>
      </c>
      <c r="C1418" s="12">
        <v>8.1999999999999993</v>
      </c>
      <c r="D1418" s="12">
        <v>7.9</v>
      </c>
      <c r="E1418" s="12">
        <v>8.5</v>
      </c>
      <c r="F1418" s="12">
        <v>2011</v>
      </c>
      <c r="G1418" s="12" t="s">
        <v>8</v>
      </c>
      <c r="H1418" s="16" t="str">
        <f>VLOOKUP(A1418,'Data Key'!$A$1:$B$51,2,FALSE)</f>
        <v>Nevada</v>
      </c>
      <c r="I1418" s="17">
        <f t="shared" si="220"/>
        <v>3289</v>
      </c>
      <c r="J1418" s="21">
        <f t="shared" si="221"/>
        <v>1.4240838112974594E-4</v>
      </c>
      <c r="K1418" s="19">
        <f t="shared" si="222"/>
        <v>8.0583800315476903</v>
      </c>
      <c r="L1418" s="19">
        <f t="shared" si="223"/>
        <v>8.3431967938071825</v>
      </c>
      <c r="M1418" s="21">
        <f t="shared" si="228"/>
        <v>3177</v>
      </c>
      <c r="N1418" s="21">
        <f t="shared" si="229"/>
        <v>3401</v>
      </c>
      <c r="O1418" s="19">
        <f t="shared" si="224"/>
        <v>7.9215277552679284</v>
      </c>
      <c r="P1418" s="19">
        <f t="shared" si="225"/>
        <v>8.4800490700869453</v>
      </c>
      <c r="Q1418" s="21">
        <f>((I1418/B1418)+_xlfn.NORM.S.INV(0.975)^2/(2*B1418))/(1+_xlfn.NORM.S.INV(0.975)^2/B1418)</f>
        <v>8.2054989623072411E-3</v>
      </c>
      <c r="R1418" s="21">
        <f>_xlfn.NORM.S.INV(0.975)*SQRT(Q1418*(1-Q1418)/B1418+(_xlfn.NORM.S.INV(0.975)^2/(4*B1418^2)))/(1+_xlfn.NORM.S.INV(0.975)^2/B1418)</f>
        <v>2.7923318327635149E-4</v>
      </c>
      <c r="S1418" s="19">
        <f t="shared" si="226"/>
        <v>7.9262657790308904</v>
      </c>
      <c r="T1418" s="19">
        <f t="shared" si="227"/>
        <v>8.4847321455835925</v>
      </c>
    </row>
    <row r="1419" spans="1:20" x14ac:dyDescent="0.25">
      <c r="A1419" s="12" t="s">
        <v>37</v>
      </c>
      <c r="B1419" s="13">
        <v>176757</v>
      </c>
      <c r="C1419" s="12">
        <v>8.8000000000000007</v>
      </c>
      <c r="D1419" s="12">
        <v>8.4</v>
      </c>
      <c r="E1419" s="12">
        <v>9.1999999999999993</v>
      </c>
      <c r="F1419" s="12">
        <v>2011</v>
      </c>
      <c r="G1419" s="12" t="s">
        <v>8</v>
      </c>
      <c r="H1419" s="16" t="str">
        <f>VLOOKUP(A1419,'Data Key'!$A$1:$B$51,2,FALSE)</f>
        <v>New Hampshire</v>
      </c>
      <c r="I1419" s="17">
        <f t="shared" si="220"/>
        <v>1555</v>
      </c>
      <c r="J1419" s="21">
        <f t="shared" si="221"/>
        <v>2.2211085994277904E-4</v>
      </c>
      <c r="K1419" s="19">
        <f t="shared" si="222"/>
        <v>8.5752776451800727</v>
      </c>
      <c r="L1419" s="19">
        <f t="shared" si="223"/>
        <v>9.0194993650656325</v>
      </c>
      <c r="M1419" s="21">
        <f t="shared" si="228"/>
        <v>1479</v>
      </c>
      <c r="N1419" s="21">
        <f t="shared" si="229"/>
        <v>1633</v>
      </c>
      <c r="O1419" s="19">
        <f t="shared" si="224"/>
        <v>8.3674196778628289</v>
      </c>
      <c r="P1419" s="19">
        <f t="shared" si="225"/>
        <v>9.2386723015212979</v>
      </c>
      <c r="Q1419" s="21">
        <f>((I1419/B1419)+_xlfn.NORM.S.INV(0.975)^2/(2*B1419))/(1+_xlfn.NORM.S.INV(0.975)^2/B1419)</f>
        <v>8.8080635765306493E-3</v>
      </c>
      <c r="R1419" s="21">
        <f>_xlfn.NORM.S.INV(0.975)*SQRT(Q1419*(1-Q1419)/B1419+(_xlfn.NORM.S.INV(0.975)^2/(4*B1419^2)))/(1+_xlfn.NORM.S.INV(0.975)^2/B1419)</f>
        <v>4.3571703289922936E-4</v>
      </c>
      <c r="S1419" s="19">
        <f t="shared" si="226"/>
        <v>8.3723465436314211</v>
      </c>
      <c r="T1419" s="19">
        <f t="shared" si="227"/>
        <v>9.2437806094298782</v>
      </c>
    </row>
    <row r="1420" spans="1:20" x14ac:dyDescent="0.25">
      <c r="A1420" s="12" t="s">
        <v>16</v>
      </c>
      <c r="B1420" s="13">
        <v>1177240</v>
      </c>
      <c r="C1420" s="12">
        <v>10.5</v>
      </c>
      <c r="D1420" s="12">
        <v>10.3</v>
      </c>
      <c r="E1420" s="12">
        <v>10.7</v>
      </c>
      <c r="F1420" s="12">
        <v>2011</v>
      </c>
      <c r="G1420" s="12" t="s">
        <v>8</v>
      </c>
      <c r="H1420" s="16" t="str">
        <f>VLOOKUP(A1420,'Data Key'!$A$1:$B$51,2,FALSE)</f>
        <v>New Jersey</v>
      </c>
      <c r="I1420" s="17">
        <f t="shared" si="220"/>
        <v>12361</v>
      </c>
      <c r="J1420" s="21">
        <f t="shared" si="221"/>
        <v>9.3944140236230499E-5</v>
      </c>
      <c r="K1420" s="19">
        <f t="shared" si="222"/>
        <v>10.406038870874502</v>
      </c>
      <c r="L1420" s="19">
        <f t="shared" si="223"/>
        <v>10.593927151346964</v>
      </c>
      <c r="M1420" s="21">
        <f t="shared" si="228"/>
        <v>12145</v>
      </c>
      <c r="N1420" s="21">
        <f t="shared" si="229"/>
        <v>12578</v>
      </c>
      <c r="O1420" s="19">
        <f t="shared" si="224"/>
        <v>10.316503007033401</v>
      </c>
      <c r="P1420" s="19">
        <f t="shared" si="225"/>
        <v>10.684312459651387</v>
      </c>
      <c r="Q1420" s="21">
        <f>((I1420/B1420)+_xlfn.NORM.S.INV(0.975)^2/(2*B1420))/(1+_xlfn.NORM.S.INV(0.975)^2/B1420)</f>
        <v>1.0501580296304989E-2</v>
      </c>
      <c r="R1420" s="21">
        <f>_xlfn.NORM.S.INV(0.975)*SQRT(Q1420*(1-Q1420)/B1420+(_xlfn.NORM.S.INV(0.975)^2/(4*B1420^2)))/(1+_xlfn.NORM.S.INV(0.975)^2/B1420)</f>
        <v>1.8414761424595118E-4</v>
      </c>
      <c r="S1420" s="19">
        <f t="shared" si="226"/>
        <v>10.317432682059037</v>
      </c>
      <c r="T1420" s="19">
        <f t="shared" si="227"/>
        <v>10.685727910550941</v>
      </c>
    </row>
    <row r="1421" spans="1:20" x14ac:dyDescent="0.25">
      <c r="A1421" s="12" t="s">
        <v>62</v>
      </c>
      <c r="B1421" s="13">
        <v>302619</v>
      </c>
      <c r="C1421" s="12">
        <v>4.9000000000000004</v>
      </c>
      <c r="D1421" s="12">
        <v>4.7</v>
      </c>
      <c r="E1421" s="12">
        <v>5.2</v>
      </c>
      <c r="F1421" s="12">
        <v>2011</v>
      </c>
      <c r="G1421" s="12" t="s">
        <v>8</v>
      </c>
      <c r="H1421" s="16" t="str">
        <f>VLOOKUP(A1421,'Data Key'!$A$1:$B$51,2,FALSE)</f>
        <v>New Mexico</v>
      </c>
      <c r="I1421" s="17">
        <f t="shared" si="220"/>
        <v>1483</v>
      </c>
      <c r="J1421" s="21">
        <f t="shared" si="221"/>
        <v>1.2694266936444417E-4</v>
      </c>
      <c r="K1421" s="19">
        <f t="shared" si="222"/>
        <v>4.7736088492117199</v>
      </c>
      <c r="L1421" s="19">
        <f t="shared" si="223"/>
        <v>5.027494187940607</v>
      </c>
      <c r="M1421" s="21">
        <f t="shared" si="228"/>
        <v>1408</v>
      </c>
      <c r="N1421" s="21">
        <f t="shared" si="229"/>
        <v>1559</v>
      </c>
      <c r="O1421" s="19">
        <f t="shared" si="224"/>
        <v>4.6527151302462837</v>
      </c>
      <c r="P1421" s="19">
        <f t="shared" si="225"/>
        <v>5.1516923920837749</v>
      </c>
      <c r="Q1421" s="21">
        <f>((I1421/B1421)+_xlfn.NORM.S.INV(0.975)^2/(2*B1421))/(1+_xlfn.NORM.S.INV(0.975)^2/B1421)</f>
        <v>4.9068362528490997E-3</v>
      </c>
      <c r="R1421" s="21">
        <f>_xlfn.NORM.S.INV(0.975)*SQRT(Q1421*(1-Q1421)/B1421+(_xlfn.NORM.S.INV(0.975)^2/(4*B1421^2)))/(1+_xlfn.NORM.S.INV(0.975)^2/B1421)</f>
        <v>2.4903949296173659E-4</v>
      </c>
      <c r="S1421" s="19">
        <f t="shared" si="226"/>
        <v>4.6577967598873631</v>
      </c>
      <c r="T1421" s="19">
        <f t="shared" si="227"/>
        <v>5.1558757458108362</v>
      </c>
    </row>
    <row r="1422" spans="1:20" x14ac:dyDescent="0.25">
      <c r="A1422" s="12" t="s">
        <v>38</v>
      </c>
      <c r="B1422" s="13">
        <v>2427519</v>
      </c>
      <c r="C1422" s="12">
        <v>8.4</v>
      </c>
      <c r="D1422" s="12">
        <v>8.3000000000000007</v>
      </c>
      <c r="E1422" s="12">
        <v>8.6</v>
      </c>
      <c r="F1422" s="12">
        <v>2011</v>
      </c>
      <c r="G1422" s="12" t="s">
        <v>8</v>
      </c>
      <c r="H1422" s="16" t="str">
        <f>VLOOKUP(A1422,'Data Key'!$A$1:$B$51,2,FALSE)</f>
        <v>New York</v>
      </c>
      <c r="I1422" s="17">
        <f t="shared" si="220"/>
        <v>20391</v>
      </c>
      <c r="J1422" s="21">
        <f t="shared" si="221"/>
        <v>5.8576699532550697E-5</v>
      </c>
      <c r="K1422" s="19">
        <f t="shared" si="222"/>
        <v>8.3413575543291074</v>
      </c>
      <c r="L1422" s="19">
        <f t="shared" si="223"/>
        <v>8.4585109533942102</v>
      </c>
      <c r="M1422" s="21">
        <f t="shared" si="228"/>
        <v>20113</v>
      </c>
      <c r="N1422" s="21">
        <f t="shared" si="229"/>
        <v>20670</v>
      </c>
      <c r="O1422" s="19">
        <f t="shared" si="224"/>
        <v>8.2854140379539771</v>
      </c>
      <c r="P1422" s="19">
        <f t="shared" si="225"/>
        <v>8.5148664129920295</v>
      </c>
      <c r="Q1422" s="21">
        <f>((I1422/B1422)+_xlfn.NORM.S.INV(0.975)^2/(2*B1422))/(1+_xlfn.NORM.S.INV(0.975)^2/B1422)</f>
        <v>8.4007121915092731E-3</v>
      </c>
      <c r="R1422" s="21">
        <f>_xlfn.NORM.S.INV(0.975)*SQRT(Q1422*(1-Q1422)/B1422+(_xlfn.NORM.S.INV(0.975)^2/(4*B1422^2)))/(1+_xlfn.NORM.S.INV(0.975)^2/B1422)</f>
        <v>1.1481603722791325E-4</v>
      </c>
      <c r="S1422" s="19">
        <f t="shared" si="226"/>
        <v>8.2858961542813603</v>
      </c>
      <c r="T1422" s="19">
        <f t="shared" si="227"/>
        <v>8.5155282287371872</v>
      </c>
    </row>
    <row r="1423" spans="1:20" x14ac:dyDescent="0.25">
      <c r="A1423" s="12" t="s">
        <v>23</v>
      </c>
      <c r="B1423" s="13">
        <v>1356317</v>
      </c>
      <c r="C1423" s="12">
        <v>8.1</v>
      </c>
      <c r="D1423" s="12">
        <v>7.9</v>
      </c>
      <c r="E1423" s="12">
        <v>8.1999999999999993</v>
      </c>
      <c r="F1423" s="12">
        <v>2011</v>
      </c>
      <c r="G1423" s="12" t="s">
        <v>8</v>
      </c>
      <c r="H1423" s="16" t="str">
        <f>VLOOKUP(A1423,'Data Key'!$A$1:$B$51,2,FALSE)</f>
        <v>North Carolina</v>
      </c>
      <c r="I1423" s="17">
        <f t="shared" si="220"/>
        <v>10986</v>
      </c>
      <c r="J1423" s="21">
        <f t="shared" si="221"/>
        <v>7.6964874284911154E-5</v>
      </c>
      <c r="K1423" s="19">
        <f t="shared" si="222"/>
        <v>8.0229114820536154</v>
      </c>
      <c r="L1423" s="19">
        <f t="shared" si="223"/>
        <v>8.1768412306234364</v>
      </c>
      <c r="M1423" s="21">
        <f t="shared" si="228"/>
        <v>10782</v>
      </c>
      <c r="N1423" s="21">
        <f t="shared" si="229"/>
        <v>11191</v>
      </c>
      <c r="O1423" s="19">
        <f t="shared" si="224"/>
        <v>7.9494690400547956</v>
      </c>
      <c r="P1423" s="19">
        <f t="shared" si="225"/>
        <v>8.2510209633883527</v>
      </c>
      <c r="Q1423" s="21">
        <f>((I1423/B1423)+_xlfn.NORM.S.INV(0.975)^2/(2*B1423))/(1+_xlfn.NORM.S.INV(0.975)^2/B1423)</f>
        <v>8.1012695473970942E-3</v>
      </c>
      <c r="R1423" s="21">
        <f>_xlfn.NORM.S.INV(0.975)*SQRT(Q1423*(1-Q1423)/B1423+(_xlfn.NORM.S.INV(0.975)^2/(4*B1423^2)))/(1+_xlfn.NORM.S.INV(0.975)^2/B1423)</f>
        <v>1.5086746744092587E-4</v>
      </c>
      <c r="S1423" s="19">
        <f t="shared" si="226"/>
        <v>7.9504020799561692</v>
      </c>
      <c r="T1423" s="19">
        <f t="shared" si="227"/>
        <v>8.25213701483802</v>
      </c>
    </row>
    <row r="1424" spans="1:20" x14ac:dyDescent="0.25">
      <c r="A1424" s="12" t="s">
        <v>59</v>
      </c>
      <c r="B1424" s="13">
        <v>87704</v>
      </c>
      <c r="C1424" s="12">
        <v>6.6</v>
      </c>
      <c r="D1424" s="12">
        <v>6.1</v>
      </c>
      <c r="E1424" s="12">
        <v>7.2</v>
      </c>
      <c r="F1424" s="12">
        <v>2011</v>
      </c>
      <c r="G1424" s="12" t="s">
        <v>8</v>
      </c>
      <c r="H1424" s="16" t="str">
        <f>VLOOKUP(A1424,'Data Key'!$A$1:$B$51,2,FALSE)</f>
        <v>North Dakota</v>
      </c>
      <c r="I1424" s="17">
        <f t="shared" si="220"/>
        <v>579</v>
      </c>
      <c r="J1424" s="21">
        <f t="shared" si="221"/>
        <v>2.7345229697811819E-4</v>
      </c>
      <c r="K1424" s="19">
        <f t="shared" si="222"/>
        <v>6.3282990484565262</v>
      </c>
      <c r="L1424" s="19">
        <f t="shared" si="223"/>
        <v>6.8752036424127621</v>
      </c>
      <c r="M1424" s="21">
        <f t="shared" si="228"/>
        <v>532</v>
      </c>
      <c r="N1424" s="21">
        <f t="shared" si="229"/>
        <v>626</v>
      </c>
      <c r="O1424" s="19">
        <f t="shared" si="224"/>
        <v>6.0658578856152516</v>
      </c>
      <c r="P1424" s="19">
        <f t="shared" si="225"/>
        <v>7.1376448052540367</v>
      </c>
      <c r="Q1424" s="21">
        <f>((I1424/B1424)+_xlfn.NORM.S.INV(0.975)^2/(2*B1424))/(1+_xlfn.NORM.S.INV(0.975)^2/B1424)</f>
        <v>6.6233613750840345E-3</v>
      </c>
      <c r="R1424" s="21">
        <f>_xlfn.NORM.S.INV(0.975)*SQRT(Q1424*(1-Q1424)/B1424+(_xlfn.NORM.S.INV(0.975)^2/(4*B1424^2)))/(1+_xlfn.NORM.S.INV(0.975)^2/B1424)</f>
        <v>5.3725028825612369E-4</v>
      </c>
      <c r="S1424" s="19">
        <f t="shared" si="226"/>
        <v>6.0861110868279109</v>
      </c>
      <c r="T1424" s="19">
        <f t="shared" si="227"/>
        <v>7.1606116633401582</v>
      </c>
    </row>
    <row r="1425" spans="1:20" x14ac:dyDescent="0.25">
      <c r="A1425" s="12" t="s">
        <v>54</v>
      </c>
      <c r="B1425" s="13">
        <v>1579692</v>
      </c>
      <c r="C1425" s="12">
        <v>9.4</v>
      </c>
      <c r="D1425" s="12">
        <v>9.3000000000000007</v>
      </c>
      <c r="E1425" s="12">
        <v>9.6</v>
      </c>
      <c r="F1425" s="12">
        <v>2011</v>
      </c>
      <c r="G1425" s="12" t="s">
        <v>8</v>
      </c>
      <c r="H1425" s="16" t="str">
        <f>VLOOKUP(A1425,'Data Key'!$A$1:$B$51,2,FALSE)</f>
        <v>Ohio</v>
      </c>
      <c r="I1425" s="17">
        <f t="shared" si="220"/>
        <v>14849</v>
      </c>
      <c r="J1425" s="21">
        <f t="shared" si="221"/>
        <v>7.6775978685227799E-5</v>
      </c>
      <c r="K1425" s="19">
        <f t="shared" si="222"/>
        <v>9.3231576792683484</v>
      </c>
      <c r="L1425" s="19">
        <f t="shared" si="223"/>
        <v>9.4767096366388035</v>
      </c>
      <c r="M1425" s="21">
        <f t="shared" si="228"/>
        <v>14612</v>
      </c>
      <c r="N1425" s="21">
        <f t="shared" si="229"/>
        <v>15087</v>
      </c>
      <c r="O1425" s="19">
        <f t="shared" si="224"/>
        <v>9.2499044117460869</v>
      </c>
      <c r="P1425" s="19">
        <f t="shared" si="225"/>
        <v>9.5505959389551887</v>
      </c>
      <c r="Q1425" s="21">
        <f>((I1425/B1425)+_xlfn.NORM.S.INV(0.975)^2/(2*B1425))/(1+_xlfn.NORM.S.INV(0.975)^2/B1425)</f>
        <v>9.4011266850558967E-3</v>
      </c>
      <c r="R1425" s="21">
        <f>_xlfn.NORM.S.INV(0.975)*SQRT(Q1425*(1-Q1425)/B1425+(_xlfn.NORM.S.INV(0.975)^2/(4*B1425^2)))/(1+_xlfn.NORM.S.INV(0.975)^2/B1425)</f>
        <v>1.5049215736053539E-4</v>
      </c>
      <c r="S1425" s="19">
        <f t="shared" si="226"/>
        <v>9.2506345276953628</v>
      </c>
      <c r="T1425" s="19">
        <f t="shared" si="227"/>
        <v>9.5516188424164312</v>
      </c>
    </row>
    <row r="1426" spans="1:20" x14ac:dyDescent="0.25">
      <c r="A1426" s="12" t="s">
        <v>39</v>
      </c>
      <c r="B1426" s="13">
        <v>568946</v>
      </c>
      <c r="C1426" s="12">
        <v>5.6</v>
      </c>
      <c r="D1426" s="12">
        <v>5.5</v>
      </c>
      <c r="E1426" s="12">
        <v>5.8</v>
      </c>
      <c r="F1426" s="12">
        <v>2011</v>
      </c>
      <c r="G1426" s="12" t="s">
        <v>8</v>
      </c>
      <c r="H1426" s="16" t="str">
        <f>VLOOKUP(A1426,'Data Key'!$A$1:$B$51,2,FALSE)</f>
        <v>Oklahoma</v>
      </c>
      <c r="I1426" s="17">
        <f t="shared" si="220"/>
        <v>3186</v>
      </c>
      <c r="J1426" s="21">
        <f t="shared" si="221"/>
        <v>9.8931007652819681E-5</v>
      </c>
      <c r="K1426" s="19">
        <f t="shared" si="222"/>
        <v>5.5008974470687182</v>
      </c>
      <c r="L1426" s="19">
        <f t="shared" si="223"/>
        <v>5.6987594623743574</v>
      </c>
      <c r="M1426" s="21">
        <f t="shared" si="228"/>
        <v>3076</v>
      </c>
      <c r="N1426" s="21">
        <f t="shared" si="229"/>
        <v>3297</v>
      </c>
      <c r="O1426" s="19">
        <f t="shared" si="224"/>
        <v>5.4064884892415099</v>
      </c>
      <c r="P1426" s="19">
        <f t="shared" si="225"/>
        <v>5.7949260562513842</v>
      </c>
      <c r="Q1426" s="21">
        <f>((I1426/B1426)+_xlfn.NORM.S.INV(0.975)^2/(2*B1426))/(1+_xlfn.NORM.S.INV(0.975)^2/B1426)</f>
        <v>5.6031665660303751E-3</v>
      </c>
      <c r="R1426" s="21">
        <f>_xlfn.NORM.S.INV(0.975)*SQRT(Q1426*(1-Q1426)/B1426+(_xlfn.NORM.S.INV(0.975)^2/(4*B1426^2)))/(1+_xlfn.NORM.S.INV(0.975)^2/B1426)</f>
        <v>1.9398673892618445E-4</v>
      </c>
      <c r="S1426" s="19">
        <f t="shared" si="226"/>
        <v>5.4091798271041904</v>
      </c>
      <c r="T1426" s="19">
        <f t="shared" si="227"/>
        <v>5.7971533049565593</v>
      </c>
    </row>
    <row r="1427" spans="1:20" x14ac:dyDescent="0.25">
      <c r="A1427" s="12" t="s">
        <v>32</v>
      </c>
      <c r="B1427" s="13">
        <v>519468</v>
      </c>
      <c r="C1427" s="12">
        <v>13.4</v>
      </c>
      <c r="D1427" s="12">
        <v>13.1</v>
      </c>
      <c r="E1427" s="12">
        <v>13.8</v>
      </c>
      <c r="F1427" s="12">
        <v>2011</v>
      </c>
      <c r="G1427" s="12" t="s">
        <v>8</v>
      </c>
      <c r="H1427" s="16" t="str">
        <f>VLOOKUP(A1427,'Data Key'!$A$1:$B$51,2,FALSE)</f>
        <v>Oregon</v>
      </c>
      <c r="I1427" s="17">
        <f t="shared" si="220"/>
        <v>6961</v>
      </c>
      <c r="J1427" s="21">
        <f t="shared" si="221"/>
        <v>1.5953189292298493E-4</v>
      </c>
      <c r="K1427" s="19">
        <f t="shared" si="222"/>
        <v>13.240716053052513</v>
      </c>
      <c r="L1427" s="19">
        <f t="shared" si="223"/>
        <v>13.559779838898482</v>
      </c>
      <c r="M1427" s="21">
        <f t="shared" si="228"/>
        <v>6799</v>
      </c>
      <c r="N1427" s="21">
        <f t="shared" si="229"/>
        <v>7124</v>
      </c>
      <c r="O1427" s="19">
        <f t="shared" si="224"/>
        <v>13.088390430209367</v>
      </c>
      <c r="P1427" s="19">
        <f t="shared" si="225"/>
        <v>13.714030508135247</v>
      </c>
      <c r="Q1427" s="21">
        <f>((I1427/B1427)+_xlfn.NORM.S.INV(0.975)^2/(2*B1427))/(1+_xlfn.NORM.S.INV(0.975)^2/B1427)</f>
        <v>1.3403846317938117E-2</v>
      </c>
      <c r="R1427" s="21">
        <f>_xlfn.NORM.S.INV(0.975)*SQRT(Q1427*(1-Q1427)/B1427+(_xlfn.NORM.S.INV(0.975)^2/(4*B1427^2)))/(1+_xlfn.NORM.S.INV(0.975)^2/B1427)</f>
        <v>3.127377186139619E-4</v>
      </c>
      <c r="S1427" s="19">
        <f t="shared" si="226"/>
        <v>13.091108599324155</v>
      </c>
      <c r="T1427" s="19">
        <f t="shared" si="227"/>
        <v>13.71658403655208</v>
      </c>
    </row>
    <row r="1428" spans="1:20" x14ac:dyDescent="0.25">
      <c r="A1428" s="12" t="s">
        <v>24</v>
      </c>
      <c r="B1428" s="13">
        <v>1626936</v>
      </c>
      <c r="C1428" s="12">
        <v>11.7</v>
      </c>
      <c r="D1428" s="12">
        <v>11.5</v>
      </c>
      <c r="E1428" s="12">
        <v>11.9</v>
      </c>
      <c r="F1428" s="12">
        <v>2011</v>
      </c>
      <c r="G1428" s="12" t="s">
        <v>8</v>
      </c>
      <c r="H1428" s="16" t="str">
        <f>VLOOKUP(A1428,'Data Key'!$A$1:$B$51,2,FALSE)</f>
        <v>Pennsylvania</v>
      </c>
      <c r="I1428" s="17">
        <f t="shared" si="220"/>
        <v>19035</v>
      </c>
      <c r="J1428" s="21">
        <f t="shared" si="221"/>
        <v>8.4304428678295292E-5</v>
      </c>
      <c r="K1428" s="19">
        <f t="shared" si="222"/>
        <v>11.615602635889703</v>
      </c>
      <c r="L1428" s="19">
        <f t="shared" si="223"/>
        <v>11.784211493246293</v>
      </c>
      <c r="M1428" s="21">
        <f t="shared" si="228"/>
        <v>18767</v>
      </c>
      <c r="N1428" s="21">
        <f t="shared" si="229"/>
        <v>19304</v>
      </c>
      <c r="O1428" s="19">
        <f t="shared" si="224"/>
        <v>11.53518024064868</v>
      </c>
      <c r="P1428" s="19">
        <f t="shared" si="225"/>
        <v>11.865248540815374</v>
      </c>
      <c r="Q1428" s="21">
        <f>((I1428/B1428)+_xlfn.NORM.S.INV(0.975)^2/(2*B1428))/(1+_xlfn.NORM.S.INV(0.975)^2/B1428)</f>
        <v>1.1701060017277958E-2</v>
      </c>
      <c r="R1428" s="21">
        <f>_xlfn.NORM.S.INV(0.975)*SQRT(Q1428*(1-Q1428)/B1428+(_xlfn.NORM.S.INV(0.975)^2/(4*B1428^2)))/(1+_xlfn.NORM.S.INV(0.975)^2/B1428)</f>
        <v>1.6524551587769311E-4</v>
      </c>
      <c r="S1428" s="19">
        <f t="shared" si="226"/>
        <v>11.535814501400266</v>
      </c>
      <c r="T1428" s="19">
        <f t="shared" si="227"/>
        <v>11.86630553315565</v>
      </c>
    </row>
    <row r="1429" spans="1:20" x14ac:dyDescent="0.25">
      <c r="A1429" s="12" t="s">
        <v>40</v>
      </c>
      <c r="B1429" s="13">
        <v>130711</v>
      </c>
      <c r="C1429" s="12">
        <v>12.7</v>
      </c>
      <c r="D1429" s="12">
        <v>12.1</v>
      </c>
      <c r="E1429" s="12">
        <v>13.3</v>
      </c>
      <c r="F1429" s="12">
        <v>2011</v>
      </c>
      <c r="G1429" s="12" t="s">
        <v>8</v>
      </c>
      <c r="H1429" s="16" t="str">
        <f>VLOOKUP(A1429,'Data Key'!$A$1:$B$51,2,FALSE)</f>
        <v>Rhode Island</v>
      </c>
      <c r="I1429" s="17">
        <f t="shared" si="220"/>
        <v>1660</v>
      </c>
      <c r="J1429" s="21">
        <f t="shared" si="221"/>
        <v>3.0971805643104875E-4</v>
      </c>
      <c r="K1429" s="19">
        <f t="shared" si="222"/>
        <v>12.390054724742685</v>
      </c>
      <c r="L1429" s="19">
        <f t="shared" si="223"/>
        <v>13.009490837604785</v>
      </c>
      <c r="M1429" s="21">
        <f t="shared" si="228"/>
        <v>1581</v>
      </c>
      <c r="N1429" s="21">
        <f t="shared" si="229"/>
        <v>1740</v>
      </c>
      <c r="O1429" s="19">
        <f t="shared" si="224"/>
        <v>12.095386004238359</v>
      </c>
      <c r="P1429" s="19">
        <f t="shared" si="225"/>
        <v>13.311810023639939</v>
      </c>
      <c r="Q1429" s="21">
        <f>((I1429/B1429)+_xlfn.NORM.S.INV(0.975)^2/(2*B1429))/(1+_xlfn.NORM.S.INV(0.975)^2/B1429)</f>
        <v>1.271409360148216E-2</v>
      </c>
      <c r="R1429" s="21">
        <f>_xlfn.NORM.S.INV(0.975)*SQRT(Q1429*(1-Q1429)/B1429+(_xlfn.NORM.S.INV(0.975)^2/(4*B1429^2)))/(1+_xlfn.NORM.S.INV(0.975)^2/B1429)</f>
        <v>6.0753386907655383E-4</v>
      </c>
      <c r="S1429" s="19">
        <f t="shared" si="226"/>
        <v>12.106559732405605</v>
      </c>
      <c r="T1429" s="19">
        <f t="shared" si="227"/>
        <v>13.321627470558715</v>
      </c>
    </row>
    <row r="1430" spans="1:20" x14ac:dyDescent="0.25">
      <c r="A1430" s="12" t="s">
        <v>17</v>
      </c>
      <c r="B1430" s="13">
        <v>647570</v>
      </c>
      <c r="C1430" s="12">
        <v>5.4</v>
      </c>
      <c r="D1430" s="12">
        <v>5.2</v>
      </c>
      <c r="E1430" s="12">
        <v>5.6</v>
      </c>
      <c r="F1430" s="12">
        <v>2011</v>
      </c>
      <c r="G1430" s="12" t="s">
        <v>8</v>
      </c>
      <c r="H1430" s="16" t="str">
        <f>VLOOKUP(A1430,'Data Key'!$A$1:$B$51,2,FALSE)</f>
        <v>South Carolina</v>
      </c>
      <c r="I1430" s="17">
        <f t="shared" si="220"/>
        <v>3497</v>
      </c>
      <c r="J1430" s="21">
        <f t="shared" si="221"/>
        <v>9.1072085438999678E-5</v>
      </c>
      <c r="K1430" s="19">
        <f t="shared" si="222"/>
        <v>5.3091163111822146</v>
      </c>
      <c r="L1430" s="19">
        <f t="shared" si="223"/>
        <v>5.4912604820602144</v>
      </c>
      <c r="M1430" s="21">
        <f t="shared" si="228"/>
        <v>3382</v>
      </c>
      <c r="N1430" s="21">
        <f t="shared" si="229"/>
        <v>3613</v>
      </c>
      <c r="O1430" s="19">
        <f t="shared" si="224"/>
        <v>5.222601417607363</v>
      </c>
      <c r="P1430" s="19">
        <f t="shared" si="225"/>
        <v>5.5793196102351867</v>
      </c>
      <c r="Q1430" s="21">
        <f>((I1430/B1430)+_xlfn.NORM.S.INV(0.975)^2/(2*B1430))/(1+_xlfn.NORM.S.INV(0.975)^2/B1430)</f>
        <v>5.403122401498121E-3</v>
      </c>
      <c r="R1430" s="21">
        <f>_xlfn.NORM.S.INV(0.975)*SQRT(Q1430*(1-Q1430)/B1430+(_xlfn.NORM.S.INV(0.975)^2/(4*B1430^2)))/(1+_xlfn.NORM.S.INV(0.975)^2/B1430)</f>
        <v>1.7856980333127442E-4</v>
      </c>
      <c r="S1430" s="19">
        <f t="shared" si="226"/>
        <v>5.2245525981668459</v>
      </c>
      <c r="T1430" s="19">
        <f t="shared" si="227"/>
        <v>5.5816922048293955</v>
      </c>
    </row>
    <row r="1431" spans="1:20" x14ac:dyDescent="0.25">
      <c r="A1431" s="12" t="s">
        <v>55</v>
      </c>
      <c r="B1431" s="13">
        <v>113645</v>
      </c>
      <c r="C1431" s="12">
        <v>5.5</v>
      </c>
      <c r="D1431" s="12">
        <v>5.0999999999999996</v>
      </c>
      <c r="E1431" s="12">
        <v>5.9</v>
      </c>
      <c r="F1431" s="12">
        <v>2011</v>
      </c>
      <c r="G1431" s="12" t="s">
        <v>8</v>
      </c>
      <c r="H1431" s="16" t="str">
        <f>VLOOKUP(A1431,'Data Key'!$A$1:$B$51,2,FALSE)</f>
        <v>South Dakota</v>
      </c>
      <c r="I1431" s="17">
        <f t="shared" si="220"/>
        <v>625</v>
      </c>
      <c r="J1431" s="21">
        <f t="shared" si="221"/>
        <v>2.1937753923992757E-4</v>
      </c>
      <c r="K1431" s="19">
        <f t="shared" si="222"/>
        <v>5.2802044925256588</v>
      </c>
      <c r="L1431" s="19">
        <f t="shared" si="223"/>
        <v>5.7189595710055139</v>
      </c>
      <c r="M1431" s="21">
        <f t="shared" si="228"/>
        <v>577</v>
      </c>
      <c r="N1431" s="21">
        <f t="shared" si="229"/>
        <v>674</v>
      </c>
      <c r="O1431" s="19">
        <f t="shared" si="224"/>
        <v>5.0772141317259889</v>
      </c>
      <c r="P1431" s="19">
        <f t="shared" si="225"/>
        <v>5.9307492630560077</v>
      </c>
      <c r="Q1431" s="21">
        <f>((I1431/B1431)+_xlfn.NORM.S.INV(0.975)^2/(2*B1431))/(1+_xlfn.NORM.S.INV(0.975)^2/B1431)</f>
        <v>5.5162967027473338E-3</v>
      </c>
      <c r="R1431" s="21">
        <f>_xlfn.NORM.S.INV(0.975)*SQRT(Q1431*(1-Q1431)/B1431+(_xlfn.NORM.S.INV(0.975)^2/(4*B1431^2)))/(1+_xlfn.NORM.S.INV(0.975)^2/B1431)</f>
        <v>4.3093833597047547E-4</v>
      </c>
      <c r="S1431" s="19">
        <f t="shared" si="226"/>
        <v>5.0853583667768589</v>
      </c>
      <c r="T1431" s="19">
        <f t="shared" si="227"/>
        <v>5.9472350387178086</v>
      </c>
    </row>
    <row r="1432" spans="1:20" x14ac:dyDescent="0.25">
      <c r="A1432" s="12" t="s">
        <v>29</v>
      </c>
      <c r="B1432" s="13">
        <v>891908</v>
      </c>
      <c r="C1432" s="12">
        <v>6.3</v>
      </c>
      <c r="D1432" s="12">
        <v>6.1</v>
      </c>
      <c r="E1432" s="12">
        <v>6.4</v>
      </c>
      <c r="F1432" s="12">
        <v>2011</v>
      </c>
      <c r="G1432" s="12" t="s">
        <v>8</v>
      </c>
      <c r="H1432" s="16" t="str">
        <f>VLOOKUP(A1432,'Data Key'!$A$1:$B$51,2,FALSE)</f>
        <v>Tennessee</v>
      </c>
      <c r="I1432" s="17">
        <f t="shared" si="220"/>
        <v>5619</v>
      </c>
      <c r="J1432" s="21">
        <f t="shared" si="221"/>
        <v>8.3779373152697122E-5</v>
      </c>
      <c r="K1432" s="19">
        <f t="shared" si="222"/>
        <v>6.216197754533118</v>
      </c>
      <c r="L1432" s="19">
        <f t="shared" si="223"/>
        <v>6.383756500838512</v>
      </c>
      <c r="M1432" s="21">
        <f t="shared" si="228"/>
        <v>5473</v>
      </c>
      <c r="N1432" s="21">
        <f t="shared" si="229"/>
        <v>5766</v>
      </c>
      <c r="O1432" s="19">
        <f t="shared" si="224"/>
        <v>6.1362831144019339</v>
      </c>
      <c r="P1432" s="19">
        <f t="shared" si="225"/>
        <v>6.4647923328415038</v>
      </c>
      <c r="Q1432" s="21">
        <f>((I1432/B1432)+_xlfn.NORM.S.INV(0.975)^2/(2*B1432))/(1+_xlfn.NORM.S.INV(0.975)^2/B1432)</f>
        <v>6.3021034906507213E-3</v>
      </c>
      <c r="R1432" s="21">
        <f>_xlfn.NORM.S.INV(0.975)*SQRT(Q1432*(1-Q1432)/B1432+(_xlfn.NORM.S.INV(0.975)^2/(4*B1432^2)))/(1+_xlfn.NORM.S.INV(0.975)^2/B1432)</f>
        <v>1.6424549806000517E-4</v>
      </c>
      <c r="S1432" s="19">
        <f t="shared" si="226"/>
        <v>6.1378579925907166</v>
      </c>
      <c r="T1432" s="19">
        <f t="shared" si="227"/>
        <v>6.4663489887107266</v>
      </c>
    </row>
    <row r="1433" spans="1:20" x14ac:dyDescent="0.25">
      <c r="A1433" s="12" t="s">
        <v>63</v>
      </c>
      <c r="B1433" s="13">
        <v>4371500</v>
      </c>
      <c r="C1433" s="12">
        <v>7</v>
      </c>
      <c r="D1433" s="12">
        <v>7</v>
      </c>
      <c r="E1433" s="12">
        <v>7.1</v>
      </c>
      <c r="F1433" s="12">
        <v>2011</v>
      </c>
      <c r="G1433" s="12" t="s">
        <v>8</v>
      </c>
      <c r="H1433" s="16" t="str">
        <f>VLOOKUP(A1433,'Data Key'!$A$1:$B$51,2,FALSE)</f>
        <v>Texas</v>
      </c>
      <c r="I1433" s="17">
        <f t="shared" si="220"/>
        <v>30601</v>
      </c>
      <c r="J1433" s="21">
        <f t="shared" si="221"/>
        <v>3.9876031091848892E-5</v>
      </c>
      <c r="K1433" s="19">
        <f t="shared" si="222"/>
        <v>6.9602383461242097</v>
      </c>
      <c r="L1433" s="19">
        <f t="shared" si="223"/>
        <v>7.0399904083079079</v>
      </c>
      <c r="M1433" s="21">
        <f t="shared" si="228"/>
        <v>30259</v>
      </c>
      <c r="N1433" s="21">
        <f t="shared" si="229"/>
        <v>30943</v>
      </c>
      <c r="O1433" s="19">
        <f t="shared" si="224"/>
        <v>6.9218803614320024</v>
      </c>
      <c r="P1433" s="19">
        <f t="shared" si="225"/>
        <v>7.0783483930001143</v>
      </c>
      <c r="Q1433" s="21">
        <f>((I1433/B1433)+_xlfn.NORM.S.INV(0.975)^2/(2*B1433))/(1+_xlfn.NORM.S.INV(0.975)^2/B1433)</f>
        <v>7.0005476008452514E-3</v>
      </c>
      <c r="R1433" s="21">
        <f>_xlfn.NORM.S.INV(0.975)*SQRT(Q1433*(1-Q1433)/B1433+(_xlfn.NORM.S.INV(0.975)^2/(4*B1433^2)))/(1+_xlfn.NORM.S.INV(0.975)^2/B1433)</f>
        <v>7.8159152460139438E-5</v>
      </c>
      <c r="S1433" s="19">
        <f t="shared" si="226"/>
        <v>6.9223884483851119</v>
      </c>
      <c r="T1433" s="19">
        <f t="shared" si="227"/>
        <v>7.0787067533053909</v>
      </c>
    </row>
    <row r="1434" spans="1:20" x14ac:dyDescent="0.25">
      <c r="A1434" s="12" t="s">
        <v>25</v>
      </c>
      <c r="B1434" s="13">
        <v>537907</v>
      </c>
      <c r="C1434" s="12">
        <v>6.8</v>
      </c>
      <c r="D1434" s="12">
        <v>6.5</v>
      </c>
      <c r="E1434" s="12">
        <v>7</v>
      </c>
      <c r="F1434" s="12">
        <v>2011</v>
      </c>
      <c r="G1434" s="12" t="s">
        <v>8</v>
      </c>
      <c r="H1434" s="16" t="str">
        <f>VLOOKUP(A1434,'Data Key'!$A$1:$B$51,2,FALSE)</f>
        <v>Utah</v>
      </c>
      <c r="I1434" s="17">
        <f t="shared" si="220"/>
        <v>3658</v>
      </c>
      <c r="J1434" s="21">
        <f t="shared" si="221"/>
        <v>1.1205543234584327E-4</v>
      </c>
      <c r="K1434" s="19">
        <f t="shared" si="222"/>
        <v>6.688376612598729</v>
      </c>
      <c r="L1434" s="19">
        <f t="shared" si="223"/>
        <v>6.9124874772904148</v>
      </c>
      <c r="M1434" s="21">
        <f t="shared" si="228"/>
        <v>3540</v>
      </c>
      <c r="N1434" s="21">
        <f t="shared" si="229"/>
        <v>3776</v>
      </c>
      <c r="O1434" s="19">
        <f t="shared" si="224"/>
        <v>6.5810632693011986</v>
      </c>
      <c r="P1434" s="19">
        <f t="shared" si="225"/>
        <v>7.0198008205879452</v>
      </c>
      <c r="Q1434" s="21">
        <f>((I1434/B1434)+_xlfn.NORM.S.INV(0.975)^2/(2*B1434))/(1+_xlfn.NORM.S.INV(0.975)^2/B1434)</f>
        <v>6.8039542008199684E-3</v>
      </c>
      <c r="R1434" s="21">
        <f>_xlfn.NORM.S.INV(0.975)*SQRT(Q1434*(1-Q1434)/B1434+(_xlfn.NORM.S.INV(0.975)^2/(4*B1434^2)))/(1+_xlfn.NORM.S.INV(0.975)^2/B1434)</f>
        <v>2.1970853889686462E-4</v>
      </c>
      <c r="S1434" s="19">
        <f t="shared" si="226"/>
        <v>6.584245661923104</v>
      </c>
      <c r="T1434" s="19">
        <f t="shared" si="227"/>
        <v>7.0236627397168325</v>
      </c>
    </row>
    <row r="1435" spans="1:20" x14ac:dyDescent="0.25">
      <c r="A1435" s="12" t="s">
        <v>57</v>
      </c>
      <c r="B1435" s="13">
        <v>78287</v>
      </c>
      <c r="C1435" s="12">
        <v>9.5</v>
      </c>
      <c r="D1435" s="12">
        <v>8.8000000000000007</v>
      </c>
      <c r="E1435" s="12">
        <v>10.199999999999999</v>
      </c>
      <c r="F1435" s="12">
        <v>2011</v>
      </c>
      <c r="G1435" s="12" t="s">
        <v>8</v>
      </c>
      <c r="H1435" s="16" t="str">
        <f>VLOOKUP(A1435,'Data Key'!$A$1:$B$51,2,FALSE)</f>
        <v>Vermont</v>
      </c>
      <c r="I1435" s="17">
        <f t="shared" si="220"/>
        <v>744</v>
      </c>
      <c r="J1435" s="21">
        <f t="shared" si="221"/>
        <v>3.4675544614401618E-4</v>
      </c>
      <c r="K1435" s="19">
        <f t="shared" si="222"/>
        <v>9.1567381096187539</v>
      </c>
      <c r="L1435" s="19">
        <f t="shared" si="223"/>
        <v>9.8502490019067874</v>
      </c>
      <c r="M1435" s="21">
        <f t="shared" si="228"/>
        <v>691</v>
      </c>
      <c r="N1435" s="21">
        <f t="shared" si="229"/>
        <v>797</v>
      </c>
      <c r="O1435" s="19">
        <f t="shared" si="224"/>
        <v>8.826497375043111</v>
      </c>
      <c r="P1435" s="19">
        <f t="shared" si="225"/>
        <v>10.18048973648243</v>
      </c>
      <c r="Q1435" s="21">
        <f>((I1435/B1435)+_xlfn.NORM.S.INV(0.975)^2/(2*B1435))/(1+_xlfn.NORM.S.INV(0.975)^2/B1435)</f>
        <v>9.527560510416604E-3</v>
      </c>
      <c r="R1435" s="21">
        <f>_xlfn.NORM.S.INV(0.975)*SQRT(Q1435*(1-Q1435)/B1435+(_xlfn.NORM.S.INV(0.975)^2/(4*B1435^2)))/(1+_xlfn.NORM.S.INV(0.975)^2/B1435)</f>
        <v>6.808886672262128E-4</v>
      </c>
      <c r="S1435" s="19">
        <f t="shared" si="226"/>
        <v>8.846671843190391</v>
      </c>
      <c r="T1435" s="19">
        <f t="shared" si="227"/>
        <v>10.208449177642816</v>
      </c>
    </row>
    <row r="1436" spans="1:20" x14ac:dyDescent="0.25">
      <c r="A1436" s="12" t="s">
        <v>56</v>
      </c>
      <c r="B1436" s="13">
        <v>1130504</v>
      </c>
      <c r="C1436" s="12">
        <v>9.9</v>
      </c>
      <c r="D1436" s="12">
        <v>9.6999999999999993</v>
      </c>
      <c r="E1436" s="12">
        <v>10.1</v>
      </c>
      <c r="F1436" s="12">
        <v>2011</v>
      </c>
      <c r="G1436" s="12" t="s">
        <v>8</v>
      </c>
      <c r="H1436" s="16" t="str">
        <f>VLOOKUP(A1436,'Data Key'!$A$1:$B$51,2,FALSE)</f>
        <v>Virginia</v>
      </c>
      <c r="I1436" s="17">
        <f t="shared" si="220"/>
        <v>11192</v>
      </c>
      <c r="J1436" s="21">
        <f t="shared" si="221"/>
        <v>9.3115349063611748E-5</v>
      </c>
      <c r="K1436" s="19">
        <f t="shared" si="222"/>
        <v>9.8068938503730987</v>
      </c>
      <c r="L1436" s="19">
        <f t="shared" si="223"/>
        <v>9.9931245485003242</v>
      </c>
      <c r="M1436" s="21">
        <f t="shared" si="228"/>
        <v>10986</v>
      </c>
      <c r="N1436" s="21">
        <f t="shared" si="229"/>
        <v>11399</v>
      </c>
      <c r="O1436" s="19">
        <f t="shared" si="224"/>
        <v>9.7177895876529412</v>
      </c>
      <c r="P1436" s="19">
        <f t="shared" si="225"/>
        <v>10.083113372442734</v>
      </c>
      <c r="Q1436" s="21">
        <f>((I1436/B1436)+_xlfn.NORM.S.INV(0.975)^2/(2*B1436))/(1+_xlfn.NORM.S.INV(0.975)^2/B1436)</f>
        <v>9.9016745562468447E-3</v>
      </c>
      <c r="R1436" s="21">
        <f>_xlfn.NORM.S.INV(0.975)*SQRT(Q1436*(1-Q1436)/B1436+(_xlfn.NORM.S.INV(0.975)^2/(4*B1436^2)))/(1+_xlfn.NORM.S.INV(0.975)^2/B1436)</f>
        <v>1.8252521387539415E-4</v>
      </c>
      <c r="S1436" s="19">
        <f t="shared" si="226"/>
        <v>9.7191493423714501</v>
      </c>
      <c r="T1436" s="19">
        <f t="shared" si="227"/>
        <v>10.08419977012224</v>
      </c>
    </row>
    <row r="1437" spans="1:20" x14ac:dyDescent="0.25">
      <c r="A1437" s="12" t="s">
        <v>41</v>
      </c>
      <c r="B1437" s="13">
        <v>955171</v>
      </c>
      <c r="C1437" s="12">
        <v>8.1999999999999993</v>
      </c>
      <c r="D1437" s="12">
        <v>8</v>
      </c>
      <c r="E1437" s="12">
        <v>8.4</v>
      </c>
      <c r="F1437" s="12">
        <v>2011</v>
      </c>
      <c r="G1437" s="12" t="s">
        <v>8</v>
      </c>
      <c r="H1437" s="16" t="str">
        <f>VLOOKUP(A1437,'Data Key'!$A$1:$B$51,2,FALSE)</f>
        <v>Washington</v>
      </c>
      <c r="I1437" s="17">
        <f t="shared" si="220"/>
        <v>7832</v>
      </c>
      <c r="J1437" s="21">
        <f t="shared" si="221"/>
        <v>9.2271452089208651E-5</v>
      </c>
      <c r="K1437" s="19">
        <f t="shared" si="222"/>
        <v>8.1073074714752629</v>
      </c>
      <c r="L1437" s="19">
        <f t="shared" si="223"/>
        <v>8.2918503756536825</v>
      </c>
      <c r="M1437" s="21">
        <f t="shared" si="228"/>
        <v>7660</v>
      </c>
      <c r="N1437" s="21">
        <f t="shared" si="229"/>
        <v>8006</v>
      </c>
      <c r="O1437" s="19">
        <f t="shared" si="224"/>
        <v>8.0195064548651498</v>
      </c>
      <c r="P1437" s="19">
        <f t="shared" si="225"/>
        <v>8.3817452581789027</v>
      </c>
      <c r="Q1437" s="21">
        <f>((I1437/B1437)+_xlfn.NORM.S.INV(0.975)^2/(2*B1437))/(1+_xlfn.NORM.S.INV(0.975)^2/B1437)</f>
        <v>8.2015568138768674E-3</v>
      </c>
      <c r="R1437" s="21">
        <f>_xlfn.NORM.S.INV(0.975)*SQRT(Q1437*(1-Q1437)/B1437+(_xlfn.NORM.S.INV(0.975)^2/(4*B1437^2)))/(1+_xlfn.NORM.S.INV(0.975)^2/B1437)</f>
        <v>1.8088080368112937E-4</v>
      </c>
      <c r="S1437" s="19">
        <f t="shared" si="226"/>
        <v>8.0206760101957375</v>
      </c>
      <c r="T1437" s="19">
        <f t="shared" si="227"/>
        <v>8.3824376175579971</v>
      </c>
    </row>
    <row r="1438" spans="1:20" x14ac:dyDescent="0.25">
      <c r="A1438" s="12" t="s">
        <v>18</v>
      </c>
      <c r="B1438" s="13">
        <v>246418</v>
      </c>
      <c r="C1438" s="12">
        <v>5.4</v>
      </c>
      <c r="D1438" s="12">
        <v>5.0999999999999996</v>
      </c>
      <c r="E1438" s="12">
        <v>5.7</v>
      </c>
      <c r="F1438" s="12">
        <v>2011</v>
      </c>
      <c r="G1438" s="12" t="s">
        <v>8</v>
      </c>
      <c r="H1438" s="16" t="str">
        <f>VLOOKUP(A1438,'Data Key'!$A$1:$B$51,2,FALSE)</f>
        <v>West Virginia</v>
      </c>
      <c r="I1438" s="17">
        <f t="shared" si="220"/>
        <v>1331</v>
      </c>
      <c r="J1438" s="21">
        <f t="shared" si="221"/>
        <v>1.4765240425719867E-4</v>
      </c>
      <c r="K1438" s="19">
        <f t="shared" si="222"/>
        <v>5.2537387278841221</v>
      </c>
      <c r="L1438" s="19">
        <f t="shared" si="223"/>
        <v>5.5490435363985195</v>
      </c>
      <c r="M1438" s="21">
        <f t="shared" si="228"/>
        <v>1260</v>
      </c>
      <c r="N1438" s="21">
        <f t="shared" si="229"/>
        <v>1402</v>
      </c>
      <c r="O1438" s="19">
        <f t="shared" si="224"/>
        <v>5.113262829825743</v>
      </c>
      <c r="P1438" s="19">
        <f t="shared" si="225"/>
        <v>5.6895194344568987</v>
      </c>
      <c r="Q1438" s="21">
        <f>((I1438/B1438)+_xlfn.NORM.S.INV(0.975)^2/(2*B1438))/(1+_xlfn.NORM.S.INV(0.975)^2/B1438)</f>
        <v>5.4091014072431155E-3</v>
      </c>
      <c r="R1438" s="21">
        <f>_xlfn.NORM.S.INV(0.975)*SQRT(Q1438*(1-Q1438)/B1438+(_xlfn.NORM.S.INV(0.975)^2/(4*B1438^2)))/(1+_xlfn.NORM.S.INV(0.975)^2/B1438)</f>
        <v>2.8969910858973262E-4</v>
      </c>
      <c r="S1438" s="19">
        <f t="shared" si="226"/>
        <v>5.1194022986533829</v>
      </c>
      <c r="T1438" s="19">
        <f t="shared" si="227"/>
        <v>5.6988005158328479</v>
      </c>
    </row>
    <row r="1439" spans="1:20" x14ac:dyDescent="0.25">
      <c r="A1439" s="12" t="s">
        <v>26</v>
      </c>
      <c r="B1439" s="13">
        <v>755792</v>
      </c>
      <c r="C1439" s="12">
        <v>10.1</v>
      </c>
      <c r="D1439" s="12">
        <v>9.9</v>
      </c>
      <c r="E1439" s="12">
        <v>10.3</v>
      </c>
      <c r="F1439" s="12">
        <v>2011</v>
      </c>
      <c r="G1439" s="12" t="s">
        <v>8</v>
      </c>
      <c r="H1439" s="16" t="str">
        <f>VLOOKUP(A1439,'Data Key'!$A$1:$B$51,2,FALSE)</f>
        <v>Wisconsin</v>
      </c>
      <c r="I1439" s="17">
        <f t="shared" si="220"/>
        <v>7633</v>
      </c>
      <c r="J1439" s="21">
        <f t="shared" si="221"/>
        <v>1.150114682062326E-4</v>
      </c>
      <c r="K1439" s="19">
        <f t="shared" si="222"/>
        <v>9.9843280326088077</v>
      </c>
      <c r="L1439" s="19">
        <f t="shared" si="223"/>
        <v>10.214350969021272</v>
      </c>
      <c r="M1439" s="21">
        <f t="shared" si="228"/>
        <v>7464</v>
      </c>
      <c r="N1439" s="21">
        <f t="shared" si="229"/>
        <v>7804</v>
      </c>
      <c r="O1439" s="19">
        <f t="shared" si="224"/>
        <v>9.8757330059063868</v>
      </c>
      <c r="P1439" s="19">
        <f t="shared" si="225"/>
        <v>10.325592226432668</v>
      </c>
      <c r="Q1439" s="21">
        <f>((I1439/B1439)+_xlfn.NORM.S.INV(0.975)^2/(2*B1439))/(1+_xlfn.NORM.S.INV(0.975)^2/B1439)</f>
        <v>1.010182950289008E-2</v>
      </c>
      <c r="R1439" s="21">
        <f>_xlfn.NORM.S.INV(0.975)*SQRT(Q1439*(1-Q1439)/B1439+(_xlfn.NORM.S.INV(0.975)^2/(4*B1439^2)))/(1+_xlfn.NORM.S.INV(0.975)^2/B1439)</f>
        <v>2.2545901610999662E-4</v>
      </c>
      <c r="S1439" s="19">
        <f t="shared" si="226"/>
        <v>9.8763704867800843</v>
      </c>
      <c r="T1439" s="19">
        <f t="shared" si="227"/>
        <v>10.327288519000076</v>
      </c>
    </row>
    <row r="1440" spans="1:20" x14ac:dyDescent="0.25">
      <c r="A1440" s="12" t="s">
        <v>42</v>
      </c>
      <c r="B1440" s="13">
        <v>81708</v>
      </c>
      <c r="C1440" s="12">
        <v>7.5</v>
      </c>
      <c r="D1440" s="12">
        <v>6.9</v>
      </c>
      <c r="E1440" s="12">
        <v>8.1</v>
      </c>
      <c r="F1440" s="12">
        <v>2011</v>
      </c>
      <c r="G1440" s="12" t="s">
        <v>8</v>
      </c>
      <c r="H1440" s="16" t="str">
        <f>VLOOKUP(A1440,'Data Key'!$A$1:$B$51,2,FALSE)</f>
        <v>Wyoming</v>
      </c>
      <c r="I1440" s="17">
        <f t="shared" si="220"/>
        <v>613</v>
      </c>
      <c r="J1440" s="21">
        <f t="shared" si="221"/>
        <v>3.0187726454795248E-4</v>
      </c>
      <c r="K1440" s="19">
        <f t="shared" si="222"/>
        <v>7.2004480891505835</v>
      </c>
      <c r="L1440" s="19">
        <f t="shared" si="223"/>
        <v>7.8042026182464896</v>
      </c>
      <c r="M1440" s="21">
        <f t="shared" si="228"/>
        <v>565</v>
      </c>
      <c r="N1440" s="21">
        <f t="shared" si="229"/>
        <v>662</v>
      </c>
      <c r="O1440" s="19">
        <f t="shared" si="224"/>
        <v>6.9148675772262198</v>
      </c>
      <c r="P1440" s="19">
        <f t="shared" si="225"/>
        <v>8.1020218338473597</v>
      </c>
      <c r="Q1440" s="21">
        <f>((I1440/B1440)+_xlfn.NORM.S.INV(0.975)^2/(2*B1440))/(1+_xlfn.NORM.S.INV(0.975)^2/B1440)</f>
        <v>7.5254787853513382E-3</v>
      </c>
      <c r="R1440" s="21">
        <f>_xlfn.NORM.S.INV(0.975)*SQRT(Q1440*(1-Q1440)/B1440+(_xlfn.NORM.S.INV(0.975)^2/(4*B1440^2)))/(1+_xlfn.NORM.S.INV(0.975)^2/B1440)</f>
        <v>5.9301214425086632E-4</v>
      </c>
      <c r="S1440" s="19">
        <f t="shared" si="226"/>
        <v>6.9324666411004721</v>
      </c>
      <c r="T1440" s="19">
        <f t="shared" si="227"/>
        <v>8.1184909296022045</v>
      </c>
    </row>
    <row r="1441" spans="1:20" x14ac:dyDescent="0.25">
      <c r="A1441" s="12" t="s">
        <v>19</v>
      </c>
      <c r="B1441" s="13">
        <v>676177</v>
      </c>
      <c r="C1441" s="12">
        <v>6.8</v>
      </c>
      <c r="D1441" s="12">
        <v>6.6</v>
      </c>
      <c r="E1441" s="12">
        <v>7</v>
      </c>
      <c r="F1441" s="12">
        <v>2012</v>
      </c>
      <c r="G1441" s="12" t="s">
        <v>8</v>
      </c>
      <c r="H1441" s="16" t="str">
        <f>VLOOKUP(A1441,'Data Key'!$A$1:$B$51,2,FALSE)</f>
        <v>Alabama</v>
      </c>
      <c r="I1441" s="17">
        <f t="shared" si="220"/>
        <v>4598</v>
      </c>
      <c r="J1441" s="21">
        <f t="shared" si="221"/>
        <v>9.9940713538564736E-5</v>
      </c>
      <c r="K1441" s="19">
        <f t="shared" si="222"/>
        <v>6.7000539624116673</v>
      </c>
      <c r="L1441" s="19">
        <f t="shared" si="223"/>
        <v>6.8999353894887969</v>
      </c>
      <c r="M1441" s="21">
        <f t="shared" si="228"/>
        <v>4466</v>
      </c>
      <c r="N1441" s="21">
        <f t="shared" si="229"/>
        <v>4731</v>
      </c>
      <c r="O1441" s="19">
        <f t="shared" si="224"/>
        <v>6.6047795177889812</v>
      </c>
      <c r="P1441" s="19">
        <f t="shared" si="225"/>
        <v>6.9966887368248258</v>
      </c>
      <c r="Q1441" s="21">
        <f>((I1441/B1441)+_xlfn.NORM.S.INV(0.975)^2/(2*B1441))/(1+_xlfn.NORM.S.INV(0.975)^2/B1441)</f>
        <v>6.8027966002205658E-3</v>
      </c>
      <c r="R1441" s="21">
        <f>_xlfn.NORM.S.INV(0.975)*SQRT(Q1441*(1-Q1441)/B1441+(_xlfn.NORM.S.INV(0.975)^2/(4*B1441^2)))/(1+_xlfn.NORM.S.INV(0.975)^2/B1441)</f>
        <v>1.9593975256531766E-4</v>
      </c>
      <c r="S1441" s="19">
        <f t="shared" si="226"/>
        <v>6.6068568476552487</v>
      </c>
      <c r="T1441" s="19">
        <f t="shared" si="227"/>
        <v>6.9987363527858832</v>
      </c>
    </row>
    <row r="1442" spans="1:20" x14ac:dyDescent="0.25">
      <c r="A1442" s="12" t="s">
        <v>43</v>
      </c>
      <c r="B1442" s="13">
        <v>117789</v>
      </c>
      <c r="C1442" s="12">
        <v>7.1</v>
      </c>
      <c r="D1442" s="12">
        <v>6.7</v>
      </c>
      <c r="E1442" s="12">
        <v>7.6</v>
      </c>
      <c r="F1442" s="12">
        <v>2012</v>
      </c>
      <c r="G1442" s="12" t="s">
        <v>8</v>
      </c>
      <c r="H1442" s="16" t="str">
        <f>VLOOKUP(A1442,'Data Key'!$A$1:$B$51,2,FALSE)</f>
        <v>Alaska</v>
      </c>
      <c r="I1442" s="17">
        <f t="shared" si="220"/>
        <v>836</v>
      </c>
      <c r="J1442" s="21">
        <f t="shared" si="221"/>
        <v>2.4459733442281658E-4</v>
      </c>
      <c r="K1442" s="19">
        <f t="shared" si="222"/>
        <v>6.8528396079062626</v>
      </c>
      <c r="L1442" s="19">
        <f t="shared" si="223"/>
        <v>7.342034276751896</v>
      </c>
      <c r="M1442" s="21">
        <f t="shared" si="228"/>
        <v>780</v>
      </c>
      <c r="N1442" s="21">
        <f t="shared" si="229"/>
        <v>893</v>
      </c>
      <c r="O1442" s="19">
        <f t="shared" si="224"/>
        <v>6.6220105442783286</v>
      </c>
      <c r="P1442" s="19">
        <f t="shared" si="225"/>
        <v>7.5813530974878809</v>
      </c>
      <c r="Q1442" s="21">
        <f>((I1442/B1442)+_xlfn.NORM.S.INV(0.975)^2/(2*B1442))/(1+_xlfn.NORM.S.INV(0.975)^2/B1442)</f>
        <v>7.1135114751712351E-3</v>
      </c>
      <c r="R1442" s="21">
        <f>_xlfn.NORM.S.INV(0.975)*SQRT(Q1442*(1-Q1442)/B1442+(_xlfn.NORM.S.INV(0.975)^2/(4*B1442^2)))/(1+_xlfn.NORM.S.INV(0.975)^2/B1442)</f>
        <v>4.8020193317819426E-4</v>
      </c>
      <c r="S1442" s="19">
        <f t="shared" si="226"/>
        <v>6.6333095419930412</v>
      </c>
      <c r="T1442" s="19">
        <f t="shared" si="227"/>
        <v>7.5937134083494291</v>
      </c>
    </row>
    <row r="1443" spans="1:20" x14ac:dyDescent="0.25">
      <c r="A1443" s="12" t="s">
        <v>13</v>
      </c>
      <c r="B1443" s="13">
        <v>993616</v>
      </c>
      <c r="C1443" s="12">
        <v>8.1999999999999993</v>
      </c>
      <c r="D1443" s="12">
        <v>8</v>
      </c>
      <c r="E1443" s="12">
        <v>8.4</v>
      </c>
      <c r="F1443" s="12">
        <v>2012</v>
      </c>
      <c r="G1443" s="12" t="s">
        <v>8</v>
      </c>
      <c r="H1443" s="16" t="str">
        <f>VLOOKUP(A1443,'Data Key'!$A$1:$B$51,2,FALSE)</f>
        <v>Arizona</v>
      </c>
      <c r="I1443" s="17">
        <f t="shared" si="220"/>
        <v>8148</v>
      </c>
      <c r="J1443" s="21">
        <f t="shared" si="221"/>
        <v>9.0472982851714305E-5</v>
      </c>
      <c r="K1443" s="19">
        <f t="shared" si="222"/>
        <v>8.1098780581943242</v>
      </c>
      <c r="L1443" s="19">
        <f t="shared" si="223"/>
        <v>8.290824023897752</v>
      </c>
      <c r="M1443" s="21">
        <f t="shared" si="228"/>
        <v>7972</v>
      </c>
      <c r="N1443" s="21">
        <f t="shared" si="229"/>
        <v>8324</v>
      </c>
      <c r="O1443" s="19">
        <f t="shared" si="224"/>
        <v>8.0232202379993875</v>
      </c>
      <c r="P1443" s="19">
        <f t="shared" si="225"/>
        <v>8.3774818440926886</v>
      </c>
      <c r="Q1443" s="21">
        <f>((I1443/B1443)+_xlfn.NORM.S.INV(0.975)^2/(2*B1443))/(1+_xlfn.NORM.S.INV(0.975)^2/B1443)</f>
        <v>8.2022524001178678E-3</v>
      </c>
      <c r="R1443" s="21">
        <f>_xlfn.NORM.S.INV(0.975)*SQRT(Q1443*(1-Q1443)/B1443+(_xlfn.NORM.S.INV(0.975)^2/(4*B1443^2)))/(1+_xlfn.NORM.S.INV(0.975)^2/B1443)</f>
        <v>1.7735402354975943E-4</v>
      </c>
      <c r="S1443" s="19">
        <f t="shared" si="226"/>
        <v>8.0248983765681086</v>
      </c>
      <c r="T1443" s="19">
        <f t="shared" si="227"/>
        <v>8.3796064236676262</v>
      </c>
    </row>
    <row r="1444" spans="1:20" x14ac:dyDescent="0.25">
      <c r="A1444" s="12" t="s">
        <v>20</v>
      </c>
      <c r="B1444" s="13">
        <v>431069</v>
      </c>
      <c r="C1444" s="12">
        <v>7.2</v>
      </c>
      <c r="D1444" s="12">
        <v>7</v>
      </c>
      <c r="E1444" s="12">
        <v>7.5</v>
      </c>
      <c r="F1444" s="12">
        <v>2012</v>
      </c>
      <c r="G1444" s="12" t="s">
        <v>8</v>
      </c>
      <c r="H1444" s="16" t="str">
        <f>VLOOKUP(A1444,'Data Key'!$A$1:$B$51,2,FALSE)</f>
        <v>Arkansas</v>
      </c>
      <c r="I1444" s="17">
        <f t="shared" si="220"/>
        <v>3104</v>
      </c>
      <c r="J1444" s="21">
        <f t="shared" si="221"/>
        <v>1.2877892477463531E-4</v>
      </c>
      <c r="K1444" s="19">
        <f t="shared" si="222"/>
        <v>7.0719244428996806</v>
      </c>
      <c r="L1444" s="19">
        <f t="shared" si="223"/>
        <v>7.3294822924489527</v>
      </c>
      <c r="M1444" s="21">
        <f t="shared" si="228"/>
        <v>2995</v>
      </c>
      <c r="N1444" s="21">
        <f t="shared" si="229"/>
        <v>3213</v>
      </c>
      <c r="O1444" s="19">
        <f t="shared" si="224"/>
        <v>6.9478436166831763</v>
      </c>
      <c r="P1444" s="19">
        <f t="shared" si="225"/>
        <v>7.453563118665457</v>
      </c>
      <c r="Q1444" s="21">
        <f>((I1444/B1444)+_xlfn.NORM.S.INV(0.975)^2/(2*B1444))/(1+_xlfn.NORM.S.INV(0.975)^2/B1444)</f>
        <v>7.2050948950980196E-3</v>
      </c>
      <c r="R1444" s="21">
        <f>_xlfn.NORM.S.INV(0.975)*SQRT(Q1444*(1-Q1444)/B1444+(_xlfn.NORM.S.INV(0.975)^2/(4*B1444^2)))/(1+_xlfn.NORM.S.INV(0.975)^2/B1444)</f>
        <v>2.5251551523923954E-4</v>
      </c>
      <c r="S1444" s="19">
        <f t="shared" si="226"/>
        <v>6.9525793798587801</v>
      </c>
      <c r="T1444" s="19">
        <f t="shared" si="227"/>
        <v>7.4576104103372591</v>
      </c>
    </row>
    <row r="1445" spans="1:20" x14ac:dyDescent="0.25">
      <c r="A1445" s="12" t="s">
        <v>44</v>
      </c>
      <c r="B1445" s="13">
        <v>5728978</v>
      </c>
      <c r="C1445" s="12">
        <v>10.3</v>
      </c>
      <c r="D1445" s="12">
        <v>10.199999999999999</v>
      </c>
      <c r="E1445" s="12">
        <v>10.4</v>
      </c>
      <c r="F1445" s="12">
        <v>2012</v>
      </c>
      <c r="G1445" s="12" t="s">
        <v>8</v>
      </c>
      <c r="H1445" s="16" t="str">
        <f>VLOOKUP(A1445,'Data Key'!$A$1:$B$51,2,FALSE)</f>
        <v>California</v>
      </c>
      <c r="I1445" s="17">
        <f t="shared" si="220"/>
        <v>59008</v>
      </c>
      <c r="J1445" s="21">
        <f t="shared" si="221"/>
        <v>4.2182284480326628E-5</v>
      </c>
      <c r="K1445" s="19">
        <f t="shared" si="222"/>
        <v>10.257735082980329</v>
      </c>
      <c r="L1445" s="19">
        <f t="shared" si="223"/>
        <v>10.34209965194098</v>
      </c>
      <c r="M1445" s="21">
        <f t="shared" si="228"/>
        <v>58535</v>
      </c>
      <c r="N1445" s="21">
        <f t="shared" si="229"/>
        <v>59483</v>
      </c>
      <c r="O1445" s="19">
        <f t="shared" si="224"/>
        <v>10.217354648595265</v>
      </c>
      <c r="P1445" s="19">
        <f t="shared" si="225"/>
        <v>10.382829188731394</v>
      </c>
      <c r="Q1445" s="21">
        <f>((I1445/B1445)+_xlfn.NORM.S.INV(0.975)^2/(2*B1445))/(1+_xlfn.NORM.S.INV(0.975)^2/B1445)</f>
        <v>1.0300245726452528E-2</v>
      </c>
      <c r="R1445" s="21">
        <f>_xlfn.NORM.S.INV(0.975)*SQRT(Q1445*(1-Q1445)/B1445+(_xlfn.NORM.S.INV(0.975)^2/(4*B1445^2)))/(1+_xlfn.NORM.S.INV(0.975)^2/B1445)</f>
        <v>8.2677686814328779E-5</v>
      </c>
      <c r="S1445" s="19">
        <f t="shared" si="226"/>
        <v>10.217568039638198</v>
      </c>
      <c r="T1445" s="19">
        <f t="shared" si="227"/>
        <v>10.382923413266857</v>
      </c>
    </row>
    <row r="1446" spans="1:20" x14ac:dyDescent="0.25">
      <c r="A1446" s="12" t="s">
        <v>21</v>
      </c>
      <c r="B1446" s="13">
        <v>766235</v>
      </c>
      <c r="C1446" s="12">
        <v>5.4</v>
      </c>
      <c r="D1446" s="12">
        <v>5.2</v>
      </c>
      <c r="E1446" s="12">
        <v>5.5</v>
      </c>
      <c r="F1446" s="12">
        <v>2012</v>
      </c>
      <c r="G1446" s="12" t="s">
        <v>8</v>
      </c>
      <c r="H1446" s="16" t="str">
        <f>VLOOKUP(A1446,'Data Key'!$A$1:$B$51,2,FALSE)</f>
        <v>Colorado</v>
      </c>
      <c r="I1446" s="17">
        <f t="shared" si="220"/>
        <v>4138</v>
      </c>
      <c r="J1446" s="21">
        <f t="shared" si="221"/>
        <v>8.3725430744262418E-5</v>
      </c>
      <c r="K1446" s="19">
        <f t="shared" si="222"/>
        <v>5.3167065516110208</v>
      </c>
      <c r="L1446" s="19">
        <f t="shared" si="223"/>
        <v>5.4841574130995445</v>
      </c>
      <c r="M1446" s="21">
        <f t="shared" si="228"/>
        <v>4012</v>
      </c>
      <c r="N1446" s="21">
        <f t="shared" si="229"/>
        <v>4264</v>
      </c>
      <c r="O1446" s="19">
        <f t="shared" si="224"/>
        <v>5.2359915691661172</v>
      </c>
      <c r="P1446" s="19">
        <f t="shared" si="225"/>
        <v>5.5648723955444481</v>
      </c>
      <c r="Q1446" s="21">
        <f>((I1446/B1446)+_xlfn.NORM.S.INV(0.975)^2/(2*B1446))/(1+_xlfn.NORM.S.INV(0.975)^2/B1446)</f>
        <v>5.4029116059014547E-3</v>
      </c>
      <c r="R1446" s="21">
        <f>_xlfn.NORM.S.INV(0.975)*SQRT(Q1446*(1-Q1446)/B1446+(_xlfn.NORM.S.INV(0.975)^2/(4*B1446^2)))/(1+_xlfn.NORM.S.INV(0.975)^2/B1446)</f>
        <v>1.6415461045313226E-4</v>
      </c>
      <c r="S1446" s="19">
        <f t="shared" si="226"/>
        <v>5.2387569954483224</v>
      </c>
      <c r="T1446" s="19">
        <f t="shared" si="227"/>
        <v>5.5670662163545872</v>
      </c>
    </row>
    <row r="1447" spans="1:20" x14ac:dyDescent="0.25">
      <c r="A1447" s="12" t="s">
        <v>33</v>
      </c>
      <c r="B1447" s="13">
        <v>495151</v>
      </c>
      <c r="C1447" s="12">
        <v>12.2</v>
      </c>
      <c r="D1447" s="12">
        <v>11.9</v>
      </c>
      <c r="E1447" s="12">
        <v>12.5</v>
      </c>
      <c r="F1447" s="12">
        <v>2012</v>
      </c>
      <c r="G1447" s="12" t="s">
        <v>8</v>
      </c>
      <c r="H1447" s="16" t="str">
        <f>VLOOKUP(A1447,'Data Key'!$A$1:$B$51,2,FALSE)</f>
        <v>Connecticut</v>
      </c>
      <c r="I1447" s="17">
        <f t="shared" si="220"/>
        <v>6041</v>
      </c>
      <c r="J1447" s="21">
        <f t="shared" si="221"/>
        <v>1.5600955505790971E-4</v>
      </c>
      <c r="K1447" s="19">
        <f t="shared" si="222"/>
        <v>12.044309135604131</v>
      </c>
      <c r="L1447" s="19">
        <f t="shared" si="223"/>
        <v>12.356328245719949</v>
      </c>
      <c r="M1447" s="21">
        <f t="shared" si="228"/>
        <v>5890</v>
      </c>
      <c r="N1447" s="21">
        <f t="shared" si="229"/>
        <v>6193</v>
      </c>
      <c r="O1447" s="19">
        <f t="shared" si="224"/>
        <v>11.895361213044101</v>
      </c>
      <c r="P1447" s="19">
        <f t="shared" si="225"/>
        <v>12.507295754224469</v>
      </c>
      <c r="Q1447" s="21">
        <f>((I1447/B1447)+_xlfn.NORM.S.INV(0.975)^2/(2*B1447))/(1+_xlfn.NORM.S.INV(0.975)^2/B1447)</f>
        <v>1.2204103087443817E-2</v>
      </c>
      <c r="R1447" s="21">
        <f>_xlfn.NORM.S.INV(0.975)*SQRT(Q1447*(1-Q1447)/B1447+(_xlfn.NORM.S.INV(0.975)^2/(4*B1447^2)))/(1+_xlfn.NORM.S.INV(0.975)^2/B1447)</f>
        <v>3.0584217100881487E-4</v>
      </c>
      <c r="S1447" s="19">
        <f t="shared" si="226"/>
        <v>11.898260916435001</v>
      </c>
      <c r="T1447" s="19">
        <f t="shared" si="227"/>
        <v>12.509945258452632</v>
      </c>
    </row>
    <row r="1448" spans="1:20" x14ac:dyDescent="0.25">
      <c r="A1448" s="12" t="s">
        <v>45</v>
      </c>
      <c r="B1448" s="13">
        <v>117607</v>
      </c>
      <c r="C1448" s="12">
        <v>7.7</v>
      </c>
      <c r="D1448" s="12">
        <v>7.2</v>
      </c>
      <c r="E1448" s="12">
        <v>8.1999999999999993</v>
      </c>
      <c r="F1448" s="12">
        <v>2012</v>
      </c>
      <c r="G1448" s="12" t="s">
        <v>8</v>
      </c>
      <c r="H1448" s="16" t="str">
        <f>VLOOKUP(A1448,'Data Key'!$A$1:$B$51,2,FALSE)</f>
        <v>Delaware</v>
      </c>
      <c r="I1448" s="17">
        <f t="shared" si="220"/>
        <v>906</v>
      </c>
      <c r="J1448" s="21">
        <f t="shared" si="221"/>
        <v>2.549480120011252E-4</v>
      </c>
      <c r="K1448" s="19">
        <f t="shared" si="222"/>
        <v>7.4486750716588617</v>
      </c>
      <c r="L1448" s="19">
        <f t="shared" si="223"/>
        <v>7.958571095661112</v>
      </c>
      <c r="M1448" s="21">
        <f t="shared" si="228"/>
        <v>847</v>
      </c>
      <c r="N1448" s="21">
        <f t="shared" si="229"/>
        <v>965</v>
      </c>
      <c r="O1448" s="19">
        <f t="shared" si="224"/>
        <v>7.2019522647461462</v>
      </c>
      <c r="P1448" s="19">
        <f t="shared" si="225"/>
        <v>8.2052939025738265</v>
      </c>
      <c r="Q1448" s="21">
        <f>((I1448/B1448)+_xlfn.NORM.S.INV(0.975)^2/(2*B1448))/(1+_xlfn.NORM.S.INV(0.975)^2/B1448)</f>
        <v>7.7197026919345628E-3</v>
      </c>
      <c r="R1448" s="21">
        <f>_xlfn.NORM.S.INV(0.975)*SQRT(Q1448*(1-Q1448)/B1448+(_xlfn.NORM.S.INV(0.975)^2/(4*B1448^2)))/(1+_xlfn.NORM.S.INV(0.975)^2/B1448)</f>
        <v>5.0045629063673964E-4</v>
      </c>
      <c r="S1448" s="19">
        <f t="shared" si="226"/>
        <v>7.2192464012978235</v>
      </c>
      <c r="T1448" s="19">
        <f t="shared" si="227"/>
        <v>8.2201589825713022</v>
      </c>
    </row>
    <row r="1449" spans="1:20" x14ac:dyDescent="0.25">
      <c r="A1449" s="12" t="s">
        <v>60</v>
      </c>
      <c r="B1449" s="13">
        <v>56954</v>
      </c>
      <c r="C1449" s="12">
        <v>9</v>
      </c>
      <c r="D1449" s="12">
        <v>8.1999999999999993</v>
      </c>
      <c r="E1449" s="12">
        <v>9.8000000000000007</v>
      </c>
      <c r="F1449" s="12">
        <v>2012</v>
      </c>
      <c r="G1449" s="12" t="s">
        <v>8</v>
      </c>
      <c r="H1449" s="16" t="e">
        <f>VLOOKUP(A1449,'Data Key'!$A$1:$B$51,2,FALSE)</f>
        <v>#N/A</v>
      </c>
      <c r="I1449" s="17">
        <f t="shared" si="220"/>
        <v>513</v>
      </c>
      <c r="J1449" s="21">
        <f t="shared" si="221"/>
        <v>3.9588558281950328E-4</v>
      </c>
      <c r="K1449" s="19">
        <f t="shared" si="222"/>
        <v>8.6113834413052288</v>
      </c>
      <c r="L1449" s="19">
        <f t="shared" si="223"/>
        <v>9.4031546069442342</v>
      </c>
      <c r="M1449" s="21">
        <f t="shared" si="228"/>
        <v>469</v>
      </c>
      <c r="N1449" s="21">
        <f t="shared" si="229"/>
        <v>557</v>
      </c>
      <c r="O1449" s="19">
        <f t="shared" si="224"/>
        <v>8.234715735505846</v>
      </c>
      <c r="P1449" s="19">
        <f t="shared" si="225"/>
        <v>9.779822312743617</v>
      </c>
      <c r="Q1449" s="21">
        <f>((I1449/B1449)+_xlfn.NORM.S.INV(0.975)^2/(2*B1449))/(1+_xlfn.NORM.S.INV(0.975)^2/B1449)</f>
        <v>9.0403834875418115E-3</v>
      </c>
      <c r="R1449" s="21">
        <f>_xlfn.NORM.S.INV(0.975)*SQRT(Q1449*(1-Q1449)/B1449+(_xlfn.NORM.S.INV(0.975)^2/(4*B1449^2)))/(1+_xlfn.NORM.S.INV(0.975)^2/B1449)</f>
        <v>7.7801222751017651E-4</v>
      </c>
      <c r="S1449" s="19">
        <f t="shared" si="226"/>
        <v>8.2623712600316352</v>
      </c>
      <c r="T1449" s="19">
        <f t="shared" si="227"/>
        <v>9.818395715051988</v>
      </c>
    </row>
    <row r="1450" spans="1:20" x14ac:dyDescent="0.25">
      <c r="A1450" s="12" t="s">
        <v>27</v>
      </c>
      <c r="B1450" s="13">
        <v>2426549</v>
      </c>
      <c r="C1450" s="12">
        <v>8.3000000000000007</v>
      </c>
      <c r="D1450" s="12">
        <v>8.1999999999999993</v>
      </c>
      <c r="E1450" s="12">
        <v>8.4</v>
      </c>
      <c r="F1450" s="12">
        <v>2012</v>
      </c>
      <c r="G1450" s="12" t="s">
        <v>8</v>
      </c>
      <c r="H1450" s="16" t="str">
        <f>VLOOKUP(A1450,'Data Key'!$A$1:$B$51,2,FALSE)</f>
        <v>Florida</v>
      </c>
      <c r="I1450" s="17">
        <f t="shared" si="220"/>
        <v>20140</v>
      </c>
      <c r="J1450" s="21">
        <f t="shared" si="221"/>
        <v>5.8241272651877279E-5</v>
      </c>
      <c r="K1450" s="19">
        <f t="shared" si="222"/>
        <v>8.2416117284620505</v>
      </c>
      <c r="L1450" s="19">
        <f t="shared" si="223"/>
        <v>8.3580942737658059</v>
      </c>
      <c r="M1450" s="21">
        <f t="shared" si="228"/>
        <v>19864</v>
      </c>
      <c r="N1450" s="21">
        <f t="shared" si="229"/>
        <v>20418</v>
      </c>
      <c r="O1450" s="19">
        <f t="shared" si="224"/>
        <v>8.1861112221512933</v>
      </c>
      <c r="P1450" s="19">
        <f t="shared" si="225"/>
        <v>8.4144189958661464</v>
      </c>
      <c r="Q1450" s="21">
        <f>((I1450/B1450)+_xlfn.NORM.S.INV(0.975)^2/(2*B1450))/(1+_xlfn.NORM.S.INV(0.975)^2/B1450)</f>
        <v>8.300631408175399E-3</v>
      </c>
      <c r="R1450" s="21">
        <f>_xlfn.NORM.S.INV(0.975)*SQRT(Q1450*(1-Q1450)/B1450+(_xlfn.NORM.S.INV(0.975)^2/(4*B1450^2)))/(1+_xlfn.NORM.S.INV(0.975)^2/B1450)</f>
        <v>1.1415866823912627E-4</v>
      </c>
      <c r="S1450" s="19">
        <f t="shared" si="226"/>
        <v>8.1864727399362724</v>
      </c>
      <c r="T1450" s="19">
        <f t="shared" si="227"/>
        <v>8.4147900764145263</v>
      </c>
    </row>
    <row r="1451" spans="1:20" x14ac:dyDescent="0.25">
      <c r="A1451" s="12" t="s">
        <v>14</v>
      </c>
      <c r="B1451" s="13">
        <v>1521243</v>
      </c>
      <c r="C1451" s="12">
        <v>7.8</v>
      </c>
      <c r="D1451" s="12">
        <v>7.6</v>
      </c>
      <c r="E1451" s="12">
        <v>7.9</v>
      </c>
      <c r="F1451" s="12">
        <v>2012</v>
      </c>
      <c r="G1451" s="12" t="s">
        <v>8</v>
      </c>
      <c r="H1451" s="16" t="str">
        <f>VLOOKUP(A1451,'Data Key'!$A$1:$B$51,2,FALSE)</f>
        <v>Georgia</v>
      </c>
      <c r="I1451" s="17">
        <f t="shared" si="220"/>
        <v>11866</v>
      </c>
      <c r="J1451" s="21">
        <f t="shared" si="221"/>
        <v>7.1326866743727694E-5</v>
      </c>
      <c r="K1451" s="19">
        <f t="shared" si="222"/>
        <v>7.7288733642515828</v>
      </c>
      <c r="L1451" s="19">
        <f t="shared" si="223"/>
        <v>7.8715270977390386</v>
      </c>
      <c r="M1451" s="21">
        <f t="shared" si="228"/>
        <v>11653</v>
      </c>
      <c r="N1451" s="21">
        <f t="shared" si="229"/>
        <v>12079</v>
      </c>
      <c r="O1451" s="19">
        <f t="shared" si="224"/>
        <v>7.6601831528559208</v>
      </c>
      <c r="P1451" s="19">
        <f t="shared" si="225"/>
        <v>7.9402173091347015</v>
      </c>
      <c r="Q1451" s="21">
        <f>((I1451/B1451)+_xlfn.NORM.S.INV(0.975)^2/(2*B1451))/(1+_xlfn.NORM.S.INV(0.975)^2/B1451)</f>
        <v>7.8014431359669676E-3</v>
      </c>
      <c r="R1451" s="21">
        <f>_xlfn.NORM.S.INV(0.975)*SQRT(Q1451*(1-Q1451)/B1451+(_xlfn.NORM.S.INV(0.975)^2/(4*B1451^2)))/(1+_xlfn.NORM.S.INV(0.975)^2/B1451)</f>
        <v>1.3981448790562507E-4</v>
      </c>
      <c r="S1451" s="19">
        <f t="shared" si="226"/>
        <v>7.6616286480613427</v>
      </c>
      <c r="T1451" s="19">
        <f t="shared" si="227"/>
        <v>7.9412576238725929</v>
      </c>
    </row>
    <row r="1452" spans="1:20" x14ac:dyDescent="0.25">
      <c r="A1452" s="12" t="s">
        <v>58</v>
      </c>
      <c r="B1452" s="13">
        <v>165531</v>
      </c>
      <c r="C1452" s="12">
        <v>6.8</v>
      </c>
      <c r="D1452" s="12">
        <v>6.4</v>
      </c>
      <c r="E1452" s="12">
        <v>7.2</v>
      </c>
      <c r="F1452" s="12">
        <v>2012</v>
      </c>
      <c r="G1452" s="12" t="s">
        <v>8</v>
      </c>
      <c r="H1452" s="16" t="str">
        <f>VLOOKUP(A1452,'Data Key'!$A$1:$B$51,2,FALSE)</f>
        <v>Hawaii</v>
      </c>
      <c r="I1452" s="17">
        <f t="shared" si="220"/>
        <v>1126</v>
      </c>
      <c r="J1452" s="21">
        <f t="shared" si="221"/>
        <v>2.0202620132961122E-4</v>
      </c>
      <c r="K1452" s="19">
        <f t="shared" si="222"/>
        <v>6.600325019891792</v>
      </c>
      <c r="L1452" s="19">
        <f t="shared" si="223"/>
        <v>7.0043774225510145</v>
      </c>
      <c r="M1452" s="21">
        <f t="shared" si="228"/>
        <v>1061</v>
      </c>
      <c r="N1452" s="21">
        <f t="shared" si="229"/>
        <v>1192</v>
      </c>
      <c r="O1452" s="19">
        <f t="shared" si="224"/>
        <v>6.4096755290549803</v>
      </c>
      <c r="P1452" s="19">
        <f t="shared" si="225"/>
        <v>7.2010680778826925</v>
      </c>
      <c r="Q1452" s="21">
        <f>((I1452/B1452)+_xlfn.NORM.S.INV(0.975)^2/(2*B1452))/(1+_xlfn.NORM.S.INV(0.975)^2/B1452)</f>
        <v>6.8137965365492846E-3</v>
      </c>
      <c r="R1452" s="21">
        <f>_xlfn.NORM.S.INV(0.975)*SQRT(Q1452*(1-Q1452)/B1452+(_xlfn.NORM.S.INV(0.975)^2/(4*B1452^2)))/(1+_xlfn.NORM.S.INV(0.975)^2/B1452)</f>
        <v>3.9645540687018694E-4</v>
      </c>
      <c r="S1452" s="19">
        <f t="shared" si="226"/>
        <v>6.4173411296790972</v>
      </c>
      <c r="T1452" s="19">
        <f t="shared" si="227"/>
        <v>7.2102519434194718</v>
      </c>
    </row>
    <row r="1453" spans="1:20" x14ac:dyDescent="0.25">
      <c r="A1453" s="12" t="s">
        <v>34</v>
      </c>
      <c r="B1453" s="13">
        <v>259742</v>
      </c>
      <c r="C1453" s="12">
        <v>7.6</v>
      </c>
      <c r="D1453" s="12">
        <v>7.2</v>
      </c>
      <c r="E1453" s="12">
        <v>7.9</v>
      </c>
      <c r="F1453" s="12">
        <v>2012</v>
      </c>
      <c r="G1453" s="12" t="s">
        <v>8</v>
      </c>
      <c r="H1453" s="16" t="str">
        <f>VLOOKUP(A1453,'Data Key'!$A$1:$B$51,2,FALSE)</f>
        <v>Idaho</v>
      </c>
      <c r="I1453" s="17">
        <f t="shared" si="220"/>
        <v>1974</v>
      </c>
      <c r="J1453" s="21">
        <f t="shared" si="221"/>
        <v>1.7040204589922312E-4</v>
      </c>
      <c r="K1453" s="19">
        <f t="shared" si="222"/>
        <v>7.4294470351119344</v>
      </c>
      <c r="L1453" s="19">
        <f t="shared" si="223"/>
        <v>7.77025112691038</v>
      </c>
      <c r="M1453" s="21">
        <f t="shared" si="228"/>
        <v>1888</v>
      </c>
      <c r="N1453" s="21">
        <f t="shared" si="229"/>
        <v>2061</v>
      </c>
      <c r="O1453" s="19">
        <f t="shared" si="224"/>
        <v>7.2687512993662944</v>
      </c>
      <c r="P1453" s="19">
        <f t="shared" si="225"/>
        <v>7.9347968368611932</v>
      </c>
      <c r="Q1453" s="21">
        <f>((I1453/B1453)+_xlfn.NORM.S.INV(0.975)^2/(2*B1453))/(1+_xlfn.NORM.S.INV(0.975)^2/B1453)</f>
        <v>7.6071313338951134E-3</v>
      </c>
      <c r="R1453" s="21">
        <f>_xlfn.NORM.S.INV(0.975)*SQRT(Q1453*(1-Q1453)/B1453+(_xlfn.NORM.S.INV(0.975)^2/(4*B1453^2)))/(1+_xlfn.NORM.S.INV(0.975)^2/B1453)</f>
        <v>3.3421749356930645E-4</v>
      </c>
      <c r="S1453" s="19">
        <f t="shared" si="226"/>
        <v>7.2729138403258071</v>
      </c>
      <c r="T1453" s="19">
        <f t="shared" si="227"/>
        <v>7.9413488274644211</v>
      </c>
    </row>
    <row r="1454" spans="1:20" x14ac:dyDescent="0.25">
      <c r="A1454" s="12" t="s">
        <v>47</v>
      </c>
      <c r="B1454" s="13">
        <v>1844090</v>
      </c>
      <c r="C1454" s="12">
        <v>8.4</v>
      </c>
      <c r="D1454" s="12">
        <v>8.3000000000000007</v>
      </c>
      <c r="E1454" s="12">
        <v>8.6</v>
      </c>
      <c r="F1454" s="12">
        <v>2012</v>
      </c>
      <c r="G1454" s="12" t="s">
        <v>8</v>
      </c>
      <c r="H1454" s="16" t="str">
        <f>VLOOKUP(A1454,'Data Key'!$A$1:$B$51,2,FALSE)</f>
        <v>Illinois</v>
      </c>
      <c r="I1454" s="17">
        <f t="shared" si="220"/>
        <v>15490</v>
      </c>
      <c r="J1454" s="21">
        <f t="shared" si="221"/>
        <v>6.7206595749869541E-5</v>
      </c>
      <c r="K1454" s="19">
        <f t="shared" si="222"/>
        <v>8.3326003551039385</v>
      </c>
      <c r="L1454" s="19">
        <f t="shared" si="223"/>
        <v>8.4670135466036776</v>
      </c>
      <c r="M1454" s="21">
        <f t="shared" si="228"/>
        <v>15248</v>
      </c>
      <c r="N1454" s="21">
        <f t="shared" si="229"/>
        <v>15734</v>
      </c>
      <c r="O1454" s="19">
        <f t="shared" si="224"/>
        <v>8.2685769132742983</v>
      </c>
      <c r="P1454" s="19">
        <f t="shared" si="225"/>
        <v>8.5321215341984402</v>
      </c>
      <c r="Q1454" s="21">
        <f>((I1454/B1454)+_xlfn.NORM.S.INV(0.975)^2/(2*B1454))/(1+_xlfn.NORM.S.INV(0.975)^2/B1454)</f>
        <v>8.4008310103975189E-3</v>
      </c>
      <c r="R1454" s="21">
        <f>_xlfn.NORM.S.INV(0.975)*SQRT(Q1454*(1-Q1454)/B1454+(_xlfn.NORM.S.INV(0.975)^2/(4*B1454^2)))/(1+_xlfn.NORM.S.INV(0.975)^2/B1454)</f>
        <v>1.3173431157004892E-4</v>
      </c>
      <c r="S1454" s="19">
        <f t="shared" si="226"/>
        <v>8.2690966988274699</v>
      </c>
      <c r="T1454" s="19">
        <f t="shared" si="227"/>
        <v>8.5325653219675672</v>
      </c>
    </row>
    <row r="1455" spans="1:20" x14ac:dyDescent="0.25">
      <c r="A1455" s="12" t="s">
        <v>35</v>
      </c>
      <c r="B1455" s="13">
        <v>951574</v>
      </c>
      <c r="C1455" s="12">
        <v>12.3</v>
      </c>
      <c r="D1455" s="12">
        <v>12.1</v>
      </c>
      <c r="E1455" s="12">
        <v>12.5</v>
      </c>
      <c r="F1455" s="12">
        <v>2012</v>
      </c>
      <c r="G1455" s="12" t="s">
        <v>8</v>
      </c>
      <c r="H1455" s="16" t="str">
        <f>VLOOKUP(A1455,'Data Key'!$A$1:$B$51,2,FALSE)</f>
        <v>Indiana</v>
      </c>
      <c r="I1455" s="17">
        <f t="shared" si="220"/>
        <v>11704</v>
      </c>
      <c r="J1455" s="21">
        <f t="shared" si="221"/>
        <v>1.1298926913197793E-4</v>
      </c>
      <c r="K1455" s="19">
        <f t="shared" si="222"/>
        <v>12.186632200138936</v>
      </c>
      <c r="L1455" s="19">
        <f t="shared" si="223"/>
        <v>12.412610738402892</v>
      </c>
      <c r="M1455" s="21">
        <f t="shared" si="228"/>
        <v>11494</v>
      </c>
      <c r="N1455" s="21">
        <f t="shared" si="229"/>
        <v>11916</v>
      </c>
      <c r="O1455" s="19">
        <f t="shared" si="224"/>
        <v>12.078934481185909</v>
      </c>
      <c r="P1455" s="19">
        <f t="shared" si="225"/>
        <v>12.522410238194823</v>
      </c>
      <c r="Q1455" s="21">
        <f>((I1455/B1455)+_xlfn.NORM.S.INV(0.975)^2/(2*B1455))/(1+_xlfn.NORM.S.INV(0.975)^2/B1455)</f>
        <v>1.2301590284473769E-2</v>
      </c>
      <c r="R1455" s="21">
        <f>_xlfn.NORM.S.INV(0.975)*SQRT(Q1455*(1-Q1455)/B1455+(_xlfn.NORM.S.INV(0.975)^2/(4*B1455^2)))/(1+_xlfn.NORM.S.INV(0.975)^2/B1455)</f>
        <v>2.2148070476193772E-4</v>
      </c>
      <c r="S1455" s="19">
        <f t="shared" si="226"/>
        <v>12.080109579711831</v>
      </c>
      <c r="T1455" s="19">
        <f t="shared" si="227"/>
        <v>12.523070989235705</v>
      </c>
    </row>
    <row r="1456" spans="1:20" x14ac:dyDescent="0.25">
      <c r="A1456" s="12" t="s">
        <v>46</v>
      </c>
      <c r="B1456" s="13">
        <v>430715</v>
      </c>
      <c r="C1456" s="12">
        <v>1.5</v>
      </c>
      <c r="D1456" s="12">
        <v>1.3</v>
      </c>
      <c r="E1456" s="12">
        <v>1.6</v>
      </c>
      <c r="F1456" s="12">
        <v>2012</v>
      </c>
      <c r="G1456" s="12" t="s">
        <v>8</v>
      </c>
      <c r="H1456" s="16" t="str">
        <f>VLOOKUP(A1456,'Data Key'!$A$1:$B$51,2,FALSE)</f>
        <v>Iowa</v>
      </c>
      <c r="I1456" s="17">
        <f t="shared" si="220"/>
        <v>646</v>
      </c>
      <c r="J1456" s="21">
        <f t="shared" si="221"/>
        <v>5.8965818798261718E-5</v>
      </c>
      <c r="K1456" s="19">
        <f t="shared" si="222"/>
        <v>1.4408658564394246</v>
      </c>
      <c r="L1456" s="19">
        <f t="shared" si="223"/>
        <v>1.5587974940359477</v>
      </c>
      <c r="M1456" s="21">
        <f t="shared" si="228"/>
        <v>597</v>
      </c>
      <c r="N1456" s="21">
        <f t="shared" si="229"/>
        <v>696</v>
      </c>
      <c r="O1456" s="19">
        <f t="shared" si="224"/>
        <v>1.3860673531221341</v>
      </c>
      <c r="P1456" s="19">
        <f t="shared" si="225"/>
        <v>1.6159177182127393</v>
      </c>
      <c r="Q1456" s="21">
        <f>((I1456/B1456)+_xlfn.NORM.S.INV(0.975)^2/(2*B1456))/(1+_xlfn.NORM.S.INV(0.975)^2/B1456)</f>
        <v>1.5042776564309927E-3</v>
      </c>
      <c r="R1456" s="21">
        <f>_xlfn.NORM.S.INV(0.975)*SQRT(Q1456*(1-Q1456)/B1456+(_xlfn.NORM.S.INV(0.975)^2/(4*B1456^2)))/(1+_xlfn.NORM.S.INV(0.975)^2/B1456)</f>
        <v>1.1582663409756932E-4</v>
      </c>
      <c r="S1456" s="19">
        <f t="shared" si="226"/>
        <v>1.3884510223334234</v>
      </c>
      <c r="T1456" s="19">
        <f t="shared" si="227"/>
        <v>1.6201042905285619</v>
      </c>
    </row>
    <row r="1457" spans="1:20" x14ac:dyDescent="0.25">
      <c r="A1457" s="12" t="s">
        <v>48</v>
      </c>
      <c r="B1457" s="13">
        <v>426652</v>
      </c>
      <c r="C1457" s="12">
        <v>6.4</v>
      </c>
      <c r="D1457" s="12">
        <v>6.1</v>
      </c>
      <c r="E1457" s="12">
        <v>6.6</v>
      </c>
      <c r="F1457" s="12">
        <v>2012</v>
      </c>
      <c r="G1457" s="12" t="s">
        <v>8</v>
      </c>
      <c r="H1457" s="16" t="str">
        <f>VLOOKUP(A1457,'Data Key'!$A$1:$B$51,2,FALSE)</f>
        <v>Kansas</v>
      </c>
      <c r="I1457" s="17">
        <f t="shared" si="220"/>
        <v>2731</v>
      </c>
      <c r="J1457" s="21">
        <f t="shared" si="221"/>
        <v>1.2209352620727598E-4</v>
      </c>
      <c r="K1457" s="19">
        <f t="shared" si="222"/>
        <v>6.2789077582118766</v>
      </c>
      <c r="L1457" s="19">
        <f t="shared" si="223"/>
        <v>6.5230948106264277</v>
      </c>
      <c r="M1457" s="21">
        <f t="shared" si="228"/>
        <v>2629</v>
      </c>
      <c r="N1457" s="21">
        <f t="shared" si="229"/>
        <v>2833</v>
      </c>
      <c r="O1457" s="19">
        <f t="shared" si="224"/>
        <v>6.1619305663632185</v>
      </c>
      <c r="P1457" s="19">
        <f t="shared" si="225"/>
        <v>6.640072002475085</v>
      </c>
      <c r="Q1457" s="21">
        <f>((I1457/B1457)+_xlfn.NORM.S.INV(0.975)^2/(2*B1457))/(1+_xlfn.NORM.S.INV(0.975)^2/B1457)</f>
        <v>6.4054454758335211E-3</v>
      </c>
      <c r="R1457" s="21">
        <f>_xlfn.NORM.S.INV(0.975)*SQRT(Q1457*(1-Q1457)/B1457+(_xlfn.NORM.S.INV(0.975)^2/(4*B1457^2)))/(1+_xlfn.NORM.S.INV(0.975)^2/B1457)</f>
        <v>2.394216086508408E-4</v>
      </c>
      <c r="S1457" s="19">
        <f t="shared" si="226"/>
        <v>6.1660238671826804</v>
      </c>
      <c r="T1457" s="19">
        <f t="shared" si="227"/>
        <v>6.6448670844843623</v>
      </c>
    </row>
    <row r="1458" spans="1:20" x14ac:dyDescent="0.25">
      <c r="A1458" s="12" t="s">
        <v>49</v>
      </c>
      <c r="B1458" s="13">
        <v>604045</v>
      </c>
      <c r="C1458" s="12">
        <v>6.8</v>
      </c>
      <c r="D1458" s="12">
        <v>6.5</v>
      </c>
      <c r="E1458" s="12">
        <v>7</v>
      </c>
      <c r="F1458" s="12">
        <v>2012</v>
      </c>
      <c r="G1458" s="12" t="s">
        <v>8</v>
      </c>
      <c r="H1458" s="16" t="str">
        <f>VLOOKUP(A1458,'Data Key'!$A$1:$B$51,2,FALSE)</f>
        <v>Kentucky</v>
      </c>
      <c r="I1458" s="17">
        <f t="shared" si="220"/>
        <v>4108</v>
      </c>
      <c r="J1458" s="21">
        <f t="shared" si="221"/>
        <v>1.0574603695821574E-4</v>
      </c>
      <c r="K1458" s="19">
        <f t="shared" si="222"/>
        <v>6.695071782906199</v>
      </c>
      <c r="L1458" s="19">
        <f t="shared" si="223"/>
        <v>6.9065638568226291</v>
      </c>
      <c r="M1458" s="21">
        <f t="shared" si="228"/>
        <v>3983</v>
      </c>
      <c r="N1458" s="21">
        <f t="shared" si="229"/>
        <v>4233</v>
      </c>
      <c r="O1458" s="19">
        <f t="shared" si="224"/>
        <v>6.5938795950632816</v>
      </c>
      <c r="P1458" s="19">
        <f t="shared" si="225"/>
        <v>7.0077560446655465</v>
      </c>
      <c r="Q1458" s="21">
        <f>((I1458/B1458)+_xlfn.NORM.S.INV(0.975)^2/(2*B1458))/(1+_xlfn.NORM.S.INV(0.975)^2/B1458)</f>
        <v>6.8039543284026463E-3</v>
      </c>
      <c r="R1458" s="21">
        <f>_xlfn.NORM.S.INV(0.975)*SQRT(Q1458*(1-Q1458)/B1458+(_xlfn.NORM.S.INV(0.975)^2/(4*B1458^2)))/(1+_xlfn.NORM.S.INV(0.975)^2/B1458)</f>
        <v>2.0732895115382704E-4</v>
      </c>
      <c r="S1458" s="19">
        <f t="shared" si="226"/>
        <v>6.5966253772488193</v>
      </c>
      <c r="T1458" s="19">
        <f t="shared" si="227"/>
        <v>7.0112832795564737</v>
      </c>
    </row>
    <row r="1459" spans="1:20" x14ac:dyDescent="0.25">
      <c r="A1459" s="12" t="s">
        <v>50</v>
      </c>
      <c r="B1459" s="13">
        <v>622786</v>
      </c>
      <c r="C1459" s="12">
        <v>5.4</v>
      </c>
      <c r="D1459" s="12">
        <v>5.2</v>
      </c>
      <c r="E1459" s="12">
        <v>5.5</v>
      </c>
      <c r="F1459" s="12">
        <v>2012</v>
      </c>
      <c r="G1459" s="12" t="s">
        <v>8</v>
      </c>
      <c r="H1459" s="16" t="str">
        <f>VLOOKUP(A1459,'Data Key'!$A$1:$B$51,2,FALSE)</f>
        <v>Louisiana</v>
      </c>
      <c r="I1459" s="17">
        <f t="shared" si="220"/>
        <v>3363</v>
      </c>
      <c r="J1459" s="21">
        <f t="shared" si="221"/>
        <v>9.2864309841155226E-5</v>
      </c>
      <c r="K1459" s="19">
        <f t="shared" si="222"/>
        <v>5.3070643976121277</v>
      </c>
      <c r="L1459" s="19">
        <f t="shared" si="223"/>
        <v>5.4927930172944377</v>
      </c>
      <c r="M1459" s="21">
        <f t="shared" si="228"/>
        <v>3250</v>
      </c>
      <c r="N1459" s="21">
        <f t="shared" si="229"/>
        <v>3477</v>
      </c>
      <c r="O1459" s="19">
        <f t="shared" si="224"/>
        <v>5.2184859646812871</v>
      </c>
      <c r="P1459" s="19">
        <f t="shared" si="225"/>
        <v>5.5829771382144111</v>
      </c>
      <c r="Q1459" s="21">
        <f>((I1459/B1459)+_xlfn.NORM.S.INV(0.975)^2/(2*B1459))/(1+_xlfn.NORM.S.INV(0.975)^2/B1459)</f>
        <v>5.4029794730247509E-3</v>
      </c>
      <c r="R1459" s="21">
        <f>_xlfn.NORM.S.INV(0.975)*SQRT(Q1459*(1-Q1459)/B1459+(_xlfn.NORM.S.INV(0.975)^2/(4*B1459^2)))/(1+_xlfn.NORM.S.INV(0.975)^2/B1459)</f>
        <v>1.8208682795003476E-4</v>
      </c>
      <c r="S1459" s="19">
        <f t="shared" si="226"/>
        <v>5.2208926450747164</v>
      </c>
      <c r="T1459" s="19">
        <f t="shared" si="227"/>
        <v>5.5850663009747858</v>
      </c>
    </row>
    <row r="1460" spans="1:20" x14ac:dyDescent="0.25">
      <c r="A1460" s="12" t="s">
        <v>36</v>
      </c>
      <c r="B1460" s="13">
        <v>167122</v>
      </c>
      <c r="C1460" s="12">
        <v>14.6</v>
      </c>
      <c r="D1460" s="12">
        <v>14</v>
      </c>
      <c r="E1460" s="12">
        <v>15.2</v>
      </c>
      <c r="F1460" s="12">
        <v>2012</v>
      </c>
      <c r="G1460" s="12" t="s">
        <v>8</v>
      </c>
      <c r="H1460" s="16" t="str">
        <f>VLOOKUP(A1460,'Data Key'!$A$1:$B$51,2,FALSE)</f>
        <v>Maine</v>
      </c>
      <c r="I1460" s="17">
        <f t="shared" si="220"/>
        <v>2440</v>
      </c>
      <c r="J1460" s="21">
        <f t="shared" si="221"/>
        <v>2.9340502195829808E-4</v>
      </c>
      <c r="K1460" s="19">
        <f t="shared" si="222"/>
        <v>14.306707470711727</v>
      </c>
      <c r="L1460" s="19">
        <f t="shared" si="223"/>
        <v>14.893517514628323</v>
      </c>
      <c r="M1460" s="21">
        <f t="shared" si="228"/>
        <v>2344</v>
      </c>
      <c r="N1460" s="21">
        <f t="shared" si="229"/>
        <v>2537</v>
      </c>
      <c r="O1460" s="19">
        <f t="shared" si="224"/>
        <v>14.025681837220713</v>
      </c>
      <c r="P1460" s="19">
        <f t="shared" si="225"/>
        <v>15.180526800780269</v>
      </c>
      <c r="Q1460" s="21">
        <f>((I1460/B1460)+_xlfn.NORM.S.INV(0.975)^2/(2*B1460))/(1+_xlfn.NORM.S.INV(0.975)^2/B1460)</f>
        <v>1.4611269616326982E-2</v>
      </c>
      <c r="R1460" s="21">
        <f>_xlfn.NORM.S.INV(0.975)*SQRT(Q1460*(1-Q1460)/B1460+(_xlfn.NORM.S.INV(0.975)^2/(4*B1460^2)))/(1+_xlfn.NORM.S.INV(0.975)^2/B1460)</f>
        <v>5.7538126987695913E-4</v>
      </c>
      <c r="S1460" s="19">
        <f t="shared" si="226"/>
        <v>14.035888346450022</v>
      </c>
      <c r="T1460" s="19">
        <f t="shared" si="227"/>
        <v>15.186650886203941</v>
      </c>
    </row>
    <row r="1461" spans="1:20" x14ac:dyDescent="0.25">
      <c r="A1461" s="12" t="s">
        <v>15</v>
      </c>
      <c r="B1461" s="13">
        <v>763071</v>
      </c>
      <c r="C1461" s="12">
        <v>10.6</v>
      </c>
      <c r="D1461" s="12">
        <v>10.4</v>
      </c>
      <c r="E1461" s="12">
        <v>10.8</v>
      </c>
      <c r="F1461" s="12">
        <v>2012</v>
      </c>
      <c r="G1461" s="12" t="s">
        <v>8</v>
      </c>
      <c r="H1461" s="16" t="str">
        <f>VLOOKUP(A1461,'Data Key'!$A$1:$B$51,2,FALSE)</f>
        <v>Maryland</v>
      </c>
      <c r="I1461" s="17">
        <f t="shared" si="220"/>
        <v>8089</v>
      </c>
      <c r="J1461" s="21">
        <f t="shared" si="221"/>
        <v>1.1723797089391607E-4</v>
      </c>
      <c r="K1461" s="19">
        <f t="shared" si="222"/>
        <v>10.483348344140989</v>
      </c>
      <c r="L1461" s="19">
        <f t="shared" si="223"/>
        <v>10.717824285928822</v>
      </c>
      <c r="M1461" s="21">
        <f t="shared" si="228"/>
        <v>7914</v>
      </c>
      <c r="N1461" s="21">
        <f t="shared" si="229"/>
        <v>8264</v>
      </c>
      <c r="O1461" s="19">
        <f t="shared" si="224"/>
        <v>10.371249857483773</v>
      </c>
      <c r="P1461" s="19">
        <f t="shared" si="225"/>
        <v>10.829922772586038</v>
      </c>
      <c r="Q1461" s="21">
        <f>((I1461/B1461)+_xlfn.NORM.S.INV(0.975)^2/(2*B1461))/(1+_xlfn.NORM.S.INV(0.975)^2/B1461)</f>
        <v>1.0603050041516763E-2</v>
      </c>
      <c r="R1461" s="21">
        <f>_xlfn.NORM.S.INV(0.975)*SQRT(Q1461*(1-Q1461)/B1461+(_xlfn.NORM.S.INV(0.975)^2/(4*B1461^2)))/(1+_xlfn.NORM.S.INV(0.975)^2/B1461)</f>
        <v>2.2982124281422666E-4</v>
      </c>
      <c r="S1461" s="19">
        <f t="shared" si="226"/>
        <v>10.373228798702536</v>
      </c>
      <c r="T1461" s="19">
        <f t="shared" si="227"/>
        <v>10.83287128433099</v>
      </c>
    </row>
    <row r="1462" spans="1:20" x14ac:dyDescent="0.25">
      <c r="A1462" s="12" t="s">
        <v>30</v>
      </c>
      <c r="B1462" s="13">
        <v>855783</v>
      </c>
      <c r="C1462" s="12">
        <v>13.1</v>
      </c>
      <c r="D1462" s="12">
        <v>12.9</v>
      </c>
      <c r="E1462" s="12">
        <v>13.3</v>
      </c>
      <c r="F1462" s="12">
        <v>2012</v>
      </c>
      <c r="G1462" s="12" t="s">
        <v>8</v>
      </c>
      <c r="H1462" s="16" t="str">
        <f>VLOOKUP(A1462,'Data Key'!$A$1:$B$51,2,FALSE)</f>
        <v>Massachusetts</v>
      </c>
      <c r="I1462" s="17">
        <f t="shared" si="220"/>
        <v>11211</v>
      </c>
      <c r="J1462" s="21">
        <f t="shared" si="221"/>
        <v>1.2291221165219103E-4</v>
      </c>
      <c r="K1462" s="19">
        <f t="shared" si="222"/>
        <v>12.977371388279099</v>
      </c>
      <c r="L1462" s="19">
        <f t="shared" si="223"/>
        <v>13.223195811583484</v>
      </c>
      <c r="M1462" s="21">
        <f t="shared" si="228"/>
        <v>11005</v>
      </c>
      <c r="N1462" s="21">
        <f t="shared" si="229"/>
        <v>11417</v>
      </c>
      <c r="O1462" s="19">
        <f t="shared" si="224"/>
        <v>12.859568371888669</v>
      </c>
      <c r="P1462" s="19">
        <f t="shared" si="225"/>
        <v>13.340998827973914</v>
      </c>
      <c r="Q1462" s="21">
        <f>((I1462/B1462)+_xlfn.NORM.S.INV(0.975)^2/(2*B1462))/(1+_xlfn.NORM.S.INV(0.975)^2/B1462)</f>
        <v>1.3102469196997929E-2</v>
      </c>
      <c r="R1462" s="21">
        <f>_xlfn.NORM.S.INV(0.975)*SQRT(Q1462*(1-Q1462)/B1462+(_xlfn.NORM.S.INV(0.975)^2/(4*B1462^2)))/(1+_xlfn.NORM.S.INV(0.975)^2/B1462)</f>
        <v>2.4093270875489892E-4</v>
      </c>
      <c r="S1462" s="19">
        <f t="shared" si="226"/>
        <v>12.861536488243029</v>
      </c>
      <c r="T1462" s="19">
        <f t="shared" si="227"/>
        <v>13.343401905752827</v>
      </c>
    </row>
    <row r="1463" spans="1:20" x14ac:dyDescent="0.25">
      <c r="A1463" s="12" t="s">
        <v>51</v>
      </c>
      <c r="B1463" s="13">
        <v>1407009</v>
      </c>
      <c r="C1463" s="12">
        <v>9.5</v>
      </c>
      <c r="D1463" s="12">
        <v>9.4</v>
      </c>
      <c r="E1463" s="12">
        <v>9.6999999999999993</v>
      </c>
      <c r="F1463" s="12">
        <v>2012</v>
      </c>
      <c r="G1463" s="12" t="s">
        <v>8</v>
      </c>
      <c r="H1463" s="16" t="str">
        <f>VLOOKUP(A1463,'Data Key'!$A$1:$B$51,2,FALSE)</f>
        <v>Michigan</v>
      </c>
      <c r="I1463" s="17">
        <f t="shared" si="220"/>
        <v>13367</v>
      </c>
      <c r="J1463" s="21">
        <f t="shared" si="221"/>
        <v>8.1780031584762156E-5</v>
      </c>
      <c r="K1463" s="19">
        <f t="shared" si="222"/>
        <v>9.4185145649672144</v>
      </c>
      <c r="L1463" s="19">
        <f t="shared" si="223"/>
        <v>9.5820746281367395</v>
      </c>
      <c r="M1463" s="21">
        <f t="shared" si="228"/>
        <v>13142</v>
      </c>
      <c r="N1463" s="21">
        <f t="shared" si="229"/>
        <v>13593</v>
      </c>
      <c r="O1463" s="19">
        <f t="shared" si="224"/>
        <v>9.3403809073005224</v>
      </c>
      <c r="P1463" s="19">
        <f t="shared" si="225"/>
        <v>9.6609190133112151</v>
      </c>
      <c r="Q1463" s="21">
        <f>((I1463/B1463)+_xlfn.NORM.S.INV(0.975)^2/(2*B1463))/(1+_xlfn.NORM.S.INV(0.975)^2/B1463)</f>
        <v>9.5016337701290393E-3</v>
      </c>
      <c r="R1463" s="21">
        <f>_xlfn.NORM.S.INV(0.975)*SQRT(Q1463*(1-Q1463)/B1463+(_xlfn.NORM.S.INV(0.975)^2/(4*B1463^2)))/(1+_xlfn.NORM.S.INV(0.975)^2/B1463)</f>
        <v>1.6030247985258453E-4</v>
      </c>
      <c r="S1463" s="19">
        <f t="shared" si="226"/>
        <v>9.3413312902764556</v>
      </c>
      <c r="T1463" s="19">
        <f t="shared" si="227"/>
        <v>9.6619362499816237</v>
      </c>
    </row>
    <row r="1464" spans="1:20" x14ac:dyDescent="0.25">
      <c r="A1464" s="12" t="s">
        <v>28</v>
      </c>
      <c r="B1464" s="13">
        <v>764964</v>
      </c>
      <c r="C1464" s="12">
        <v>17.3</v>
      </c>
      <c r="D1464" s="12">
        <v>17</v>
      </c>
      <c r="E1464" s="12">
        <v>17.600000000000001</v>
      </c>
      <c r="F1464" s="12">
        <v>2012</v>
      </c>
      <c r="G1464" s="12" t="s">
        <v>8</v>
      </c>
      <c r="H1464" s="16" t="str">
        <f>VLOOKUP(A1464,'Data Key'!$A$1:$B$51,2,FALSE)</f>
        <v>Minnesota</v>
      </c>
      <c r="I1464" s="17">
        <f t="shared" si="220"/>
        <v>13234</v>
      </c>
      <c r="J1464" s="21">
        <f t="shared" si="221"/>
        <v>1.4907849866406211E-4</v>
      </c>
      <c r="K1464" s="19">
        <f t="shared" si="222"/>
        <v>17.15108203176613</v>
      </c>
      <c r="L1464" s="19">
        <f t="shared" si="223"/>
        <v>17.449239029094255</v>
      </c>
      <c r="M1464" s="21">
        <f t="shared" si="228"/>
        <v>13011</v>
      </c>
      <c r="N1464" s="21">
        <f t="shared" si="229"/>
        <v>13458</v>
      </c>
      <c r="O1464" s="19">
        <f t="shared" si="224"/>
        <v>17.008643544009914</v>
      </c>
      <c r="P1464" s="19">
        <f t="shared" si="225"/>
        <v>17.592984767910647</v>
      </c>
      <c r="Q1464" s="21">
        <f>((I1464/B1464)+_xlfn.NORM.S.INV(0.975)^2/(2*B1464))/(1+_xlfn.NORM.S.INV(0.975)^2/B1464)</f>
        <v>1.730258451671508E-2</v>
      </c>
      <c r="R1464" s="21">
        <f>_xlfn.NORM.S.INV(0.975)*SQRT(Q1464*(1-Q1464)/B1464+(_xlfn.NORM.S.INV(0.975)^2/(4*B1464^2)))/(1+_xlfn.NORM.S.INV(0.975)^2/B1464)</f>
        <v>2.9221791694032445E-4</v>
      </c>
      <c r="S1464" s="19">
        <f t="shared" si="226"/>
        <v>17.010366599774756</v>
      </c>
      <c r="T1464" s="19">
        <f t="shared" si="227"/>
        <v>17.594802433655403</v>
      </c>
    </row>
    <row r="1465" spans="1:20" x14ac:dyDescent="0.25">
      <c r="A1465" s="12" t="s">
        <v>61</v>
      </c>
      <c r="B1465" s="13">
        <v>437820</v>
      </c>
      <c r="C1465" s="12">
        <v>6.4</v>
      </c>
      <c r="D1465" s="12">
        <v>6.2</v>
      </c>
      <c r="E1465" s="12">
        <v>6.7</v>
      </c>
      <c r="F1465" s="12">
        <v>2012</v>
      </c>
      <c r="G1465" s="12" t="s">
        <v>8</v>
      </c>
      <c r="H1465" s="16" t="str">
        <f>VLOOKUP(A1465,'Data Key'!$A$1:$B$51,2,FALSE)</f>
        <v>Mississippi</v>
      </c>
      <c r="I1465" s="17">
        <f t="shared" si="220"/>
        <v>2802</v>
      </c>
      <c r="J1465" s="21">
        <f t="shared" si="221"/>
        <v>1.2051588219500472E-4</v>
      </c>
      <c r="K1465" s="19">
        <f t="shared" si="222"/>
        <v>6.2793744837087919</v>
      </c>
      <c r="L1465" s="19">
        <f t="shared" si="223"/>
        <v>6.5204062480988005</v>
      </c>
      <c r="M1465" s="21">
        <f t="shared" si="228"/>
        <v>2699</v>
      </c>
      <c r="N1465" s="21">
        <f t="shared" si="229"/>
        <v>2906</v>
      </c>
      <c r="O1465" s="19">
        <f t="shared" si="224"/>
        <v>6.1646338677995525</v>
      </c>
      <c r="P1465" s="19">
        <f t="shared" si="225"/>
        <v>6.6374309076789544</v>
      </c>
      <c r="Q1465" s="21">
        <f>((I1465/B1465)+_xlfn.NORM.S.INV(0.975)^2/(2*B1465))/(1+_xlfn.NORM.S.INV(0.975)^2/B1465)</f>
        <v>6.4042212047378151E-3</v>
      </c>
      <c r="R1465" s="21">
        <f>_xlfn.NORM.S.INV(0.975)*SQRT(Q1465*(1-Q1465)/B1465+(_xlfn.NORM.S.INV(0.975)^2/(4*B1465^2)))/(1+_xlfn.NORM.S.INV(0.975)^2/B1465)</f>
        <v>2.363248304375485E-4</v>
      </c>
      <c r="S1465" s="19">
        <f t="shared" si="226"/>
        <v>6.167896374300267</v>
      </c>
      <c r="T1465" s="19">
        <f t="shared" si="227"/>
        <v>6.6405460351753636</v>
      </c>
    </row>
    <row r="1466" spans="1:20" x14ac:dyDescent="0.25">
      <c r="A1466" s="12" t="s">
        <v>22</v>
      </c>
      <c r="B1466" s="13">
        <v>816438</v>
      </c>
      <c r="C1466" s="12">
        <v>9.5</v>
      </c>
      <c r="D1466" s="12">
        <v>9.3000000000000007</v>
      </c>
      <c r="E1466" s="12">
        <v>9.6999999999999993</v>
      </c>
      <c r="F1466" s="12">
        <v>2012</v>
      </c>
      <c r="G1466" s="12" t="s">
        <v>8</v>
      </c>
      <c r="H1466" s="16" t="str">
        <f>VLOOKUP(A1466,'Data Key'!$A$1:$B$51,2,FALSE)</f>
        <v>Missouri</v>
      </c>
      <c r="I1466" s="17">
        <f t="shared" si="220"/>
        <v>7756</v>
      </c>
      <c r="J1466" s="21">
        <f t="shared" si="221"/>
        <v>1.0735517227961278E-4</v>
      </c>
      <c r="K1466" s="19">
        <f t="shared" si="222"/>
        <v>9.3924476296477852</v>
      </c>
      <c r="L1466" s="19">
        <f t="shared" si="223"/>
        <v>9.6071579742070092</v>
      </c>
      <c r="M1466" s="21">
        <f t="shared" si="228"/>
        <v>7585</v>
      </c>
      <c r="N1466" s="21">
        <f t="shared" si="229"/>
        <v>7928</v>
      </c>
      <c r="O1466" s="19">
        <f t="shared" si="224"/>
        <v>9.2903564018333302</v>
      </c>
      <c r="P1466" s="19">
        <f t="shared" si="225"/>
        <v>9.7104740347705523</v>
      </c>
      <c r="Q1466" s="21">
        <f>((I1466/B1466)+_xlfn.NORM.S.INV(0.975)^2/(2*B1466))/(1+_xlfn.NORM.S.INV(0.975)^2/B1466)</f>
        <v>9.5021106654069459E-3</v>
      </c>
      <c r="R1466" s="21">
        <f>_xlfn.NORM.S.INV(0.975)*SQRT(Q1466*(1-Q1466)/B1466+(_xlfn.NORM.S.INV(0.975)^2/(4*B1466^2)))/(1+_xlfn.NORM.S.INV(0.975)^2/B1466)</f>
        <v>2.1044974268405898E-4</v>
      </c>
      <c r="S1466" s="19">
        <f t="shared" si="226"/>
        <v>9.2916609227228868</v>
      </c>
      <c r="T1466" s="19">
        <f t="shared" si="227"/>
        <v>9.7125604080910062</v>
      </c>
    </row>
    <row r="1467" spans="1:20" x14ac:dyDescent="0.25">
      <c r="A1467" s="12" t="s">
        <v>52</v>
      </c>
      <c r="B1467" s="13">
        <v>129878</v>
      </c>
      <c r="C1467" s="12">
        <v>3.5</v>
      </c>
      <c r="D1467" s="12">
        <v>3.2</v>
      </c>
      <c r="E1467" s="12">
        <v>3.8</v>
      </c>
      <c r="F1467" s="12">
        <v>2012</v>
      </c>
      <c r="G1467" s="12" t="s">
        <v>8</v>
      </c>
      <c r="H1467" s="16" t="str">
        <f>VLOOKUP(A1467,'Data Key'!$A$1:$B$51,2,FALSE)</f>
        <v>Montana</v>
      </c>
      <c r="I1467" s="17">
        <f t="shared" si="220"/>
        <v>455</v>
      </c>
      <c r="J1467" s="21">
        <f t="shared" si="221"/>
        <v>1.6394872407870273E-4</v>
      </c>
      <c r="K1467" s="19">
        <f t="shared" si="222"/>
        <v>3.3393389766866308</v>
      </c>
      <c r="L1467" s="19">
        <f t="shared" si="223"/>
        <v>3.6672364248440368</v>
      </c>
      <c r="M1467" s="21">
        <f t="shared" si="228"/>
        <v>413</v>
      </c>
      <c r="N1467" s="21">
        <f t="shared" si="229"/>
        <v>497</v>
      </c>
      <c r="O1467" s="19">
        <f t="shared" si="224"/>
        <v>3.1799072976177643</v>
      </c>
      <c r="P1467" s="19">
        <f t="shared" si="225"/>
        <v>3.8266681039129029</v>
      </c>
      <c r="Q1467" s="21">
        <f>((I1467/B1467)+_xlfn.NORM.S.INV(0.975)^2/(2*B1467))/(1+_xlfn.NORM.S.INV(0.975)^2/B1467)</f>
        <v>3.517972368410058E-3</v>
      </c>
      <c r="R1467" s="21">
        <f>_xlfn.NORM.S.INV(0.975)*SQRT(Q1467*(1-Q1467)/B1467+(_xlfn.NORM.S.INV(0.975)^2/(4*B1467^2)))/(1+_xlfn.NORM.S.INV(0.975)^2/B1467)</f>
        <v>3.2233387082245349E-4</v>
      </c>
      <c r="S1467" s="19">
        <f t="shared" si="226"/>
        <v>3.1956384975876047</v>
      </c>
      <c r="T1467" s="19">
        <f t="shared" si="227"/>
        <v>3.8403062392325111</v>
      </c>
    </row>
    <row r="1468" spans="1:20" x14ac:dyDescent="0.25">
      <c r="A1468" s="12" t="s">
        <v>53</v>
      </c>
      <c r="B1468" s="13">
        <v>267579</v>
      </c>
      <c r="C1468" s="12">
        <v>8.1</v>
      </c>
      <c r="D1468" s="12">
        <v>7.8</v>
      </c>
      <c r="E1468" s="12">
        <v>8.4</v>
      </c>
      <c r="F1468" s="12">
        <v>2012</v>
      </c>
      <c r="G1468" s="12" t="s">
        <v>8</v>
      </c>
      <c r="H1468" s="16" t="str">
        <f>VLOOKUP(A1468,'Data Key'!$A$1:$B$51,2,FALSE)</f>
        <v>Nebraska</v>
      </c>
      <c r="I1468" s="17">
        <f t="shared" si="220"/>
        <v>2167</v>
      </c>
      <c r="J1468" s="21">
        <f t="shared" si="221"/>
        <v>1.7326533932372412E-4</v>
      </c>
      <c r="K1468" s="19">
        <f t="shared" si="222"/>
        <v>7.9252775209156816</v>
      </c>
      <c r="L1468" s="19">
        <f t="shared" si="223"/>
        <v>8.2718081995631305</v>
      </c>
      <c r="M1468" s="21">
        <f t="shared" si="228"/>
        <v>2077</v>
      </c>
      <c r="N1468" s="21">
        <f t="shared" si="229"/>
        <v>2259</v>
      </c>
      <c r="O1468" s="19">
        <f t="shared" si="224"/>
        <v>7.7621935951625503</v>
      </c>
      <c r="P1468" s="19">
        <f t="shared" si="225"/>
        <v>8.4423665534290802</v>
      </c>
      <c r="Q1468" s="21">
        <f>((I1468/B1468)+_xlfn.NORM.S.INV(0.975)^2/(2*B1468))/(1+_xlfn.NORM.S.INV(0.975)^2/B1468)</f>
        <v>8.1056046702610799E-3</v>
      </c>
      <c r="R1468" s="21">
        <f>_xlfn.NORM.S.INV(0.975)*SQRT(Q1468*(1-Q1468)/B1468+(_xlfn.NORM.S.INV(0.975)^2/(4*B1468^2)))/(1+_xlfn.NORM.S.INV(0.975)^2/B1468)</f>
        <v>3.3981158838183227E-4</v>
      </c>
      <c r="S1468" s="19">
        <f t="shared" si="226"/>
        <v>7.7657930818792469</v>
      </c>
      <c r="T1468" s="19">
        <f t="shared" si="227"/>
        <v>8.4454162586429113</v>
      </c>
    </row>
    <row r="1469" spans="1:20" x14ac:dyDescent="0.25">
      <c r="A1469" s="12" t="s">
        <v>31</v>
      </c>
      <c r="B1469" s="13">
        <v>405383</v>
      </c>
      <c r="C1469" s="12">
        <v>9</v>
      </c>
      <c r="D1469" s="12">
        <v>8.6999999999999993</v>
      </c>
      <c r="E1469" s="12">
        <v>9.3000000000000007</v>
      </c>
      <c r="F1469" s="12">
        <v>2012</v>
      </c>
      <c r="G1469" s="12" t="s">
        <v>8</v>
      </c>
      <c r="H1469" s="16" t="str">
        <f>VLOOKUP(A1469,'Data Key'!$A$1:$B$51,2,FALSE)</f>
        <v>Nevada</v>
      </c>
      <c r="I1469" s="17">
        <f t="shared" si="220"/>
        <v>3648</v>
      </c>
      <c r="J1469" s="21">
        <f t="shared" si="221"/>
        <v>1.4831973859018001E-4</v>
      </c>
      <c r="K1469" s="19">
        <f t="shared" si="222"/>
        <v>8.8505776004694265</v>
      </c>
      <c r="L1469" s="19">
        <f t="shared" si="223"/>
        <v>9.1472170776497848</v>
      </c>
      <c r="M1469" s="21">
        <f t="shared" si="228"/>
        <v>3531</v>
      </c>
      <c r="N1469" s="21">
        <f t="shared" si="229"/>
        <v>3767</v>
      </c>
      <c r="O1469" s="19">
        <f t="shared" si="224"/>
        <v>8.7102813882180552</v>
      </c>
      <c r="P1469" s="19">
        <f t="shared" si="225"/>
        <v>9.292446895898447</v>
      </c>
      <c r="Q1469" s="21">
        <f>((I1469/B1469)+_xlfn.NORM.S.INV(0.975)^2/(2*B1469))/(1+_xlfn.NORM.S.INV(0.975)^2/B1469)</f>
        <v>9.0035500813883881E-3</v>
      </c>
      <c r="R1469" s="21">
        <f>_xlfn.NORM.S.INV(0.975)*SQRT(Q1469*(1-Q1469)/B1469+(_xlfn.NORM.S.INV(0.975)^2/(4*B1469^2)))/(1+_xlfn.NORM.S.INV(0.975)^2/B1469)</f>
        <v>2.9081164882734838E-4</v>
      </c>
      <c r="S1469" s="19">
        <f t="shared" si="226"/>
        <v>8.7127384325610393</v>
      </c>
      <c r="T1469" s="19">
        <f t="shared" si="227"/>
        <v>9.2943617302157353</v>
      </c>
    </row>
    <row r="1470" spans="1:20" x14ac:dyDescent="0.25">
      <c r="A1470" s="12" t="s">
        <v>37</v>
      </c>
      <c r="B1470" s="13">
        <v>173822</v>
      </c>
      <c r="C1470" s="12">
        <v>10.199999999999999</v>
      </c>
      <c r="D1470" s="12">
        <v>9.8000000000000007</v>
      </c>
      <c r="E1470" s="12">
        <v>10.7</v>
      </c>
      <c r="F1470" s="12">
        <v>2012</v>
      </c>
      <c r="G1470" s="12" t="s">
        <v>8</v>
      </c>
      <c r="H1470" s="16" t="str">
        <f>VLOOKUP(A1470,'Data Key'!$A$1:$B$51,2,FALSE)</f>
        <v>New Hampshire</v>
      </c>
      <c r="I1470" s="17">
        <f t="shared" si="220"/>
        <v>1773</v>
      </c>
      <c r="J1470" s="21">
        <f t="shared" si="221"/>
        <v>2.4100348918989838E-4</v>
      </c>
      <c r="K1470" s="19">
        <f t="shared" si="222"/>
        <v>9.9590862577926469</v>
      </c>
      <c r="L1470" s="19">
        <f t="shared" si="223"/>
        <v>10.441093236172446</v>
      </c>
      <c r="M1470" s="21">
        <f t="shared" si="228"/>
        <v>1691</v>
      </c>
      <c r="N1470" s="21">
        <f t="shared" si="229"/>
        <v>1856</v>
      </c>
      <c r="O1470" s="19">
        <f t="shared" si="224"/>
        <v>9.728342787449229</v>
      </c>
      <c r="P1470" s="19">
        <f t="shared" si="225"/>
        <v>10.677589718217487</v>
      </c>
      <c r="Q1470" s="21">
        <f>((I1470/B1470)+_xlfn.NORM.S.INV(0.975)^2/(2*B1470))/(1+_xlfn.NORM.S.INV(0.975)^2/B1470)</f>
        <v>1.0210914064988577E-2</v>
      </c>
      <c r="R1470" s="21">
        <f>_xlfn.NORM.S.INV(0.975)*SQRT(Q1470*(1-Q1470)/B1470+(_xlfn.NORM.S.INV(0.975)^2/(4*B1470^2)))/(1+_xlfn.NORM.S.INV(0.975)^2/B1470)</f>
        <v>4.7272485577439237E-4</v>
      </c>
      <c r="S1470" s="19">
        <f t="shared" si="226"/>
        <v>9.738189209214184</v>
      </c>
      <c r="T1470" s="19">
        <f t="shared" si="227"/>
        <v>10.68363892076297</v>
      </c>
    </row>
    <row r="1471" spans="1:20" x14ac:dyDescent="0.25">
      <c r="A1471" s="12" t="s">
        <v>16</v>
      </c>
      <c r="B1471" s="13">
        <v>1189043</v>
      </c>
      <c r="C1471" s="12">
        <v>11.2</v>
      </c>
      <c r="D1471" s="12">
        <v>11</v>
      </c>
      <c r="E1471" s="12">
        <v>11.4</v>
      </c>
      <c r="F1471" s="12">
        <v>2012</v>
      </c>
      <c r="G1471" s="12" t="s">
        <v>8</v>
      </c>
      <c r="H1471" s="16" t="str">
        <f>VLOOKUP(A1471,'Data Key'!$A$1:$B$51,2,FALSE)</f>
        <v>New Jersey</v>
      </c>
      <c r="I1471" s="17">
        <f t="shared" si="220"/>
        <v>13317</v>
      </c>
      <c r="J1471" s="21">
        <f t="shared" si="221"/>
        <v>9.6507245503907638E-5</v>
      </c>
      <c r="K1471" s="19">
        <f t="shared" si="222"/>
        <v>11.103255925382259</v>
      </c>
      <c r="L1471" s="19">
        <f t="shared" si="223"/>
        <v>11.296270416390074</v>
      </c>
      <c r="M1471" s="21">
        <f t="shared" si="228"/>
        <v>13093</v>
      </c>
      <c r="N1471" s="21">
        <f t="shared" si="229"/>
        <v>13543</v>
      </c>
      <c r="O1471" s="19">
        <f t="shared" si="224"/>
        <v>11.011376375791288</v>
      </c>
      <c r="P1471" s="19">
        <f t="shared" si="225"/>
        <v>11.38983199093725</v>
      </c>
      <c r="Q1471" s="21">
        <f>((I1471/B1471)+_xlfn.NORM.S.INV(0.975)^2/(2*B1471))/(1+_xlfn.NORM.S.INV(0.975)^2/B1471)</f>
        <v>1.1201342339944822E-2</v>
      </c>
      <c r="R1471" s="21">
        <f>_xlfn.NORM.S.INV(0.975)*SQRT(Q1471*(1-Q1471)/B1471+(_xlfn.NORM.S.INV(0.975)^2/(4*B1471^2)))/(1+_xlfn.NORM.S.INV(0.975)^2/B1471)</f>
        <v>1.8917019491708213E-4</v>
      </c>
      <c r="S1471" s="19">
        <f t="shared" si="226"/>
        <v>11.012172145027741</v>
      </c>
      <c r="T1471" s="19">
        <f t="shared" si="227"/>
        <v>11.390512534861903</v>
      </c>
    </row>
    <row r="1472" spans="1:20" x14ac:dyDescent="0.25">
      <c r="A1472" s="12" t="s">
        <v>62</v>
      </c>
      <c r="B1472" s="13">
        <v>303049</v>
      </c>
      <c r="C1472" s="12">
        <v>5.6</v>
      </c>
      <c r="D1472" s="12">
        <v>5.3</v>
      </c>
      <c r="E1472" s="12">
        <v>5.8</v>
      </c>
      <c r="F1472" s="12">
        <v>2012</v>
      </c>
      <c r="G1472" s="12" t="s">
        <v>8</v>
      </c>
      <c r="H1472" s="16" t="str">
        <f>VLOOKUP(A1472,'Data Key'!$A$1:$B$51,2,FALSE)</f>
        <v>New Mexico</v>
      </c>
      <c r="I1472" s="17">
        <f t="shared" si="220"/>
        <v>1697</v>
      </c>
      <c r="J1472" s="21">
        <f t="shared" si="221"/>
        <v>1.355528575731057E-4</v>
      </c>
      <c r="K1472" s="19">
        <f t="shared" si="222"/>
        <v>5.4642016375745435</v>
      </c>
      <c r="L1472" s="19">
        <f t="shared" si="223"/>
        <v>5.7353073527207554</v>
      </c>
      <c r="M1472" s="21">
        <f t="shared" si="228"/>
        <v>1617</v>
      </c>
      <c r="N1472" s="21">
        <f t="shared" si="229"/>
        <v>1778</v>
      </c>
      <c r="O1472" s="19">
        <f t="shared" si="224"/>
        <v>5.3357707829426921</v>
      </c>
      <c r="P1472" s="19">
        <f t="shared" si="225"/>
        <v>5.8670380037551686</v>
      </c>
      <c r="Q1472" s="21">
        <f>((I1472/B1472)+_xlfn.NORM.S.INV(0.975)^2/(2*B1472))/(1+_xlfn.NORM.S.INV(0.975)^2/B1472)</f>
        <v>5.6060214490389433E-3</v>
      </c>
      <c r="R1472" s="21">
        <f>_xlfn.NORM.S.INV(0.975)*SQRT(Q1472*(1-Q1472)/B1472+(_xlfn.NORM.S.INV(0.975)^2/(4*B1472^2)))/(1+_xlfn.NORM.S.INV(0.975)^2/B1472)</f>
        <v>2.6589868288133897E-4</v>
      </c>
      <c r="S1472" s="19">
        <f t="shared" si="226"/>
        <v>5.3401227661576041</v>
      </c>
      <c r="T1472" s="19">
        <f t="shared" si="227"/>
        <v>5.8719201319202821</v>
      </c>
    </row>
    <row r="1473" spans="1:20" x14ac:dyDescent="0.25">
      <c r="A1473" s="12" t="s">
        <v>38</v>
      </c>
      <c r="B1473" s="13">
        <v>2427513</v>
      </c>
      <c r="C1473" s="12">
        <v>9.1999999999999993</v>
      </c>
      <c r="D1473" s="12">
        <v>9</v>
      </c>
      <c r="E1473" s="12">
        <v>9.3000000000000007</v>
      </c>
      <c r="F1473" s="12">
        <v>2012</v>
      </c>
      <c r="G1473" s="12" t="s">
        <v>8</v>
      </c>
      <c r="H1473" s="16" t="str">
        <f>VLOOKUP(A1473,'Data Key'!$A$1:$B$51,2,FALSE)</f>
        <v>New York</v>
      </c>
      <c r="I1473" s="17">
        <f t="shared" si="220"/>
        <v>22333</v>
      </c>
      <c r="J1473" s="21">
        <f t="shared" si="221"/>
        <v>6.1278055885129171E-5</v>
      </c>
      <c r="K1473" s="19">
        <f t="shared" si="222"/>
        <v>9.1386726755836616</v>
      </c>
      <c r="L1473" s="19">
        <f t="shared" si="223"/>
        <v>9.2612287873539216</v>
      </c>
      <c r="M1473" s="21">
        <f t="shared" si="228"/>
        <v>22042</v>
      </c>
      <c r="N1473" s="21">
        <f t="shared" si="229"/>
        <v>22625</v>
      </c>
      <c r="O1473" s="19">
        <f t="shared" si="224"/>
        <v>9.0800749573740696</v>
      </c>
      <c r="P1473" s="19">
        <f t="shared" si="225"/>
        <v>9.3202384498043891</v>
      </c>
      <c r="Q1473" s="21">
        <f>((I1473/B1473)+_xlfn.NORM.S.INV(0.975)^2/(2*B1473))/(1+_xlfn.NORM.S.INV(0.975)^2/B1473)</f>
        <v>9.2007274050416622E-3</v>
      </c>
      <c r="R1473" s="21">
        <f>_xlfn.NORM.S.INV(0.975)*SQRT(Q1473*(1-Q1473)/B1473+(_xlfn.NORM.S.INV(0.975)^2/(4*B1473^2)))/(1+_xlfn.NORM.S.INV(0.975)^2/B1473)</f>
        <v>1.2011022112613242E-4</v>
      </c>
      <c r="S1473" s="19">
        <f t="shared" si="226"/>
        <v>9.0806171839155301</v>
      </c>
      <c r="T1473" s="19">
        <f t="shared" si="227"/>
        <v>9.3208376261677941</v>
      </c>
    </row>
    <row r="1474" spans="1:20" x14ac:dyDescent="0.25">
      <c r="A1474" s="12" t="s">
        <v>23</v>
      </c>
      <c r="B1474" s="13">
        <v>1366747</v>
      </c>
      <c r="C1474" s="12">
        <v>8.6999999999999993</v>
      </c>
      <c r="D1474" s="12">
        <v>8.5</v>
      </c>
      <c r="E1474" s="12">
        <v>8.9</v>
      </c>
      <c r="F1474" s="12">
        <v>2012</v>
      </c>
      <c r="G1474" s="12" t="s">
        <v>8</v>
      </c>
      <c r="H1474" s="16" t="str">
        <f>VLOOKUP(A1474,'Data Key'!$A$1:$B$51,2,FALSE)</f>
        <v>North Carolina</v>
      </c>
      <c r="I1474" s="17">
        <f t="shared" si="220"/>
        <v>11891</v>
      </c>
      <c r="J1474" s="21">
        <f t="shared" si="221"/>
        <v>7.9437133664980213E-5</v>
      </c>
      <c r="K1474" s="19">
        <f t="shared" si="222"/>
        <v>8.6207831704586066</v>
      </c>
      <c r="L1474" s="19">
        <f t="shared" si="223"/>
        <v>8.7796574377885666</v>
      </c>
      <c r="M1474" s="21">
        <f t="shared" si="228"/>
        <v>11678</v>
      </c>
      <c r="N1474" s="21">
        <f t="shared" si="229"/>
        <v>12104</v>
      </c>
      <c r="O1474" s="19">
        <f t="shared" si="224"/>
        <v>8.5443758062026109</v>
      </c>
      <c r="P1474" s="19">
        <f t="shared" si="225"/>
        <v>8.8560648020445623</v>
      </c>
      <c r="Q1474" s="21">
        <f>((I1474/B1474)+_xlfn.NORM.S.INV(0.975)^2/(2*B1474))/(1+_xlfn.NORM.S.INV(0.975)^2/B1474)</f>
        <v>8.7016011760536194E-3</v>
      </c>
      <c r="R1474" s="21">
        <f>_xlfn.NORM.S.INV(0.975)*SQRT(Q1474*(1-Q1474)/B1474+(_xlfn.NORM.S.INV(0.975)^2/(4*B1474^2)))/(1+_xlfn.NORM.S.INV(0.975)^2/B1474)</f>
        <v>1.5571207183786442E-4</v>
      </c>
      <c r="S1474" s="19">
        <f t="shared" si="226"/>
        <v>8.545889104215755</v>
      </c>
      <c r="T1474" s="19">
        <f t="shared" si="227"/>
        <v>8.8573132478914829</v>
      </c>
    </row>
    <row r="1475" spans="1:20" x14ac:dyDescent="0.25">
      <c r="A1475" s="12" t="s">
        <v>59</v>
      </c>
      <c r="B1475" s="13">
        <v>90685</v>
      </c>
      <c r="C1475" s="12">
        <v>7.1</v>
      </c>
      <c r="D1475" s="12">
        <v>6.5</v>
      </c>
      <c r="E1475" s="12">
        <v>7.6</v>
      </c>
      <c r="F1475" s="12">
        <v>2012</v>
      </c>
      <c r="G1475" s="12" t="s">
        <v>8</v>
      </c>
      <c r="H1475" s="16" t="str">
        <f>VLOOKUP(A1475,'Data Key'!$A$1:$B$51,2,FALSE)</f>
        <v>North Dakota</v>
      </c>
      <c r="I1475" s="17">
        <f t="shared" ref="I1475:I1538" si="230">ROUND(B1475*C1475/1000,0)</f>
        <v>644</v>
      </c>
      <c r="J1475" s="21">
        <f t="shared" ref="J1475:J1538" si="231">SQRT(I1475/B1475*(1-I1475/B1475)/B1475)</f>
        <v>2.7884310012911829E-4</v>
      </c>
      <c r="K1475" s="19">
        <f t="shared" ref="K1475:K1538" si="232">1000*(I1475/B1475-J1475)</f>
        <v>6.8226621102143783</v>
      </c>
      <c r="L1475" s="19">
        <f t="shared" ref="L1475:L1538" si="233">1000*(I1475/B1475+J1475)</f>
        <v>7.3803483104726153</v>
      </c>
      <c r="M1475" s="21">
        <f t="shared" si="228"/>
        <v>595</v>
      </c>
      <c r="N1475" s="21">
        <f t="shared" si="229"/>
        <v>694</v>
      </c>
      <c r="O1475" s="19">
        <f t="shared" ref="O1475:O1538" si="234">1000*M1475/B1475</f>
        <v>6.5611732921651873</v>
      </c>
      <c r="P1475" s="19">
        <f t="shared" ref="P1475:P1538" si="235">1000*N1475/B1475</f>
        <v>7.6528643105254455</v>
      </c>
      <c r="Q1475" s="21">
        <f>((I1475/B1475)+_xlfn.NORM.S.INV(0.975)^2/(2*B1475))/(1+_xlfn.NORM.S.INV(0.975)^2/B1475)</f>
        <v>7.1223837356400883E-3</v>
      </c>
      <c r="R1475" s="21">
        <f>_xlfn.NORM.S.INV(0.975)*SQRT(Q1475*(1-Q1475)/B1475+(_xlfn.NORM.S.INV(0.975)^2/(4*B1475^2)))/(1+_xlfn.NORM.S.INV(0.975)^2/B1475)</f>
        <v>5.4770594437658258E-4</v>
      </c>
      <c r="S1475" s="19">
        <f t="shared" ref="S1475:S1538" si="236">1000*(Q1475-R1475)</f>
        <v>6.5746777912635057</v>
      </c>
      <c r="T1475" s="19">
        <f t="shared" ref="T1475:T1538" si="237">1000*(Q1475+R1475)</f>
        <v>7.6700896800166714</v>
      </c>
    </row>
    <row r="1476" spans="1:20" x14ac:dyDescent="0.25">
      <c r="A1476" s="12" t="s">
        <v>54</v>
      </c>
      <c r="B1476" s="13">
        <v>1570484</v>
      </c>
      <c r="C1476" s="12">
        <v>10</v>
      </c>
      <c r="D1476" s="12">
        <v>9.8000000000000007</v>
      </c>
      <c r="E1476" s="12">
        <v>10.199999999999999</v>
      </c>
      <c r="F1476" s="12">
        <v>2012</v>
      </c>
      <c r="G1476" s="12" t="s">
        <v>8</v>
      </c>
      <c r="H1476" s="16" t="str">
        <f>VLOOKUP(A1476,'Data Key'!$A$1:$B$51,2,FALSE)</f>
        <v>Ohio</v>
      </c>
      <c r="I1476" s="17">
        <f t="shared" si="230"/>
        <v>15705</v>
      </c>
      <c r="J1476" s="21">
        <f t="shared" si="231"/>
        <v>7.9396805504186379E-5</v>
      </c>
      <c r="K1476" s="19">
        <f t="shared" si="232"/>
        <v>9.9207050739164249</v>
      </c>
      <c r="L1476" s="19">
        <f t="shared" si="233"/>
        <v>10.079498684924799</v>
      </c>
      <c r="M1476" s="21">
        <f t="shared" ref="M1476:M1539" si="238">_xlfn.BINOM.INV(B1476, C1476/1000, 0.025)</f>
        <v>15461</v>
      </c>
      <c r="N1476" s="21">
        <f t="shared" ref="N1476:N1539" si="239">_xlfn.BINOM.INV(B1476, C1476/1000, 0.975)</f>
        <v>15950</v>
      </c>
      <c r="O1476" s="19">
        <f t="shared" si="234"/>
        <v>9.8447357629877157</v>
      </c>
      <c r="P1476" s="19">
        <f t="shared" si="235"/>
        <v>10.156104742232332</v>
      </c>
      <c r="Q1476" s="21">
        <f>((I1476/B1476)+_xlfn.NORM.S.INV(0.975)^2/(2*B1476))/(1+_xlfn.NORM.S.INV(0.975)^2/B1476)</f>
        <v>1.000130043338651E-2</v>
      </c>
      <c r="R1476" s="21">
        <f>_xlfn.NORM.S.INV(0.975)*SQRT(Q1476*(1-Q1476)/B1476+(_xlfn.NORM.S.INV(0.975)^2/(4*B1476^2)))/(1+_xlfn.NORM.S.INV(0.975)^2/B1476)</f>
        <v>1.5562853531172428E-4</v>
      </c>
      <c r="S1476" s="19">
        <f t="shared" si="236"/>
        <v>9.8456718980747873</v>
      </c>
      <c r="T1476" s="19">
        <f t="shared" si="237"/>
        <v>10.156928968698233</v>
      </c>
    </row>
    <row r="1477" spans="1:20" x14ac:dyDescent="0.25">
      <c r="A1477" s="12" t="s">
        <v>39</v>
      </c>
      <c r="B1477" s="13">
        <v>574282</v>
      </c>
      <c r="C1477" s="12">
        <v>6.5</v>
      </c>
      <c r="D1477" s="12">
        <v>6.3</v>
      </c>
      <c r="E1477" s="12">
        <v>6.7</v>
      </c>
      <c r="F1477" s="12">
        <v>2012</v>
      </c>
      <c r="G1477" s="12" t="s">
        <v>8</v>
      </c>
      <c r="H1477" s="16" t="str">
        <f>VLOOKUP(A1477,'Data Key'!$A$1:$B$51,2,FALSE)</f>
        <v>Oklahoma</v>
      </c>
      <c r="I1477" s="17">
        <f t="shared" si="230"/>
        <v>3733</v>
      </c>
      <c r="J1477" s="21">
        <f t="shared" si="231"/>
        <v>1.0604438137680075E-4</v>
      </c>
      <c r="K1477" s="19">
        <f t="shared" si="232"/>
        <v>6.3942464165238819</v>
      </c>
      <c r="L1477" s="19">
        <f t="shared" si="233"/>
        <v>6.6063351792774831</v>
      </c>
      <c r="M1477" s="21">
        <f t="shared" si="238"/>
        <v>3614</v>
      </c>
      <c r="N1477" s="21">
        <f t="shared" si="239"/>
        <v>3853</v>
      </c>
      <c r="O1477" s="19">
        <f t="shared" si="234"/>
        <v>6.2930755273541568</v>
      </c>
      <c r="P1477" s="19">
        <f t="shared" si="235"/>
        <v>6.709247373241717</v>
      </c>
      <c r="Q1477" s="21">
        <f>((I1477/B1477)+_xlfn.NORM.S.INV(0.975)^2/(2*B1477))/(1+_xlfn.NORM.S.INV(0.975)^2/B1477)</f>
        <v>6.5035918697260104E-3</v>
      </c>
      <c r="R1477" s="21">
        <f>_xlfn.NORM.S.INV(0.975)*SQRT(Q1477*(1-Q1477)/B1477+(_xlfn.NORM.S.INV(0.975)^2/(4*B1477^2)))/(1+_xlfn.NORM.S.INV(0.975)^2/B1477)</f>
        <v>2.0792110195600835E-4</v>
      </c>
      <c r="S1477" s="19">
        <f t="shared" si="236"/>
        <v>6.2956707677700017</v>
      </c>
      <c r="T1477" s="19">
        <f t="shared" si="237"/>
        <v>6.7115129716820192</v>
      </c>
    </row>
    <row r="1478" spans="1:20" x14ac:dyDescent="0.25">
      <c r="A1478" s="12" t="s">
        <v>32</v>
      </c>
      <c r="B1478" s="13">
        <v>521072</v>
      </c>
      <c r="C1478" s="12">
        <v>13.9</v>
      </c>
      <c r="D1478" s="12">
        <v>13.6</v>
      </c>
      <c r="E1478" s="12">
        <v>14.2</v>
      </c>
      <c r="F1478" s="12">
        <v>2012</v>
      </c>
      <c r="G1478" s="12" t="s">
        <v>8</v>
      </c>
      <c r="H1478" s="16" t="str">
        <f>VLOOKUP(A1478,'Data Key'!$A$1:$B$51,2,FALSE)</f>
        <v>Oregon</v>
      </c>
      <c r="I1478" s="17">
        <f t="shared" si="230"/>
        <v>7243</v>
      </c>
      <c r="J1478" s="21">
        <f t="shared" si="231"/>
        <v>1.6218920433763815E-4</v>
      </c>
      <c r="K1478" s="19">
        <f t="shared" si="232"/>
        <v>13.738001172424115</v>
      </c>
      <c r="L1478" s="19">
        <f t="shared" si="233"/>
        <v>14.062379581099393</v>
      </c>
      <c r="M1478" s="21">
        <f t="shared" si="238"/>
        <v>7078</v>
      </c>
      <c r="N1478" s="21">
        <f t="shared" si="239"/>
        <v>7409</v>
      </c>
      <c r="O1478" s="19">
        <f t="shared" si="234"/>
        <v>13.583535480701324</v>
      </c>
      <c r="P1478" s="19">
        <f t="shared" si="235"/>
        <v>14.218764393404367</v>
      </c>
      <c r="Q1478" s="21">
        <f>((I1478/B1478)+_xlfn.NORM.S.INV(0.975)^2/(2*B1478))/(1+_xlfn.NORM.S.INV(0.975)^2/B1478)</f>
        <v>1.3903773986387922E-2</v>
      </c>
      <c r="R1478" s="21">
        <f>_xlfn.NORM.S.INV(0.975)*SQRT(Q1478*(1-Q1478)/B1478+(_xlfn.NORM.S.INV(0.975)^2/(4*B1478^2)))/(1+_xlfn.NORM.S.INV(0.975)^2/B1478)</f>
        <v>3.1794442003493442E-4</v>
      </c>
      <c r="S1478" s="19">
        <f t="shared" si="236"/>
        <v>13.585829566352988</v>
      </c>
      <c r="T1478" s="19">
        <f t="shared" si="237"/>
        <v>14.221718406422857</v>
      </c>
    </row>
    <row r="1479" spans="1:20" x14ac:dyDescent="0.25">
      <c r="A1479" s="12" t="s">
        <v>24</v>
      </c>
      <c r="B1479" s="13">
        <v>1620867</v>
      </c>
      <c r="C1479" s="12">
        <v>12.7</v>
      </c>
      <c r="D1479" s="12">
        <v>12.5</v>
      </c>
      <c r="E1479" s="12">
        <v>12.9</v>
      </c>
      <c r="F1479" s="12">
        <v>2012</v>
      </c>
      <c r="G1479" s="12" t="s">
        <v>8</v>
      </c>
      <c r="H1479" s="16" t="str">
        <f>VLOOKUP(A1479,'Data Key'!$A$1:$B$51,2,FALSE)</f>
        <v>Pennsylvania</v>
      </c>
      <c r="I1479" s="17">
        <f t="shared" si="230"/>
        <v>20585</v>
      </c>
      <c r="J1479" s="21">
        <f t="shared" si="231"/>
        <v>8.7953398530419552E-5</v>
      </c>
      <c r="K1479" s="19">
        <f t="shared" si="232"/>
        <v>12.612039876673531</v>
      </c>
      <c r="L1479" s="19">
        <f t="shared" si="233"/>
        <v>12.787946673734368</v>
      </c>
      <c r="M1479" s="21">
        <f t="shared" si="238"/>
        <v>20306</v>
      </c>
      <c r="N1479" s="21">
        <f t="shared" si="239"/>
        <v>20865</v>
      </c>
      <c r="O1479" s="19">
        <f t="shared" si="234"/>
        <v>12.527863174461569</v>
      </c>
      <c r="P1479" s="19">
        <f t="shared" si="235"/>
        <v>12.872740329712432</v>
      </c>
      <c r="Q1479" s="21">
        <f>((I1479/B1479)+_xlfn.NORM.S.INV(0.975)^2/(2*B1479))/(1+_xlfn.NORM.S.INV(0.975)^2/B1479)</f>
        <v>1.2701148174694567E-2</v>
      </c>
      <c r="R1479" s="21">
        <f>_xlfn.NORM.S.INV(0.975)*SQRT(Q1479*(1-Q1479)/B1479+(_xlfn.NORM.S.INV(0.975)^2/(4*B1479^2)))/(1+_xlfn.NORM.S.INV(0.975)^2/B1479)</f>
        <v>1.7239689465906909E-4</v>
      </c>
      <c r="S1479" s="19">
        <f t="shared" si="236"/>
        <v>12.528751280035499</v>
      </c>
      <c r="T1479" s="19">
        <f t="shared" si="237"/>
        <v>12.873545069353636</v>
      </c>
    </row>
    <row r="1480" spans="1:20" x14ac:dyDescent="0.25">
      <c r="A1480" s="12" t="s">
        <v>40</v>
      </c>
      <c r="B1480" s="13">
        <v>129627</v>
      </c>
      <c r="C1480" s="12">
        <v>13.4</v>
      </c>
      <c r="D1480" s="12">
        <v>12.8</v>
      </c>
      <c r="E1480" s="12">
        <v>14.1</v>
      </c>
      <c r="F1480" s="12">
        <v>2012</v>
      </c>
      <c r="G1480" s="12" t="s">
        <v>8</v>
      </c>
      <c r="H1480" s="16" t="str">
        <f>VLOOKUP(A1480,'Data Key'!$A$1:$B$51,2,FALSE)</f>
        <v>Rhode Island</v>
      </c>
      <c r="I1480" s="17">
        <f t="shared" si="230"/>
        <v>1737</v>
      </c>
      <c r="J1480" s="21">
        <f t="shared" si="231"/>
        <v>3.1935593948237759E-4</v>
      </c>
      <c r="K1480" s="19">
        <f t="shared" si="232"/>
        <v>13.08063017452165</v>
      </c>
      <c r="L1480" s="19">
        <f t="shared" si="233"/>
        <v>13.719342053486406</v>
      </c>
      <c r="M1480" s="21">
        <f t="shared" si="238"/>
        <v>1656</v>
      </c>
      <c r="N1480" s="21">
        <f t="shared" si="239"/>
        <v>1819</v>
      </c>
      <c r="O1480" s="19">
        <f t="shared" si="234"/>
        <v>12.775116295216275</v>
      </c>
      <c r="P1480" s="19">
        <f t="shared" si="235"/>
        <v>14.032570374999036</v>
      </c>
      <c r="Q1480" s="21">
        <f>((I1480/B1480)+_xlfn.NORM.S.INV(0.975)^2/(2*B1480))/(1+_xlfn.NORM.S.INV(0.975)^2/B1480)</f>
        <v>1.3414405937978449E-2</v>
      </c>
      <c r="R1480" s="21">
        <f>_xlfn.NORM.S.INV(0.975)*SQRT(Q1480*(1-Q1480)/B1480+(_xlfn.NORM.S.INV(0.975)^2/(4*B1480^2)))/(1+_xlfn.NORM.S.INV(0.975)^2/B1480)</f>
        <v>6.2641495649023602E-4</v>
      </c>
      <c r="S1480" s="19">
        <f t="shared" si="236"/>
        <v>12.787990981488212</v>
      </c>
      <c r="T1480" s="19">
        <f t="shared" si="237"/>
        <v>14.040820894468686</v>
      </c>
    </row>
    <row r="1481" spans="1:20" x14ac:dyDescent="0.25">
      <c r="A1481" s="12" t="s">
        <v>17</v>
      </c>
      <c r="B1481" s="13">
        <v>653571</v>
      </c>
      <c r="C1481" s="12">
        <v>6.3</v>
      </c>
      <c r="D1481" s="12">
        <v>6.2</v>
      </c>
      <c r="E1481" s="12">
        <v>6.5</v>
      </c>
      <c r="F1481" s="12">
        <v>2012</v>
      </c>
      <c r="G1481" s="12" t="s">
        <v>8</v>
      </c>
      <c r="H1481" s="16" t="str">
        <f>VLOOKUP(A1481,'Data Key'!$A$1:$B$51,2,FALSE)</f>
        <v>South Carolina</v>
      </c>
      <c r="I1481" s="17">
        <f t="shared" si="230"/>
        <v>4117</v>
      </c>
      <c r="J1481" s="21">
        <f t="shared" si="231"/>
        <v>9.7864565234138815E-5</v>
      </c>
      <c r="K1481" s="19">
        <f t="shared" si="232"/>
        <v>6.2013745380920495</v>
      </c>
      <c r="L1481" s="19">
        <f t="shared" si="233"/>
        <v>6.3971036685603266</v>
      </c>
      <c r="M1481" s="21">
        <f t="shared" si="238"/>
        <v>3993</v>
      </c>
      <c r="N1481" s="21">
        <f t="shared" si="239"/>
        <v>4243</v>
      </c>
      <c r="O1481" s="19">
        <f t="shared" si="234"/>
        <v>6.1095122029588218</v>
      </c>
      <c r="P1481" s="19">
        <f t="shared" si="235"/>
        <v>6.4920261149898018</v>
      </c>
      <c r="Q1481" s="21">
        <f>((I1481/B1481)+_xlfn.NORM.S.INV(0.975)^2/(2*B1481))/(1+_xlfn.NORM.S.INV(0.975)^2/B1481)</f>
        <v>6.3021408844573228E-3</v>
      </c>
      <c r="R1481" s="21">
        <f>_xlfn.NORM.S.INV(0.975)*SQRT(Q1481*(1-Q1481)/B1481+(_xlfn.NORM.S.INV(0.975)^2/(4*B1481^2)))/(1+_xlfn.NORM.S.INV(0.975)^2/B1481)</f>
        <v>1.9187629670203336E-4</v>
      </c>
      <c r="S1481" s="19">
        <f t="shared" si="236"/>
        <v>6.1102645877552897</v>
      </c>
      <c r="T1481" s="19">
        <f t="shared" si="237"/>
        <v>6.4940171811593563</v>
      </c>
    </row>
    <row r="1482" spans="1:20" x14ac:dyDescent="0.25">
      <c r="A1482" s="12" t="s">
        <v>55</v>
      </c>
      <c r="B1482" s="13">
        <v>115453</v>
      </c>
      <c r="C1482" s="12">
        <v>5.9</v>
      </c>
      <c r="D1482" s="12">
        <v>5.4</v>
      </c>
      <c r="E1482" s="12">
        <v>6.3</v>
      </c>
      <c r="F1482" s="12">
        <v>2012</v>
      </c>
      <c r="G1482" s="12" t="s">
        <v>8</v>
      </c>
      <c r="H1482" s="16" t="str">
        <f>VLOOKUP(A1482,'Data Key'!$A$1:$B$51,2,FALSE)</f>
        <v>South Dakota</v>
      </c>
      <c r="I1482" s="17">
        <f t="shared" si="230"/>
        <v>681</v>
      </c>
      <c r="J1482" s="21">
        <f t="shared" si="231"/>
        <v>2.2536356144419419E-4</v>
      </c>
      <c r="K1482" s="19">
        <f t="shared" si="232"/>
        <v>5.6731405917610056</v>
      </c>
      <c r="L1482" s="19">
        <f t="shared" si="233"/>
        <v>6.1238677146493945</v>
      </c>
      <c r="M1482" s="21">
        <f t="shared" si="238"/>
        <v>631</v>
      </c>
      <c r="N1482" s="21">
        <f t="shared" si="239"/>
        <v>733</v>
      </c>
      <c r="O1482" s="19">
        <f t="shared" si="234"/>
        <v>5.4654274899742754</v>
      </c>
      <c r="P1482" s="19">
        <f t="shared" si="235"/>
        <v>6.3489038829653621</v>
      </c>
      <c r="Q1482" s="21">
        <f>((I1482/B1482)+_xlfn.NORM.S.INV(0.975)^2/(2*B1482))/(1+_xlfn.NORM.S.INV(0.975)^2/B1482)</f>
        <v>5.9149438074132688E-3</v>
      </c>
      <c r="R1482" s="21">
        <f>_xlfn.NORM.S.INV(0.975)*SQRT(Q1482*(1-Q1482)/B1482+(_xlfn.NORM.S.INV(0.975)^2/(4*B1482^2)))/(1+_xlfn.NORM.S.INV(0.975)^2/B1482)</f>
        <v>4.4261394203313359E-4</v>
      </c>
      <c r="S1482" s="19">
        <f t="shared" si="236"/>
        <v>5.4723298653801358</v>
      </c>
      <c r="T1482" s="19">
        <f t="shared" si="237"/>
        <v>6.3575577494464026</v>
      </c>
    </row>
    <row r="1483" spans="1:20" x14ac:dyDescent="0.25">
      <c r="A1483" s="12" t="s">
        <v>29</v>
      </c>
      <c r="B1483" s="13">
        <v>885214</v>
      </c>
      <c r="C1483" s="12">
        <v>6.8</v>
      </c>
      <c r="D1483" s="12">
        <v>6.7</v>
      </c>
      <c r="E1483" s="12">
        <v>7</v>
      </c>
      <c r="F1483" s="12">
        <v>2012</v>
      </c>
      <c r="G1483" s="12" t="s">
        <v>8</v>
      </c>
      <c r="H1483" s="16" t="str">
        <f>VLOOKUP(A1483,'Data Key'!$A$1:$B$51,2,FALSE)</f>
        <v>Tennessee</v>
      </c>
      <c r="I1483" s="17">
        <f t="shared" si="230"/>
        <v>6019</v>
      </c>
      <c r="J1483" s="21">
        <f t="shared" si="231"/>
        <v>8.7343856950654352E-5</v>
      </c>
      <c r="K1483" s="19">
        <f t="shared" si="232"/>
        <v>6.7121419171107588</v>
      </c>
      <c r="L1483" s="19">
        <f t="shared" si="233"/>
        <v>6.886829631012068</v>
      </c>
      <c r="M1483" s="21">
        <f t="shared" si="238"/>
        <v>5868</v>
      </c>
      <c r="N1483" s="21">
        <f t="shared" si="239"/>
        <v>6171</v>
      </c>
      <c r="O1483" s="19">
        <f t="shared" si="234"/>
        <v>6.6289055527815872</v>
      </c>
      <c r="P1483" s="19">
        <f t="shared" si="235"/>
        <v>6.9711956656808409</v>
      </c>
      <c r="Q1483" s="21">
        <f>((I1483/B1483)+_xlfn.NORM.S.INV(0.975)^2/(2*B1483))/(1+_xlfn.NORM.S.INV(0.975)^2/B1483)</f>
        <v>6.8016260488920934E-3</v>
      </c>
      <c r="R1483" s="21">
        <f>_xlfn.NORM.S.INV(0.975)*SQRT(Q1483*(1-Q1483)/B1483+(_xlfn.NORM.S.INV(0.975)^2/(4*B1483^2)))/(1+_xlfn.NORM.S.INV(0.975)^2/B1483)</f>
        <v>1.7123057511619132E-4</v>
      </c>
      <c r="S1483" s="19">
        <f t="shared" si="236"/>
        <v>6.6303954737759021</v>
      </c>
      <c r="T1483" s="19">
        <f t="shared" si="237"/>
        <v>6.9728566240082843</v>
      </c>
    </row>
    <row r="1484" spans="1:20" x14ac:dyDescent="0.25">
      <c r="A1484" s="12" t="s">
        <v>63</v>
      </c>
      <c r="B1484" s="13">
        <v>4436112</v>
      </c>
      <c r="C1484" s="12">
        <v>7.6</v>
      </c>
      <c r="D1484" s="12">
        <v>7.5</v>
      </c>
      <c r="E1484" s="12">
        <v>7.7</v>
      </c>
      <c r="F1484" s="12">
        <v>2012</v>
      </c>
      <c r="G1484" s="12" t="s">
        <v>8</v>
      </c>
      <c r="H1484" s="16" t="str">
        <f>VLOOKUP(A1484,'Data Key'!$A$1:$B$51,2,FALSE)</f>
        <v>Texas</v>
      </c>
      <c r="I1484" s="17">
        <f t="shared" si="230"/>
        <v>33714</v>
      </c>
      <c r="J1484" s="21">
        <f t="shared" si="231"/>
        <v>4.1233104899724686E-5</v>
      </c>
      <c r="K1484" s="19">
        <f t="shared" si="232"/>
        <v>7.558665184413079</v>
      </c>
      <c r="L1484" s="19">
        <f t="shared" si="233"/>
        <v>7.641131394212529</v>
      </c>
      <c r="M1484" s="21">
        <f t="shared" si="238"/>
        <v>33356</v>
      </c>
      <c r="N1484" s="21">
        <f t="shared" si="239"/>
        <v>34073</v>
      </c>
      <c r="O1484" s="19">
        <f t="shared" si="234"/>
        <v>7.5191969905178224</v>
      </c>
      <c r="P1484" s="19">
        <f t="shared" si="235"/>
        <v>7.6808250107301168</v>
      </c>
      <c r="Q1484" s="21">
        <f>((I1484/B1484)+_xlfn.NORM.S.INV(0.975)^2/(2*B1484))/(1+_xlfn.NORM.S.INV(0.975)^2/B1484)</f>
        <v>7.6003246836590351E-3</v>
      </c>
      <c r="R1484" s="21">
        <f>_xlfn.NORM.S.INV(0.975)*SQRT(Q1484*(1-Q1484)/B1484+(_xlfn.NORM.S.INV(0.975)^2/(4*B1484^2)))/(1+_xlfn.NORM.S.INV(0.975)^2/B1484)</f>
        <v>8.0818740093357839E-5</v>
      </c>
      <c r="S1484" s="19">
        <f t="shared" si="236"/>
        <v>7.5195059435656768</v>
      </c>
      <c r="T1484" s="19">
        <f t="shared" si="237"/>
        <v>7.6811434237523928</v>
      </c>
    </row>
    <row r="1485" spans="1:20" x14ac:dyDescent="0.25">
      <c r="A1485" s="12" t="s">
        <v>25</v>
      </c>
      <c r="B1485" s="13">
        <v>550572</v>
      </c>
      <c r="C1485" s="12">
        <v>7.3</v>
      </c>
      <c r="D1485" s="12">
        <v>7.1</v>
      </c>
      <c r="E1485" s="12">
        <v>7.5</v>
      </c>
      <c r="F1485" s="12">
        <v>2012</v>
      </c>
      <c r="G1485" s="12" t="s">
        <v>8</v>
      </c>
      <c r="H1485" s="16" t="str">
        <f>VLOOKUP(A1485,'Data Key'!$A$1:$B$51,2,FALSE)</f>
        <v>Utah</v>
      </c>
      <c r="I1485" s="17">
        <f t="shared" si="230"/>
        <v>4019</v>
      </c>
      <c r="J1485" s="21">
        <f t="shared" si="231"/>
        <v>1.1472391597715662E-4</v>
      </c>
      <c r="K1485" s="19">
        <f t="shared" si="232"/>
        <v>7.1849571429942403</v>
      </c>
      <c r="L1485" s="19">
        <f t="shared" si="233"/>
        <v>7.4144049749485532</v>
      </c>
      <c r="M1485" s="21">
        <f t="shared" si="238"/>
        <v>3896</v>
      </c>
      <c r="N1485" s="21">
        <f t="shared" si="239"/>
        <v>4143</v>
      </c>
      <c r="O1485" s="19">
        <f t="shared" si="234"/>
        <v>7.0762770355194231</v>
      </c>
      <c r="P1485" s="19">
        <f t="shared" si="235"/>
        <v>7.524901375296964</v>
      </c>
      <c r="Q1485" s="21">
        <f>((I1485/B1485)+_xlfn.NORM.S.INV(0.975)^2/(2*B1485))/(1+_xlfn.NORM.S.INV(0.975)^2/B1485)</f>
        <v>7.3031187106873527E-3</v>
      </c>
      <c r="R1485" s="21">
        <f>_xlfn.NORM.S.INV(0.975)*SQRT(Q1485*(1-Q1485)/B1485+(_xlfn.NORM.S.INV(0.975)^2/(4*B1485^2)))/(1+_xlfn.NORM.S.INV(0.975)^2/B1485)</f>
        <v>2.249327788545998E-4</v>
      </c>
      <c r="S1485" s="19">
        <f t="shared" si="236"/>
        <v>7.0781859318327536</v>
      </c>
      <c r="T1485" s="19">
        <f t="shared" si="237"/>
        <v>7.5280514895419524</v>
      </c>
    </row>
    <row r="1486" spans="1:20" x14ac:dyDescent="0.25">
      <c r="A1486" s="12" t="s">
        <v>57</v>
      </c>
      <c r="B1486" s="13">
        <v>77646</v>
      </c>
      <c r="C1486" s="12">
        <v>10.199999999999999</v>
      </c>
      <c r="D1486" s="12">
        <v>9.5</v>
      </c>
      <c r="E1486" s="12">
        <v>10.9</v>
      </c>
      <c r="F1486" s="12">
        <v>2012</v>
      </c>
      <c r="G1486" s="12" t="s">
        <v>8</v>
      </c>
      <c r="H1486" s="16" t="str">
        <f>VLOOKUP(A1486,'Data Key'!$A$1:$B$51,2,FALSE)</f>
        <v>Vermont</v>
      </c>
      <c r="I1486" s="17">
        <f t="shared" si="230"/>
        <v>792</v>
      </c>
      <c r="J1486" s="21">
        <f t="shared" si="231"/>
        <v>3.6059292169242629E-4</v>
      </c>
      <c r="K1486" s="19">
        <f t="shared" si="232"/>
        <v>9.8395461711133834</v>
      </c>
      <c r="L1486" s="19">
        <f t="shared" si="233"/>
        <v>10.560732014498237</v>
      </c>
      <c r="M1486" s="21">
        <f t="shared" si="238"/>
        <v>738</v>
      </c>
      <c r="N1486" s="21">
        <f t="shared" si="239"/>
        <v>847</v>
      </c>
      <c r="O1486" s="19">
        <f t="shared" si="234"/>
        <v>9.5046750637508701</v>
      </c>
      <c r="P1486" s="19">
        <f t="shared" si="235"/>
        <v>10.90848208536177</v>
      </c>
      <c r="Q1486" s="21">
        <f>((I1486/B1486)+_xlfn.NORM.S.INV(0.975)^2/(2*B1486))/(1+_xlfn.NORM.S.INV(0.975)^2/B1486)</f>
        <v>1.0224370256201739E-2</v>
      </c>
      <c r="R1486" s="21">
        <f>_xlfn.NORM.S.INV(0.975)*SQRT(Q1486*(1-Q1486)/B1486+(_xlfn.NORM.S.INV(0.975)^2/(4*B1486^2)))/(1+_xlfn.NORM.S.INV(0.975)^2/B1486)</f>
        <v>7.0797669188690749E-4</v>
      </c>
      <c r="S1486" s="19">
        <f t="shared" si="236"/>
        <v>9.5163935643148303</v>
      </c>
      <c r="T1486" s="19">
        <f t="shared" si="237"/>
        <v>10.932346948088647</v>
      </c>
    </row>
    <row r="1487" spans="1:20" x14ac:dyDescent="0.25">
      <c r="A1487" s="12" t="s">
        <v>56</v>
      </c>
      <c r="B1487" s="13">
        <v>1135632</v>
      </c>
      <c r="C1487" s="12">
        <v>10.9</v>
      </c>
      <c r="D1487" s="12">
        <v>10.7</v>
      </c>
      <c r="E1487" s="12">
        <v>11.1</v>
      </c>
      <c r="F1487" s="12">
        <v>2012</v>
      </c>
      <c r="G1487" s="12" t="s">
        <v>8</v>
      </c>
      <c r="H1487" s="16" t="str">
        <f>VLOOKUP(A1487,'Data Key'!$A$1:$B$51,2,FALSE)</f>
        <v>Virginia</v>
      </c>
      <c r="I1487" s="17">
        <f t="shared" si="230"/>
        <v>12378</v>
      </c>
      <c r="J1487" s="21">
        <f t="shared" si="231"/>
        <v>9.7433385605855095E-5</v>
      </c>
      <c r="K1487" s="19">
        <f t="shared" si="232"/>
        <v>10.802224249966232</v>
      </c>
      <c r="L1487" s="19">
        <f t="shared" si="233"/>
        <v>10.997091021177942</v>
      </c>
      <c r="M1487" s="21">
        <f t="shared" si="238"/>
        <v>12162</v>
      </c>
      <c r="N1487" s="21">
        <f t="shared" si="239"/>
        <v>12596</v>
      </c>
      <c r="O1487" s="19">
        <f t="shared" si="234"/>
        <v>10.70945517562027</v>
      </c>
      <c r="P1487" s="19">
        <f t="shared" si="235"/>
        <v>11.091621229412345</v>
      </c>
      <c r="Q1487" s="21">
        <f>((I1487/B1487)+_xlfn.NORM.S.INV(0.975)^2/(2*B1487))/(1+_xlfn.NORM.S.INV(0.975)^2/B1487)</f>
        <v>1.0901312090949232E-2</v>
      </c>
      <c r="R1487" s="21">
        <f>_xlfn.NORM.S.INV(0.975)*SQRT(Q1487*(1-Q1487)/B1487+(_xlfn.NORM.S.INV(0.975)^2/(4*B1487^2)))/(1+_xlfn.NORM.S.INV(0.975)^2/B1487)</f>
        <v>1.9098710279504704E-4</v>
      </c>
      <c r="S1487" s="19">
        <f t="shared" si="236"/>
        <v>10.710324988154186</v>
      </c>
      <c r="T1487" s="19">
        <f t="shared" si="237"/>
        <v>11.09229919374428</v>
      </c>
    </row>
    <row r="1488" spans="1:20" x14ac:dyDescent="0.25">
      <c r="A1488" s="12" t="s">
        <v>41</v>
      </c>
      <c r="B1488" s="13">
        <v>958439</v>
      </c>
      <c r="C1488" s="12">
        <v>8.9</v>
      </c>
      <c r="D1488" s="12">
        <v>8.6999999999999993</v>
      </c>
      <c r="E1488" s="12">
        <v>9</v>
      </c>
      <c r="F1488" s="12">
        <v>2012</v>
      </c>
      <c r="G1488" s="12" t="s">
        <v>8</v>
      </c>
      <c r="H1488" s="16" t="str">
        <f>VLOOKUP(A1488,'Data Key'!$A$1:$B$51,2,FALSE)</f>
        <v>Washington</v>
      </c>
      <c r="I1488" s="17">
        <f t="shared" si="230"/>
        <v>8530</v>
      </c>
      <c r="J1488" s="21">
        <f t="shared" si="231"/>
        <v>9.5933171174892082E-5</v>
      </c>
      <c r="K1488" s="19">
        <f t="shared" si="232"/>
        <v>8.8039550846243824</v>
      </c>
      <c r="L1488" s="19">
        <f t="shared" si="233"/>
        <v>8.9958214269741656</v>
      </c>
      <c r="M1488" s="21">
        <f t="shared" si="238"/>
        <v>8350</v>
      </c>
      <c r="N1488" s="21">
        <f t="shared" si="239"/>
        <v>8711</v>
      </c>
      <c r="O1488" s="19">
        <f t="shared" si="234"/>
        <v>8.7120828764271909</v>
      </c>
      <c r="P1488" s="19">
        <f t="shared" si="235"/>
        <v>9.0887369983900914</v>
      </c>
      <c r="Q1488" s="21">
        <f>((I1488/B1488)+_xlfn.NORM.S.INV(0.975)^2/(2*B1488))/(1+_xlfn.NORM.S.INV(0.975)^2/B1488)</f>
        <v>8.9018565952499931E-3</v>
      </c>
      <c r="R1488" s="21">
        <f>_xlfn.NORM.S.INV(0.975)*SQRT(Q1488*(1-Q1488)/B1488+(_xlfn.NORM.S.INV(0.975)^2/(4*B1488^2)))/(1+_xlfn.NORM.S.INV(0.975)^2/B1488)</f>
        <v>1.880560892641088E-4</v>
      </c>
      <c r="S1488" s="19">
        <f t="shared" si="236"/>
        <v>8.7138005059858834</v>
      </c>
      <c r="T1488" s="19">
        <f t="shared" si="237"/>
        <v>9.0899126845141023</v>
      </c>
    </row>
    <row r="1489" spans="1:20" x14ac:dyDescent="0.25">
      <c r="A1489" s="12" t="s">
        <v>18</v>
      </c>
      <c r="B1489" s="13">
        <v>245478</v>
      </c>
      <c r="C1489" s="12">
        <v>5.8</v>
      </c>
      <c r="D1489" s="12">
        <v>5.5</v>
      </c>
      <c r="E1489" s="12">
        <v>6.1</v>
      </c>
      <c r="F1489" s="12">
        <v>2012</v>
      </c>
      <c r="G1489" s="12" t="s">
        <v>8</v>
      </c>
      <c r="H1489" s="16" t="str">
        <f>VLOOKUP(A1489,'Data Key'!$A$1:$B$51,2,FALSE)</f>
        <v>West Virginia</v>
      </c>
      <c r="I1489" s="17">
        <f t="shared" si="230"/>
        <v>1424</v>
      </c>
      <c r="J1489" s="21">
        <f t="shared" si="231"/>
        <v>1.5327774244904739E-4</v>
      </c>
      <c r="K1489" s="19">
        <f t="shared" si="232"/>
        <v>5.6476494282139047</v>
      </c>
      <c r="L1489" s="19">
        <f t="shared" si="233"/>
        <v>5.9542049131119983</v>
      </c>
      <c r="M1489" s="21">
        <f t="shared" si="238"/>
        <v>1351</v>
      </c>
      <c r="N1489" s="21">
        <f t="shared" si="239"/>
        <v>1498</v>
      </c>
      <c r="O1489" s="19">
        <f t="shared" si="234"/>
        <v>5.5035481794702577</v>
      </c>
      <c r="P1489" s="19">
        <f t="shared" si="235"/>
        <v>6.102379846666504</v>
      </c>
      <c r="Q1489" s="21">
        <f>((I1489/B1489)+_xlfn.NORM.S.INV(0.975)^2/(2*B1489))/(1+_xlfn.NORM.S.INV(0.975)^2/B1489)</f>
        <v>5.8086607177808046E-3</v>
      </c>
      <c r="R1489" s="21">
        <f>_xlfn.NORM.S.INV(0.975)*SQRT(Q1489*(1-Q1489)/B1489+(_xlfn.NORM.S.INV(0.975)^2/(4*B1489^2)))/(1+_xlfn.NORM.S.INV(0.975)^2/B1489)</f>
        <v>3.0071497546686261E-4</v>
      </c>
      <c r="S1489" s="19">
        <f t="shared" si="236"/>
        <v>5.5079457423139422</v>
      </c>
      <c r="T1489" s="19">
        <f t="shared" si="237"/>
        <v>6.1093756932476673</v>
      </c>
    </row>
    <row r="1490" spans="1:20" x14ac:dyDescent="0.25">
      <c r="A1490" s="12" t="s">
        <v>26</v>
      </c>
      <c r="B1490" s="13">
        <v>755006</v>
      </c>
      <c r="C1490" s="12">
        <v>10.9</v>
      </c>
      <c r="D1490" s="12">
        <v>10.6</v>
      </c>
      <c r="E1490" s="12">
        <v>11.1</v>
      </c>
      <c r="F1490" s="12">
        <v>2012</v>
      </c>
      <c r="G1490" s="12" t="s">
        <v>8</v>
      </c>
      <c r="H1490" s="16" t="str">
        <f>VLOOKUP(A1490,'Data Key'!$A$1:$B$51,2,FALSE)</f>
        <v>Wisconsin</v>
      </c>
      <c r="I1490" s="17">
        <f t="shared" si="230"/>
        <v>8230</v>
      </c>
      <c r="J1490" s="21">
        <f t="shared" si="231"/>
        <v>1.195004358300276E-4</v>
      </c>
      <c r="K1490" s="19">
        <f t="shared" si="232"/>
        <v>10.781075188734544</v>
      </c>
      <c r="L1490" s="19">
        <f t="shared" si="233"/>
        <v>11.020076060394601</v>
      </c>
      <c r="M1490" s="21">
        <f t="shared" si="238"/>
        <v>8053</v>
      </c>
      <c r="N1490" s="21">
        <f t="shared" si="239"/>
        <v>8407</v>
      </c>
      <c r="O1490" s="19">
        <f t="shared" si="234"/>
        <v>10.666140401533234</v>
      </c>
      <c r="P1490" s="19">
        <f t="shared" si="235"/>
        <v>11.135010847595913</v>
      </c>
      <c r="Q1490" s="21">
        <f>((I1490/B1490)+_xlfn.NORM.S.INV(0.975)^2/(2*B1490))/(1+_xlfn.NORM.S.INV(0.975)^2/B1490)</f>
        <v>1.0903064142190163E-2</v>
      </c>
      <c r="R1490" s="21">
        <f>_xlfn.NORM.S.INV(0.975)*SQRT(Q1490*(1-Q1490)/B1490+(_xlfn.NORM.S.INV(0.975)^2/(4*B1490^2)))/(1+_xlfn.NORM.S.INV(0.975)^2/B1490)</f>
        <v>2.3425561128289008E-4</v>
      </c>
      <c r="S1490" s="19">
        <f t="shared" si="236"/>
        <v>10.668808530907274</v>
      </c>
      <c r="T1490" s="19">
        <f t="shared" si="237"/>
        <v>11.137319753473053</v>
      </c>
    </row>
    <row r="1491" spans="1:20" x14ac:dyDescent="0.25">
      <c r="A1491" s="12" t="s">
        <v>42</v>
      </c>
      <c r="B1491" s="13">
        <v>82862</v>
      </c>
      <c r="C1491" s="12">
        <v>8</v>
      </c>
      <c r="D1491" s="12">
        <v>7.5</v>
      </c>
      <c r="E1491" s="12">
        <v>8.6999999999999993</v>
      </c>
      <c r="F1491" s="12">
        <v>2012</v>
      </c>
      <c r="G1491" s="12" t="s">
        <v>8</v>
      </c>
      <c r="H1491" s="16" t="str">
        <f>VLOOKUP(A1491,'Data Key'!$A$1:$B$51,2,FALSE)</f>
        <v>Wyoming</v>
      </c>
      <c r="I1491" s="17">
        <f t="shared" si="230"/>
        <v>663</v>
      </c>
      <c r="J1491" s="21">
        <f t="shared" si="231"/>
        <v>3.0949733522711917E-4</v>
      </c>
      <c r="K1491" s="19">
        <f t="shared" si="232"/>
        <v>7.6917577636119141</v>
      </c>
      <c r="L1491" s="19">
        <f t="shared" si="233"/>
        <v>8.3107524340661527</v>
      </c>
      <c r="M1491" s="21">
        <f t="shared" si="238"/>
        <v>613</v>
      </c>
      <c r="N1491" s="21">
        <f t="shared" si="239"/>
        <v>714</v>
      </c>
      <c r="O1491" s="19">
        <f t="shared" si="234"/>
        <v>7.3978421954575078</v>
      </c>
      <c r="P1491" s="19">
        <f t="shared" si="235"/>
        <v>8.6167362602881905</v>
      </c>
      <c r="Q1491" s="21">
        <f>((I1491/B1491)+_xlfn.NORM.S.INV(0.975)^2/(2*B1491))/(1+_xlfn.NORM.S.INV(0.975)^2/B1491)</f>
        <v>8.0240629637577804E-3</v>
      </c>
      <c r="R1491" s="21">
        <f>_xlfn.NORM.S.INV(0.975)*SQRT(Q1491*(1-Q1491)/B1491+(_xlfn.NORM.S.INV(0.975)^2/(4*B1491^2)))/(1+_xlfn.NORM.S.INV(0.975)^2/B1491)</f>
        <v>6.0787451832091093E-4</v>
      </c>
      <c r="S1491" s="19">
        <f t="shared" si="236"/>
        <v>7.4161884454368696</v>
      </c>
      <c r="T1491" s="19">
        <f t="shared" si="237"/>
        <v>8.6319374820786923</v>
      </c>
    </row>
    <row r="1492" spans="1:20" x14ac:dyDescent="0.25">
      <c r="A1492" s="12" t="s">
        <v>19</v>
      </c>
      <c r="B1492" s="13">
        <v>677032</v>
      </c>
      <c r="C1492" s="12">
        <v>7.5</v>
      </c>
      <c r="D1492" s="12">
        <v>7.3</v>
      </c>
      <c r="E1492" s="12">
        <v>7.7</v>
      </c>
      <c r="F1492" s="12">
        <v>2013</v>
      </c>
      <c r="G1492" s="12" t="s">
        <v>8</v>
      </c>
      <c r="H1492" s="16" t="str">
        <f>VLOOKUP(A1492,'Data Key'!$A$1:$B$51,2,FALSE)</f>
        <v>Alabama</v>
      </c>
      <c r="I1492" s="17">
        <f t="shared" si="230"/>
        <v>5078</v>
      </c>
      <c r="J1492" s="21">
        <f t="shared" si="231"/>
        <v>1.0485818249235465E-4</v>
      </c>
      <c r="K1492" s="19">
        <f t="shared" si="232"/>
        <v>7.3955258466229603</v>
      </c>
      <c r="L1492" s="19">
        <f t="shared" si="233"/>
        <v>7.6052422116076697</v>
      </c>
      <c r="M1492" s="21">
        <f t="shared" si="238"/>
        <v>4939</v>
      </c>
      <c r="N1492" s="21">
        <f t="shared" si="239"/>
        <v>5217</v>
      </c>
      <c r="O1492" s="19">
        <f t="shared" si="234"/>
        <v>7.2950761559276369</v>
      </c>
      <c r="P1492" s="19">
        <f t="shared" si="235"/>
        <v>7.7056919023029931</v>
      </c>
      <c r="Q1492" s="21">
        <f>((I1492/B1492)+_xlfn.NORM.S.INV(0.975)^2/(2*B1492))/(1+_xlfn.NORM.S.INV(0.975)^2/B1492)</f>
        <v>7.5031784409885227E-3</v>
      </c>
      <c r="R1492" s="21">
        <f>_xlfn.NORM.S.INV(0.975)*SQRT(Q1492*(1-Q1492)/B1492+(_xlfn.NORM.S.INV(0.975)^2/(4*B1492^2)))/(1+_xlfn.NORM.S.INV(0.975)^2/B1492)</f>
        <v>2.0557466307872599E-4</v>
      </c>
      <c r="S1492" s="19">
        <f t="shared" si="236"/>
        <v>7.2976037779097966</v>
      </c>
      <c r="T1492" s="19">
        <f t="shared" si="237"/>
        <v>7.7087531040672488</v>
      </c>
    </row>
    <row r="1493" spans="1:20" x14ac:dyDescent="0.25">
      <c r="A1493" s="12" t="s">
        <v>43</v>
      </c>
      <c r="B1493" s="13">
        <v>117065</v>
      </c>
      <c r="C1493" s="12">
        <v>7.8</v>
      </c>
      <c r="D1493" s="12">
        <v>7.3</v>
      </c>
      <c r="E1493" s="12">
        <v>8.3000000000000007</v>
      </c>
      <c r="F1493" s="12">
        <v>2013</v>
      </c>
      <c r="G1493" s="12" t="s">
        <v>8</v>
      </c>
      <c r="H1493" s="16" t="str">
        <f>VLOOKUP(A1493,'Data Key'!$A$1:$B$51,2,FALSE)</f>
        <v>Alaska</v>
      </c>
      <c r="I1493" s="17">
        <f t="shared" si="230"/>
        <v>913</v>
      </c>
      <c r="J1493" s="21">
        <f t="shared" si="231"/>
        <v>2.5710358398979837E-4</v>
      </c>
      <c r="K1493" s="19">
        <f t="shared" si="232"/>
        <v>7.5419823938857409</v>
      </c>
      <c r="L1493" s="19">
        <f t="shared" si="233"/>
        <v>8.0561895618653381</v>
      </c>
      <c r="M1493" s="21">
        <f t="shared" si="238"/>
        <v>855</v>
      </c>
      <c r="N1493" s="21">
        <f t="shared" si="239"/>
        <v>973</v>
      </c>
      <c r="O1493" s="19">
        <f t="shared" si="234"/>
        <v>7.3036347328407292</v>
      </c>
      <c r="P1493" s="19">
        <f t="shared" si="235"/>
        <v>8.3116217486012047</v>
      </c>
      <c r="Q1493" s="21">
        <f>((I1493/B1493)+_xlfn.NORM.S.INV(0.975)^2/(2*B1493))/(1+_xlfn.NORM.S.INV(0.975)^2/B1493)</f>
        <v>7.8152368983011849E-3</v>
      </c>
      <c r="R1493" s="21">
        <f>_xlfn.NORM.S.INV(0.975)*SQRT(Q1493*(1-Q1493)/B1493+(_xlfn.NORM.S.INV(0.975)^2/(4*B1493^2)))/(1+_xlfn.NORM.S.INV(0.975)^2/B1493)</f>
        <v>5.046813659521439E-4</v>
      </c>
      <c r="S1493" s="19">
        <f t="shared" si="236"/>
        <v>7.3105555323490412</v>
      </c>
      <c r="T1493" s="19">
        <f t="shared" si="237"/>
        <v>8.319918264253328</v>
      </c>
    </row>
    <row r="1494" spans="1:20" x14ac:dyDescent="0.25">
      <c r="A1494" s="12" t="s">
        <v>13</v>
      </c>
      <c r="B1494" s="13">
        <v>1007136</v>
      </c>
      <c r="C1494" s="12">
        <v>8.8000000000000007</v>
      </c>
      <c r="D1494" s="12">
        <v>8.6</v>
      </c>
      <c r="E1494" s="12">
        <v>9</v>
      </c>
      <c r="F1494" s="12">
        <v>2013</v>
      </c>
      <c r="G1494" s="12" t="s">
        <v>8</v>
      </c>
      <c r="H1494" s="16" t="str">
        <f>VLOOKUP(A1494,'Data Key'!$A$1:$B$51,2,FALSE)</f>
        <v>Arizona</v>
      </c>
      <c r="I1494" s="17">
        <f t="shared" si="230"/>
        <v>8863</v>
      </c>
      <c r="J1494" s="21">
        <f t="shared" si="231"/>
        <v>9.3064244713070854E-5</v>
      </c>
      <c r="K1494" s="19">
        <f t="shared" si="232"/>
        <v>8.7071375155258632</v>
      </c>
      <c r="L1494" s="19">
        <f t="shared" si="233"/>
        <v>8.8932660049520056</v>
      </c>
      <c r="M1494" s="21">
        <f t="shared" si="238"/>
        <v>8680</v>
      </c>
      <c r="N1494" s="21">
        <f t="shared" si="239"/>
        <v>9047</v>
      </c>
      <c r="O1494" s="19">
        <f t="shared" si="234"/>
        <v>8.618498395450068</v>
      </c>
      <c r="P1494" s="19">
        <f t="shared" si="235"/>
        <v>8.9828980395894895</v>
      </c>
      <c r="Q1494" s="21">
        <f>((I1494/B1494)+_xlfn.NORM.S.INV(0.975)^2/(2*B1494))/(1+_xlfn.NORM.S.INV(0.975)^2/B1494)</f>
        <v>8.8020753072082774E-3</v>
      </c>
      <c r="R1494" s="21">
        <f>_xlfn.NORM.S.INV(0.975)*SQRT(Q1494*(1-Q1494)/B1494+(_xlfn.NORM.S.INV(0.975)^2/(4*B1494^2)))/(1+_xlfn.NORM.S.INV(0.975)^2/B1494)</f>
        <v>1.8243108387564668E-4</v>
      </c>
      <c r="S1494" s="19">
        <f t="shared" si="236"/>
        <v>8.6196442233326316</v>
      </c>
      <c r="T1494" s="19">
        <f t="shared" si="237"/>
        <v>8.984506391083924</v>
      </c>
    </row>
    <row r="1495" spans="1:20" x14ac:dyDescent="0.25">
      <c r="A1495" s="12" t="s">
        <v>20</v>
      </c>
      <c r="B1495" s="13">
        <v>434806</v>
      </c>
      <c r="C1495" s="12">
        <v>7.8</v>
      </c>
      <c r="D1495" s="12">
        <v>7.5</v>
      </c>
      <c r="E1495" s="12">
        <v>8</v>
      </c>
      <c r="F1495" s="12">
        <v>2013</v>
      </c>
      <c r="G1495" s="12" t="s">
        <v>8</v>
      </c>
      <c r="H1495" s="16" t="str">
        <f>VLOOKUP(A1495,'Data Key'!$A$1:$B$51,2,FALSE)</f>
        <v>Arkansas</v>
      </c>
      <c r="I1495" s="17">
        <f t="shared" si="230"/>
        <v>3391</v>
      </c>
      <c r="J1495" s="21">
        <f t="shared" si="231"/>
        <v>1.3340380683625328E-4</v>
      </c>
      <c r="K1495" s="19">
        <f t="shared" si="232"/>
        <v>7.6654766133971384</v>
      </c>
      <c r="L1495" s="19">
        <f t="shared" si="233"/>
        <v>7.9322842270696459</v>
      </c>
      <c r="M1495" s="21">
        <f t="shared" si="238"/>
        <v>3278</v>
      </c>
      <c r="N1495" s="21">
        <f t="shared" si="239"/>
        <v>3506</v>
      </c>
      <c r="O1495" s="19">
        <f t="shared" si="234"/>
        <v>7.5389944021011672</v>
      </c>
      <c r="P1495" s="19">
        <f t="shared" si="235"/>
        <v>8.0633661908989289</v>
      </c>
      <c r="Q1495" s="21">
        <f>((I1495/B1495)+_xlfn.NORM.S.INV(0.975)^2/(2*B1495))/(1+_xlfn.NORM.S.INV(0.975)^2/B1495)</f>
        <v>7.8032289196280262E-3</v>
      </c>
      <c r="R1495" s="21">
        <f>_xlfn.NORM.S.INV(0.975)*SQRT(Q1495*(1-Q1495)/B1495+(_xlfn.NORM.S.INV(0.975)^2/(4*B1495^2)))/(1+_xlfn.NORM.S.INV(0.975)^2/B1495)</f>
        <v>2.6157395984339245E-4</v>
      </c>
      <c r="S1495" s="19">
        <f t="shared" si="236"/>
        <v>7.5416549597846334</v>
      </c>
      <c r="T1495" s="19">
        <f t="shared" si="237"/>
        <v>8.0648028794714186</v>
      </c>
    </row>
    <row r="1496" spans="1:20" x14ac:dyDescent="0.25">
      <c r="A1496" s="12" t="s">
        <v>44</v>
      </c>
      <c r="B1496" s="13">
        <v>5723381</v>
      </c>
      <c r="C1496" s="12">
        <v>11.1</v>
      </c>
      <c r="D1496" s="12">
        <v>11.1</v>
      </c>
      <c r="E1496" s="12">
        <v>11.2</v>
      </c>
      <c r="F1496" s="12">
        <v>2013</v>
      </c>
      <c r="G1496" s="12" t="s">
        <v>8</v>
      </c>
      <c r="H1496" s="16" t="str">
        <f>VLOOKUP(A1496,'Data Key'!$A$1:$B$51,2,FALSE)</f>
        <v>California</v>
      </c>
      <c r="I1496" s="17">
        <f t="shared" si="230"/>
        <v>63530</v>
      </c>
      <c r="J1496" s="21">
        <f t="shared" si="231"/>
        <v>4.3793831252982577E-5</v>
      </c>
      <c r="K1496" s="19">
        <f t="shared" si="232"/>
        <v>11.0562884452895</v>
      </c>
      <c r="L1496" s="19">
        <f t="shared" si="233"/>
        <v>11.143876107795467</v>
      </c>
      <c r="M1496" s="21">
        <f t="shared" si="238"/>
        <v>63039</v>
      </c>
      <c r="N1496" s="21">
        <f t="shared" si="239"/>
        <v>64021</v>
      </c>
      <c r="O1496" s="19">
        <f t="shared" si="234"/>
        <v>11.01429382387788</v>
      </c>
      <c r="P1496" s="19">
        <f t="shared" si="235"/>
        <v>11.185870729207089</v>
      </c>
      <c r="Q1496" s="21">
        <f>((I1496/B1496)+_xlfn.NORM.S.INV(0.975)^2/(2*B1496))/(1+_xlfn.NORM.S.INV(0.975)^2/B1496)</f>
        <v>1.1100410419582558E-2</v>
      </c>
      <c r="R1496" s="21">
        <f>_xlfn.NORM.S.INV(0.975)*SQRT(Q1496*(1-Q1496)/B1496+(_xlfn.NORM.S.INV(0.975)^2/(4*B1496^2)))/(1+_xlfn.NORM.S.INV(0.975)^2/B1496)</f>
        <v>8.5836184901208571E-5</v>
      </c>
      <c r="S1496" s="19">
        <f t="shared" si="236"/>
        <v>11.01457423468135</v>
      </c>
      <c r="T1496" s="19">
        <f t="shared" si="237"/>
        <v>11.186246604483765</v>
      </c>
    </row>
    <row r="1497" spans="1:20" x14ac:dyDescent="0.25">
      <c r="A1497" s="12" t="s">
        <v>21</v>
      </c>
      <c r="B1497" s="13">
        <v>778033</v>
      </c>
      <c r="C1497" s="12">
        <v>5.7</v>
      </c>
      <c r="D1497" s="12">
        <v>5.6</v>
      </c>
      <c r="E1497" s="12">
        <v>5.9</v>
      </c>
      <c r="F1497" s="12">
        <v>2013</v>
      </c>
      <c r="G1497" s="12" t="s">
        <v>8</v>
      </c>
      <c r="H1497" s="16" t="str">
        <f>VLOOKUP(A1497,'Data Key'!$A$1:$B$51,2,FALSE)</f>
        <v>Colorado</v>
      </c>
      <c r="I1497" s="17">
        <f t="shared" si="230"/>
        <v>4435</v>
      </c>
      <c r="J1497" s="21">
        <f t="shared" si="231"/>
        <v>8.5350772158692835E-5</v>
      </c>
      <c r="K1497" s="19">
        <f t="shared" si="232"/>
        <v>5.6149215813275992</v>
      </c>
      <c r="L1497" s="19">
        <f t="shared" si="233"/>
        <v>5.7856231256449844</v>
      </c>
      <c r="M1497" s="21">
        <f t="shared" si="238"/>
        <v>4305</v>
      </c>
      <c r="N1497" s="21">
        <f t="shared" si="239"/>
        <v>4565</v>
      </c>
      <c r="O1497" s="19">
        <f t="shared" si="234"/>
        <v>5.5331843250864683</v>
      </c>
      <c r="P1497" s="19">
        <f t="shared" si="235"/>
        <v>5.8673603818861153</v>
      </c>
      <c r="Q1497" s="21">
        <f>((I1497/B1497)+_xlfn.NORM.S.INV(0.975)^2/(2*B1497))/(1+_xlfn.NORM.S.INV(0.975)^2/B1497)</f>
        <v>5.7027128960771461E-3</v>
      </c>
      <c r="R1497" s="21">
        <f>_xlfn.NORM.S.INV(0.975)*SQRT(Q1497*(1-Q1497)/B1497+(_xlfn.NORM.S.INV(0.975)^2/(4*B1497^2)))/(1+_xlfn.NORM.S.INV(0.975)^2/B1497)</f>
        <v>1.6733742612364517E-4</v>
      </c>
      <c r="S1497" s="19">
        <f t="shared" si="236"/>
        <v>5.5353754699535012</v>
      </c>
      <c r="T1497" s="19">
        <f t="shared" si="237"/>
        <v>5.8700503222007914</v>
      </c>
    </row>
    <row r="1498" spans="1:20" x14ac:dyDescent="0.25">
      <c r="A1498" s="12" t="s">
        <v>33</v>
      </c>
      <c r="B1498" s="13">
        <v>491004</v>
      </c>
      <c r="C1498" s="12">
        <v>13</v>
      </c>
      <c r="D1498" s="12">
        <v>12.6</v>
      </c>
      <c r="E1498" s="12">
        <v>13.3</v>
      </c>
      <c r="F1498" s="12">
        <v>2013</v>
      </c>
      <c r="G1498" s="12" t="s">
        <v>8</v>
      </c>
      <c r="H1498" s="16" t="str">
        <f>VLOOKUP(A1498,'Data Key'!$A$1:$B$51,2,FALSE)</f>
        <v>Connecticut</v>
      </c>
      <c r="I1498" s="17">
        <f t="shared" si="230"/>
        <v>6383</v>
      </c>
      <c r="J1498" s="21">
        <f t="shared" si="231"/>
        <v>1.6165382741841381E-4</v>
      </c>
      <c r="K1498" s="19">
        <f t="shared" si="232"/>
        <v>12.838240267130715</v>
      </c>
      <c r="L1498" s="19">
        <f t="shared" si="233"/>
        <v>13.161547921967543</v>
      </c>
      <c r="M1498" s="21">
        <f t="shared" si="238"/>
        <v>6228</v>
      </c>
      <c r="N1498" s="21">
        <f t="shared" si="239"/>
        <v>6539</v>
      </c>
      <c r="O1498" s="19">
        <f t="shared" si="234"/>
        <v>12.684214385218858</v>
      </c>
      <c r="P1498" s="19">
        <f t="shared" si="235"/>
        <v>13.3176104471654</v>
      </c>
      <c r="Q1498" s="21">
        <f>((I1498/B1498)+_xlfn.NORM.S.INV(0.975)^2/(2*B1498))/(1+_xlfn.NORM.S.INV(0.975)^2/B1498)</f>
        <v>1.3003704198369367E-2</v>
      </c>
      <c r="R1498" s="21">
        <f>_xlfn.NORM.S.INV(0.975)*SQRT(Q1498*(1-Q1498)/B1498+(_xlfn.NORM.S.INV(0.975)^2/(4*B1498^2)))/(1+_xlfn.NORM.S.INV(0.975)^2/B1498)</f>
        <v>3.1690316011784872E-4</v>
      </c>
      <c r="S1498" s="19">
        <f t="shared" si="236"/>
        <v>12.68680103825152</v>
      </c>
      <c r="T1498" s="19">
        <f t="shared" si="237"/>
        <v>13.320607358487216</v>
      </c>
    </row>
    <row r="1499" spans="1:20" x14ac:dyDescent="0.25">
      <c r="A1499" s="12" t="s">
        <v>45</v>
      </c>
      <c r="B1499" s="13">
        <v>119786</v>
      </c>
      <c r="C1499" s="12">
        <v>8.1999999999999993</v>
      </c>
      <c r="D1499" s="12">
        <v>7.7</v>
      </c>
      <c r="E1499" s="12">
        <v>8.6999999999999993</v>
      </c>
      <c r="F1499" s="12">
        <v>2013</v>
      </c>
      <c r="G1499" s="12" t="s">
        <v>8</v>
      </c>
      <c r="H1499" s="16" t="str">
        <f>VLOOKUP(A1499,'Data Key'!$A$1:$B$51,2,FALSE)</f>
        <v>Delaware</v>
      </c>
      <c r="I1499" s="17">
        <f t="shared" si="230"/>
        <v>982</v>
      </c>
      <c r="J1499" s="21">
        <f t="shared" si="231"/>
        <v>2.6053266458978371E-4</v>
      </c>
      <c r="K1499" s="19">
        <f t="shared" si="232"/>
        <v>7.9374203516224631</v>
      </c>
      <c r="L1499" s="19">
        <f t="shared" si="233"/>
        <v>8.4584856808020294</v>
      </c>
      <c r="M1499" s="21">
        <f t="shared" si="238"/>
        <v>922</v>
      </c>
      <c r="N1499" s="21">
        <f t="shared" si="239"/>
        <v>1044</v>
      </c>
      <c r="O1499" s="19">
        <f t="shared" si="234"/>
        <v>7.697059756565876</v>
      </c>
      <c r="P1499" s="19">
        <f t="shared" si="235"/>
        <v>8.7155427178468265</v>
      </c>
      <c r="Q1499" s="21">
        <f>((I1499/B1499)+_xlfn.NORM.S.INV(0.975)^2/(2*B1499))/(1+_xlfn.NORM.S.INV(0.975)^2/B1499)</f>
        <v>8.2137242810241349E-3</v>
      </c>
      <c r="R1499" s="21">
        <f>_xlfn.NORM.S.INV(0.975)*SQRT(Q1499*(1-Q1499)/B1499+(_xlfn.NORM.S.INV(0.975)^2/(4*B1499^2)))/(1+_xlfn.NORM.S.INV(0.975)^2/B1499)</f>
        <v>5.1135657584309947E-4</v>
      </c>
      <c r="S1499" s="19">
        <f t="shared" si="236"/>
        <v>7.7023677051810351</v>
      </c>
      <c r="T1499" s="19">
        <f t="shared" si="237"/>
        <v>8.7250808568672351</v>
      </c>
    </row>
    <row r="1500" spans="1:20" x14ac:dyDescent="0.25">
      <c r="A1500" s="12" t="s">
        <v>60</v>
      </c>
      <c r="B1500" s="13">
        <v>58956</v>
      </c>
      <c r="C1500" s="12">
        <v>9.8000000000000007</v>
      </c>
      <c r="D1500" s="12">
        <v>9</v>
      </c>
      <c r="E1500" s="12">
        <v>10.6</v>
      </c>
      <c r="F1500" s="12">
        <v>2013</v>
      </c>
      <c r="G1500" s="12" t="s">
        <v>8</v>
      </c>
      <c r="H1500" s="16" t="e">
        <f>VLOOKUP(A1500,'Data Key'!$A$1:$B$51,2,FALSE)</f>
        <v>#N/A</v>
      </c>
      <c r="I1500" s="17">
        <f t="shared" si="230"/>
        <v>578</v>
      </c>
      <c r="J1500" s="21">
        <f t="shared" si="231"/>
        <v>4.0578548671321246E-4</v>
      </c>
      <c r="K1500" s="19">
        <f t="shared" si="232"/>
        <v>9.3981360819142381</v>
      </c>
      <c r="L1500" s="19">
        <f t="shared" si="233"/>
        <v>10.209707055340663</v>
      </c>
      <c r="M1500" s="21">
        <f t="shared" si="238"/>
        <v>531</v>
      </c>
      <c r="N1500" s="21">
        <f t="shared" si="239"/>
        <v>625</v>
      </c>
      <c r="O1500" s="19">
        <f t="shared" si="234"/>
        <v>9.0067168736006522</v>
      </c>
      <c r="P1500" s="19">
        <f t="shared" si="235"/>
        <v>10.601126263654251</v>
      </c>
      <c r="Q1500" s="21">
        <f>((I1500/B1500)+_xlfn.NORM.S.INV(0.975)^2/(2*B1500))/(1+_xlfn.NORM.S.INV(0.975)^2/B1500)</f>
        <v>9.8358597150465694E-3</v>
      </c>
      <c r="R1500" s="21">
        <f>_xlfn.NORM.S.INV(0.975)*SQRT(Q1500*(1-Q1500)/B1500+(_xlfn.NORM.S.INV(0.975)^2/(4*B1500^2)))/(1+_xlfn.NORM.S.INV(0.975)^2/B1500)</f>
        <v>7.9722047323588761E-4</v>
      </c>
      <c r="S1500" s="19">
        <f t="shared" si="236"/>
        <v>9.0386392418106816</v>
      </c>
      <c r="T1500" s="19">
        <f t="shared" si="237"/>
        <v>10.633080188282458</v>
      </c>
    </row>
    <row r="1501" spans="1:20" x14ac:dyDescent="0.25">
      <c r="A1501" s="12" t="s">
        <v>27</v>
      </c>
      <c r="B1501" s="13">
        <v>2454956</v>
      </c>
      <c r="C1501" s="12">
        <v>9.3000000000000007</v>
      </c>
      <c r="D1501" s="12">
        <v>9.1999999999999993</v>
      </c>
      <c r="E1501" s="12">
        <v>9.4</v>
      </c>
      <c r="F1501" s="12">
        <v>2013</v>
      </c>
      <c r="G1501" s="12" t="s">
        <v>8</v>
      </c>
      <c r="H1501" s="16" t="str">
        <f>VLOOKUP(A1501,'Data Key'!$A$1:$B$51,2,FALSE)</f>
        <v>Florida</v>
      </c>
      <c r="I1501" s="17">
        <f t="shared" si="230"/>
        <v>22831</v>
      </c>
      <c r="J1501" s="21">
        <f t="shared" si="231"/>
        <v>6.1261812806484385E-5</v>
      </c>
      <c r="K1501" s="19">
        <f t="shared" si="232"/>
        <v>9.2387012007872436</v>
      </c>
      <c r="L1501" s="19">
        <f t="shared" si="233"/>
        <v>9.3612248264002105</v>
      </c>
      <c r="M1501" s="21">
        <f t="shared" si="238"/>
        <v>22537</v>
      </c>
      <c r="N1501" s="21">
        <f t="shared" si="239"/>
        <v>23126</v>
      </c>
      <c r="O1501" s="19">
        <f t="shared" si="234"/>
        <v>9.1802052664080342</v>
      </c>
      <c r="P1501" s="19">
        <f t="shared" si="235"/>
        <v>9.4201281000555603</v>
      </c>
      <c r="Q1501" s="21">
        <f>((I1501/B1501)+_xlfn.NORM.S.INV(0.975)^2/(2*B1501))/(1+_xlfn.NORM.S.INV(0.975)^2/B1501)</f>
        <v>9.3007308485511721E-3</v>
      </c>
      <c r="R1501" s="21">
        <f>_xlfn.NORM.S.INV(0.975)*SQRT(Q1501*(1-Q1501)/B1501+(_xlfn.NORM.S.INV(0.975)^2/(4*B1501^2)))/(1+_xlfn.NORM.S.INV(0.975)^2/B1501)</f>
        <v>1.2007821783168192E-4</v>
      </c>
      <c r="S1501" s="19">
        <f t="shared" si="236"/>
        <v>9.1806526307194893</v>
      </c>
      <c r="T1501" s="19">
        <f t="shared" si="237"/>
        <v>9.420809066382855</v>
      </c>
    </row>
    <row r="1502" spans="1:20" x14ac:dyDescent="0.25">
      <c r="A1502" s="12" t="s">
        <v>14</v>
      </c>
      <c r="B1502" s="13">
        <v>1541824</v>
      </c>
      <c r="C1502" s="12">
        <v>8.3000000000000007</v>
      </c>
      <c r="D1502" s="12">
        <v>8.1999999999999993</v>
      </c>
      <c r="E1502" s="12">
        <v>8.5</v>
      </c>
      <c r="F1502" s="12">
        <v>2013</v>
      </c>
      <c r="G1502" s="12" t="s">
        <v>8</v>
      </c>
      <c r="H1502" s="16" t="str">
        <f>VLOOKUP(A1502,'Data Key'!$A$1:$B$51,2,FALSE)</f>
        <v>Georgia</v>
      </c>
      <c r="I1502" s="17">
        <f t="shared" si="230"/>
        <v>12797</v>
      </c>
      <c r="J1502" s="21">
        <f t="shared" si="231"/>
        <v>7.3065011966084515E-5</v>
      </c>
      <c r="K1502" s="19">
        <f t="shared" si="232"/>
        <v>8.2268447053557363</v>
      </c>
      <c r="L1502" s="19">
        <f t="shared" si="233"/>
        <v>8.3729747292879058</v>
      </c>
      <c r="M1502" s="21">
        <f t="shared" si="238"/>
        <v>12577</v>
      </c>
      <c r="N1502" s="21">
        <f t="shared" si="239"/>
        <v>13018</v>
      </c>
      <c r="O1502" s="19">
        <f t="shared" si="234"/>
        <v>8.1572215765223532</v>
      </c>
      <c r="P1502" s="19">
        <f t="shared" si="235"/>
        <v>8.44324644057947</v>
      </c>
      <c r="Q1502" s="21">
        <f>((I1502/B1502)+_xlfn.NORM.S.INV(0.975)^2/(2*B1502))/(1+_xlfn.NORM.S.INV(0.975)^2/B1502)</f>
        <v>8.3011347864236761E-3</v>
      </c>
      <c r="R1502" s="21">
        <f>_xlfn.NORM.S.INV(0.975)*SQRT(Q1502*(1-Q1502)/B1502+(_xlfn.NORM.S.INV(0.975)^2/(4*B1502^2)))/(1+_xlfn.NORM.S.INV(0.975)^2/B1502)</f>
        <v>1.4322033278864457E-4</v>
      </c>
      <c r="S1502" s="19">
        <f t="shared" si="236"/>
        <v>8.1579144536350316</v>
      </c>
      <c r="T1502" s="19">
        <f t="shared" si="237"/>
        <v>8.4443551192123216</v>
      </c>
    </row>
    <row r="1503" spans="1:20" x14ac:dyDescent="0.25">
      <c r="A1503" s="12" t="s">
        <v>58</v>
      </c>
      <c r="B1503" s="13">
        <v>167476</v>
      </c>
      <c r="C1503" s="12">
        <v>6.9</v>
      </c>
      <c r="D1503" s="12">
        <v>6.6</v>
      </c>
      <c r="E1503" s="12">
        <v>7.4</v>
      </c>
      <c r="F1503" s="12">
        <v>2013</v>
      </c>
      <c r="G1503" s="12" t="s">
        <v>8</v>
      </c>
      <c r="H1503" s="16" t="str">
        <f>VLOOKUP(A1503,'Data Key'!$A$1:$B$51,2,FALSE)</f>
        <v>Hawaii</v>
      </c>
      <c r="I1503" s="17">
        <f t="shared" si="230"/>
        <v>1156</v>
      </c>
      <c r="J1503" s="21">
        <f t="shared" si="231"/>
        <v>2.0231229921734037E-4</v>
      </c>
      <c r="K1503" s="19">
        <f t="shared" si="232"/>
        <v>6.700169250377825</v>
      </c>
      <c r="L1503" s="19">
        <f t="shared" si="233"/>
        <v>7.1047938488125064</v>
      </c>
      <c r="M1503" s="21">
        <f t="shared" si="238"/>
        <v>1090</v>
      </c>
      <c r="N1503" s="21">
        <f t="shared" si="239"/>
        <v>1222</v>
      </c>
      <c r="O1503" s="19">
        <f t="shared" si="234"/>
        <v>6.5083952327497672</v>
      </c>
      <c r="P1503" s="19">
        <f t="shared" si="235"/>
        <v>7.2965678664405642</v>
      </c>
      <c r="Q1503" s="21">
        <f>((I1503/B1503)+_xlfn.NORM.S.INV(0.975)^2/(2*B1503))/(1+_xlfn.NORM.S.INV(0.975)^2/B1503)</f>
        <v>6.9137916499344906E-3</v>
      </c>
      <c r="R1503" s="21">
        <f>_xlfn.NORM.S.INV(0.975)*SQRT(Q1503*(1-Q1503)/B1503+(_xlfn.NORM.S.INV(0.975)^2/(4*B1503^2)))/(1+_xlfn.NORM.S.INV(0.975)^2/B1503)</f>
        <v>3.9700387007508115E-4</v>
      </c>
      <c r="S1503" s="19">
        <f t="shared" si="236"/>
        <v>6.5167877798594089</v>
      </c>
      <c r="T1503" s="19">
        <f t="shared" si="237"/>
        <v>7.310795520009572</v>
      </c>
    </row>
    <row r="1504" spans="1:20" x14ac:dyDescent="0.25">
      <c r="A1504" s="12" t="s">
        <v>34</v>
      </c>
      <c r="B1504" s="13">
        <v>268999</v>
      </c>
      <c r="C1504" s="12">
        <v>7.9</v>
      </c>
      <c r="D1504" s="12">
        <v>7.5</v>
      </c>
      <c r="E1504" s="12">
        <v>8.1999999999999993</v>
      </c>
      <c r="F1504" s="12">
        <v>2013</v>
      </c>
      <c r="G1504" s="12" t="s">
        <v>8</v>
      </c>
      <c r="H1504" s="16" t="str">
        <f>VLOOKUP(A1504,'Data Key'!$A$1:$B$51,2,FALSE)</f>
        <v>Idaho</v>
      </c>
      <c r="I1504" s="17">
        <f t="shared" si="230"/>
        <v>2125</v>
      </c>
      <c r="J1504" s="21">
        <f t="shared" si="231"/>
        <v>1.7068941951033979E-4</v>
      </c>
      <c r="K1504" s="19">
        <f t="shared" si="232"/>
        <v>7.7289682000347142</v>
      </c>
      <c r="L1504" s="19">
        <f t="shared" si="233"/>
        <v>8.0703470390553935</v>
      </c>
      <c r="M1504" s="21">
        <f t="shared" si="238"/>
        <v>2036</v>
      </c>
      <c r="N1504" s="21">
        <f t="shared" si="239"/>
        <v>2216</v>
      </c>
      <c r="O1504" s="19">
        <f t="shared" si="234"/>
        <v>7.5688013710088144</v>
      </c>
      <c r="P1504" s="19">
        <f t="shared" si="235"/>
        <v>8.2379488399585128</v>
      </c>
      <c r="Q1504" s="21">
        <f>((I1504/B1504)+_xlfn.NORM.S.INV(0.975)^2/(2*B1504))/(1+_xlfn.NORM.S.INV(0.975)^2/B1504)</f>
        <v>7.9066849921581167E-3</v>
      </c>
      <c r="R1504" s="21">
        <f>_xlfn.NORM.S.INV(0.975)*SQRT(Q1504*(1-Q1504)/B1504+(_xlfn.NORM.S.INV(0.975)^2/(4*B1504^2)))/(1+_xlfn.NORM.S.INV(0.975)^2/B1504)</f>
        <v>3.3476407415061266E-4</v>
      </c>
      <c r="S1504" s="19">
        <f t="shared" si="236"/>
        <v>7.5719209180075042</v>
      </c>
      <c r="T1504" s="19">
        <f t="shared" si="237"/>
        <v>8.2414490663087285</v>
      </c>
    </row>
    <row r="1505" spans="1:20" x14ac:dyDescent="0.25">
      <c r="A1505" s="12" t="s">
        <v>47</v>
      </c>
      <c r="B1505" s="13">
        <v>1840920</v>
      </c>
      <c r="C1505" s="12">
        <v>9.1999999999999993</v>
      </c>
      <c r="D1505" s="12">
        <v>9.1</v>
      </c>
      <c r="E1505" s="12">
        <v>9.3000000000000007</v>
      </c>
      <c r="F1505" s="12">
        <v>2013</v>
      </c>
      <c r="G1505" s="12" t="s">
        <v>8</v>
      </c>
      <c r="H1505" s="16" t="str">
        <f>VLOOKUP(A1505,'Data Key'!$A$1:$B$51,2,FALSE)</f>
        <v>Illinois</v>
      </c>
      <c r="I1505" s="17">
        <f t="shared" si="230"/>
        <v>16936</v>
      </c>
      <c r="J1505" s="21">
        <f t="shared" si="231"/>
        <v>7.0366112888054682E-5</v>
      </c>
      <c r="K1505" s="19">
        <f t="shared" si="232"/>
        <v>9.1293818392228463</v>
      </c>
      <c r="L1505" s="19">
        <f t="shared" si="233"/>
        <v>9.2701140649989568</v>
      </c>
      <c r="M1505" s="21">
        <f t="shared" si="238"/>
        <v>16683</v>
      </c>
      <c r="N1505" s="21">
        <f t="shared" si="239"/>
        <v>17191</v>
      </c>
      <c r="O1505" s="19">
        <f t="shared" si="234"/>
        <v>9.0623166677530804</v>
      </c>
      <c r="P1505" s="19">
        <f t="shared" si="235"/>
        <v>9.3382656497838035</v>
      </c>
      <c r="Q1505" s="21">
        <f>((I1505/B1505)+_xlfn.NORM.S.INV(0.975)^2/(2*B1505))/(1+_xlfn.NORM.S.INV(0.975)^2/B1505)</f>
        <v>9.2007721058075254E-3</v>
      </c>
      <c r="R1505" s="21">
        <f>_xlfn.NORM.S.INV(0.975)*SQRT(Q1505*(1-Q1505)/B1505+(_xlfn.NORM.S.INV(0.975)^2/(4*B1505^2)))/(1+_xlfn.NORM.S.INV(0.975)^2/B1505)</f>
        <v>1.3792631062481119E-4</v>
      </c>
      <c r="S1505" s="19">
        <f t="shared" si="236"/>
        <v>9.0628457951827155</v>
      </c>
      <c r="T1505" s="19">
        <f t="shared" si="237"/>
        <v>9.3386984164323366</v>
      </c>
    </row>
    <row r="1506" spans="1:20" x14ac:dyDescent="0.25">
      <c r="A1506" s="12" t="s">
        <v>35</v>
      </c>
      <c r="B1506" s="13">
        <v>951113</v>
      </c>
      <c r="C1506" s="12">
        <v>12.8</v>
      </c>
      <c r="D1506" s="12">
        <v>12.6</v>
      </c>
      <c r="E1506" s="12">
        <v>13</v>
      </c>
      <c r="F1506" s="12">
        <v>2013</v>
      </c>
      <c r="G1506" s="12" t="s">
        <v>8</v>
      </c>
      <c r="H1506" s="16" t="str">
        <f>VLOOKUP(A1506,'Data Key'!$A$1:$B$51,2,FALSE)</f>
        <v>Indiana</v>
      </c>
      <c r="I1506" s="17">
        <f t="shared" si="230"/>
        <v>12174</v>
      </c>
      <c r="J1506" s="21">
        <f t="shared" si="231"/>
        <v>1.1526226811068083E-4</v>
      </c>
      <c r="K1506" s="19">
        <f t="shared" si="232"/>
        <v>12.684478666983257</v>
      </c>
      <c r="L1506" s="19">
        <f t="shared" si="233"/>
        <v>12.915003203204618</v>
      </c>
      <c r="M1506" s="21">
        <f t="shared" si="238"/>
        <v>11960</v>
      </c>
      <c r="N1506" s="21">
        <f t="shared" si="239"/>
        <v>12390</v>
      </c>
      <c r="O1506" s="19">
        <f t="shared" si="234"/>
        <v>12.574741381938844</v>
      </c>
      <c r="P1506" s="19">
        <f t="shared" si="235"/>
        <v>13.026843287811227</v>
      </c>
      <c r="Q1506" s="21">
        <f>((I1506/B1506)+_xlfn.NORM.S.INV(0.975)^2/(2*B1506))/(1+_xlfn.NORM.S.INV(0.975)^2/B1506)</f>
        <v>1.2801708684639574E-2</v>
      </c>
      <c r="R1506" s="21">
        <f>_xlfn.NORM.S.INV(0.975)*SQRT(Q1506*(1-Q1506)/B1506+(_xlfn.NORM.S.INV(0.975)^2/(4*B1506^2)))/(1+_xlfn.NORM.S.INV(0.975)^2/B1506)</f>
        <v>2.2593514616472835E-4</v>
      </c>
      <c r="S1506" s="19">
        <f t="shared" si="236"/>
        <v>12.575773538474847</v>
      </c>
      <c r="T1506" s="19">
        <f t="shared" si="237"/>
        <v>13.027643830804303</v>
      </c>
    </row>
    <row r="1507" spans="1:20" x14ac:dyDescent="0.25">
      <c r="A1507" s="12" t="s">
        <v>46</v>
      </c>
      <c r="B1507" s="13">
        <v>433649</v>
      </c>
      <c r="C1507" s="12">
        <v>1.4</v>
      </c>
      <c r="D1507" s="12">
        <v>1.3</v>
      </c>
      <c r="E1507" s="12">
        <v>1.5</v>
      </c>
      <c r="F1507" s="12">
        <v>2013</v>
      </c>
      <c r="G1507" s="12" t="s">
        <v>8</v>
      </c>
      <c r="H1507" s="16" t="str">
        <f>VLOOKUP(A1507,'Data Key'!$A$1:$B$51,2,FALSE)</f>
        <v>Iowa</v>
      </c>
      <c r="I1507" s="17">
        <f t="shared" si="230"/>
        <v>607</v>
      </c>
      <c r="J1507" s="21">
        <f t="shared" si="231"/>
        <v>5.6774305664947396E-5</v>
      </c>
      <c r="K1507" s="19">
        <f t="shared" si="232"/>
        <v>1.342975261381212</v>
      </c>
      <c r="L1507" s="19">
        <f t="shared" si="233"/>
        <v>1.4565238727111069</v>
      </c>
      <c r="M1507" s="21">
        <f t="shared" si="238"/>
        <v>559</v>
      </c>
      <c r="N1507" s="21">
        <f t="shared" si="239"/>
        <v>656</v>
      </c>
      <c r="O1507" s="19">
        <f t="shared" si="234"/>
        <v>1.2890609686635965</v>
      </c>
      <c r="P1507" s="19">
        <f t="shared" si="235"/>
        <v>1.5127441778950257</v>
      </c>
      <c r="Q1507" s="21">
        <f>((I1507/B1507)+_xlfn.NORM.S.INV(0.975)^2/(2*B1507))/(1+_xlfn.NORM.S.INV(0.975)^2/B1507)</f>
        <v>1.4041663542706652E-3</v>
      </c>
      <c r="R1507" s="21">
        <f>_xlfn.NORM.S.INV(0.975)*SQRT(Q1507*(1-Q1507)/B1507+(_xlfn.NORM.S.INV(0.975)^2/(4*B1507^2)))/(1+_xlfn.NORM.S.INV(0.975)^2/B1507)</f>
        <v>1.1153775917213121E-4</v>
      </c>
      <c r="S1507" s="19">
        <f t="shared" si="236"/>
        <v>1.2926285950985339</v>
      </c>
      <c r="T1507" s="19">
        <f t="shared" si="237"/>
        <v>1.5157041134427964</v>
      </c>
    </row>
    <row r="1508" spans="1:20" x14ac:dyDescent="0.25">
      <c r="A1508" s="12" t="s">
        <v>48</v>
      </c>
      <c r="B1508" s="13">
        <v>432946</v>
      </c>
      <c r="C1508" s="12">
        <v>6.9</v>
      </c>
      <c r="D1508" s="12">
        <v>6.7</v>
      </c>
      <c r="E1508" s="12">
        <v>7.1</v>
      </c>
      <c r="F1508" s="12">
        <v>2013</v>
      </c>
      <c r="G1508" s="12" t="s">
        <v>8</v>
      </c>
      <c r="H1508" s="16" t="str">
        <f>VLOOKUP(A1508,'Data Key'!$A$1:$B$51,2,FALSE)</f>
        <v>Kansas</v>
      </c>
      <c r="I1508" s="17">
        <f t="shared" si="230"/>
        <v>2987</v>
      </c>
      <c r="J1508" s="21">
        <f t="shared" si="231"/>
        <v>1.257999695705652E-4</v>
      </c>
      <c r="K1508" s="19">
        <f t="shared" si="232"/>
        <v>6.7734438160285624</v>
      </c>
      <c r="L1508" s="19">
        <f t="shared" si="233"/>
        <v>7.0250437551696931</v>
      </c>
      <c r="M1508" s="21">
        <f t="shared" si="238"/>
        <v>2881</v>
      </c>
      <c r="N1508" s="21">
        <f t="shared" si="239"/>
        <v>3095</v>
      </c>
      <c r="O1508" s="19">
        <f t="shared" si="234"/>
        <v>6.6544095568500463</v>
      </c>
      <c r="P1508" s="19">
        <f t="shared" si="235"/>
        <v>7.1486975280981921</v>
      </c>
      <c r="Q1508" s="21">
        <f>((I1508/B1508)+_xlfn.NORM.S.INV(0.975)^2/(2*B1508))/(1+_xlfn.NORM.S.INV(0.975)^2/B1508)</f>
        <v>6.9036189488814797E-3</v>
      </c>
      <c r="R1508" s="21">
        <f>_xlfn.NORM.S.INV(0.975)*SQRT(Q1508*(1-Q1508)/B1508+(_xlfn.NORM.S.INV(0.975)^2/(4*B1508^2)))/(1+_xlfn.NORM.S.INV(0.975)^2/B1508)</f>
        <v>2.4667874088856188E-4</v>
      </c>
      <c r="S1508" s="19">
        <f t="shared" si="236"/>
        <v>6.6569402079929185</v>
      </c>
      <c r="T1508" s="19">
        <f t="shared" si="237"/>
        <v>7.1502976897700412</v>
      </c>
    </row>
    <row r="1509" spans="1:20" x14ac:dyDescent="0.25">
      <c r="A1509" s="12" t="s">
        <v>49</v>
      </c>
      <c r="B1509" s="13">
        <v>597518</v>
      </c>
      <c r="C1509" s="12">
        <v>7.6</v>
      </c>
      <c r="D1509" s="12">
        <v>7.4</v>
      </c>
      <c r="E1509" s="12">
        <v>7.8</v>
      </c>
      <c r="F1509" s="12">
        <v>2013</v>
      </c>
      <c r="G1509" s="12" t="s">
        <v>8</v>
      </c>
      <c r="H1509" s="16" t="str">
        <f>VLOOKUP(A1509,'Data Key'!$A$1:$B$51,2,FALSE)</f>
        <v>Kentucky</v>
      </c>
      <c r="I1509" s="17">
        <f t="shared" si="230"/>
        <v>4541</v>
      </c>
      <c r="J1509" s="21">
        <f t="shared" si="231"/>
        <v>1.1234873481049511E-4</v>
      </c>
      <c r="K1509" s="19">
        <f t="shared" si="232"/>
        <v>7.4874223181117596</v>
      </c>
      <c r="L1509" s="19">
        <f t="shared" si="233"/>
        <v>7.7121197877327505</v>
      </c>
      <c r="M1509" s="21">
        <f t="shared" si="238"/>
        <v>4410</v>
      </c>
      <c r="N1509" s="21">
        <f t="shared" si="239"/>
        <v>4673</v>
      </c>
      <c r="O1509" s="19">
        <f t="shared" si="234"/>
        <v>7.3805307957249822</v>
      </c>
      <c r="P1509" s="19">
        <f t="shared" si="235"/>
        <v>7.820684899869125</v>
      </c>
      <c r="Q1509" s="21">
        <f>((I1509/B1509)+_xlfn.NORM.S.INV(0.975)^2/(2*B1509))/(1+_xlfn.NORM.S.INV(0.975)^2/B1509)</f>
        <v>7.6029366864967226E-3</v>
      </c>
      <c r="R1509" s="21">
        <f>_xlfn.NORM.S.INV(0.975)*SQRT(Q1509*(1-Q1509)/B1509+(_xlfn.NORM.S.INV(0.975)^2/(4*B1509^2)))/(1+_xlfn.NORM.S.INV(0.975)^2/B1509)</f>
        <v>2.2026702002194543E-4</v>
      </c>
      <c r="S1509" s="19">
        <f t="shared" si="236"/>
        <v>7.3826696664747766</v>
      </c>
      <c r="T1509" s="19">
        <f t="shared" si="237"/>
        <v>7.823203706518667</v>
      </c>
    </row>
    <row r="1510" spans="1:20" x14ac:dyDescent="0.25">
      <c r="A1510" s="12" t="s">
        <v>50</v>
      </c>
      <c r="B1510" s="13">
        <v>624795</v>
      </c>
      <c r="C1510" s="12">
        <v>5.8</v>
      </c>
      <c r="D1510" s="12">
        <v>5.6</v>
      </c>
      <c r="E1510" s="12">
        <v>6</v>
      </c>
      <c r="F1510" s="12">
        <v>2013</v>
      </c>
      <c r="G1510" s="12" t="s">
        <v>8</v>
      </c>
      <c r="H1510" s="16" t="str">
        <f>VLOOKUP(A1510,'Data Key'!$A$1:$B$51,2,FALSE)</f>
        <v>Louisiana</v>
      </c>
      <c r="I1510" s="17">
        <f t="shared" si="230"/>
        <v>3624</v>
      </c>
      <c r="J1510" s="21">
        <f t="shared" si="231"/>
        <v>9.6071232529950219E-5</v>
      </c>
      <c r="K1510" s="19">
        <f t="shared" si="232"/>
        <v>5.7042312666897939</v>
      </c>
      <c r="L1510" s="19">
        <f t="shared" si="233"/>
        <v>5.8963737317496934</v>
      </c>
      <c r="M1510" s="21">
        <f t="shared" si="238"/>
        <v>3507</v>
      </c>
      <c r="N1510" s="21">
        <f t="shared" si="239"/>
        <v>3742</v>
      </c>
      <c r="O1510" s="19">
        <f t="shared" si="234"/>
        <v>5.6130410774734116</v>
      </c>
      <c r="P1510" s="19">
        <f t="shared" si="235"/>
        <v>5.9891644459382674</v>
      </c>
      <c r="Q1510" s="21">
        <f>((I1510/B1510)+_xlfn.NORM.S.INV(0.975)^2/(2*B1510))/(1+_xlfn.NORM.S.INV(0.975)^2/B1510)</f>
        <v>5.8033409936297468E-3</v>
      </c>
      <c r="R1510" s="21">
        <f>_xlfn.NORM.S.INV(0.975)*SQRT(Q1510*(1-Q1510)/B1510+(_xlfn.NORM.S.INV(0.975)^2/(4*B1510^2)))/(1+_xlfn.NORM.S.INV(0.975)^2/B1510)</f>
        <v>1.8836910956472692E-4</v>
      </c>
      <c r="S1510" s="19">
        <f t="shared" si="236"/>
        <v>5.61497188406502</v>
      </c>
      <c r="T1510" s="19">
        <f t="shared" si="237"/>
        <v>5.9917101031944737</v>
      </c>
    </row>
    <row r="1511" spans="1:20" x14ac:dyDescent="0.25">
      <c r="A1511" s="12" t="s">
        <v>36</v>
      </c>
      <c r="B1511" s="13">
        <v>165540</v>
      </c>
      <c r="C1511" s="12">
        <v>15</v>
      </c>
      <c r="D1511" s="12">
        <v>14.4</v>
      </c>
      <c r="E1511" s="12">
        <v>15.6</v>
      </c>
      <c r="F1511" s="12">
        <v>2013</v>
      </c>
      <c r="G1511" s="12" t="s">
        <v>8</v>
      </c>
      <c r="H1511" s="16" t="str">
        <f>VLOOKUP(A1511,'Data Key'!$A$1:$B$51,2,FALSE)</f>
        <v>Maine</v>
      </c>
      <c r="I1511" s="17">
        <f t="shared" si="230"/>
        <v>2483</v>
      </c>
      <c r="J1511" s="21">
        <f t="shared" si="231"/>
        <v>2.9874707189675437E-4</v>
      </c>
      <c r="K1511" s="19">
        <f t="shared" si="232"/>
        <v>14.700648844498074</v>
      </c>
      <c r="L1511" s="19">
        <f t="shared" si="233"/>
        <v>15.298142988291582</v>
      </c>
      <c r="M1511" s="21">
        <f t="shared" si="238"/>
        <v>2387</v>
      </c>
      <c r="N1511" s="21">
        <f t="shared" si="239"/>
        <v>2580</v>
      </c>
      <c r="O1511" s="19">
        <f t="shared" si="234"/>
        <v>14.419475655430711</v>
      </c>
      <c r="P1511" s="19">
        <f t="shared" si="235"/>
        <v>15.585357013410656</v>
      </c>
      <c r="Q1511" s="21">
        <f>((I1511/B1511)+_xlfn.NORM.S.INV(0.975)^2/(2*B1511))/(1+_xlfn.NORM.S.INV(0.975)^2/B1511)</f>
        <v>1.501065039636932E-2</v>
      </c>
      <c r="R1511" s="21">
        <f>_xlfn.NORM.S.INV(0.975)*SQRT(Q1511*(1-Q1511)/B1511+(_xlfn.NORM.S.INV(0.975)^2/(4*B1511^2)))/(1+_xlfn.NORM.S.INV(0.975)^2/B1511)</f>
        <v>5.8585109589095411E-4</v>
      </c>
      <c r="S1511" s="19">
        <f t="shared" si="236"/>
        <v>14.424799300478366</v>
      </c>
      <c r="T1511" s="19">
        <f t="shared" si="237"/>
        <v>15.596501492260273</v>
      </c>
    </row>
    <row r="1512" spans="1:20" x14ac:dyDescent="0.25">
      <c r="A1512" s="12" t="s">
        <v>15</v>
      </c>
      <c r="B1512" s="13">
        <v>768810</v>
      </c>
      <c r="C1512" s="12">
        <v>11.1</v>
      </c>
      <c r="D1512" s="12">
        <v>10.9</v>
      </c>
      <c r="E1512" s="12">
        <v>11.3</v>
      </c>
      <c r="F1512" s="12">
        <v>2013</v>
      </c>
      <c r="G1512" s="12" t="s">
        <v>8</v>
      </c>
      <c r="H1512" s="16" t="str">
        <f>VLOOKUP(A1512,'Data Key'!$A$1:$B$51,2,FALSE)</f>
        <v>Maryland</v>
      </c>
      <c r="I1512" s="17">
        <f t="shared" si="230"/>
        <v>8534</v>
      </c>
      <c r="J1512" s="21">
        <f t="shared" si="231"/>
        <v>1.1949051265331471E-4</v>
      </c>
      <c r="K1512" s="19">
        <f t="shared" si="232"/>
        <v>10.980781336047924</v>
      </c>
      <c r="L1512" s="19">
        <f t="shared" si="233"/>
        <v>11.219762361354555</v>
      </c>
      <c r="M1512" s="21">
        <f t="shared" si="238"/>
        <v>8354</v>
      </c>
      <c r="N1512" s="21">
        <f t="shared" si="239"/>
        <v>8714</v>
      </c>
      <c r="O1512" s="19">
        <f t="shared" si="234"/>
        <v>10.866143780648015</v>
      </c>
      <c r="P1512" s="19">
        <f t="shared" si="235"/>
        <v>11.334399916754466</v>
      </c>
      <c r="Q1512" s="21">
        <f>((I1512/B1512)+_xlfn.NORM.S.INV(0.975)^2/(2*B1512))/(1+_xlfn.NORM.S.INV(0.975)^2/B1512)</f>
        <v>1.1102714687359785E-2</v>
      </c>
      <c r="R1512" s="21">
        <f>_xlfn.NORM.S.INV(0.975)*SQRT(Q1512*(1-Q1512)/B1512+(_xlfn.NORM.S.INV(0.975)^2/(4*B1512^2)))/(1+_xlfn.NORM.S.INV(0.975)^2/B1512)</f>
        <v>2.3423473374449173E-4</v>
      </c>
      <c r="S1512" s="19">
        <f t="shared" si="236"/>
        <v>10.868479953615292</v>
      </c>
      <c r="T1512" s="19">
        <f t="shared" si="237"/>
        <v>11.336949421104277</v>
      </c>
    </row>
    <row r="1513" spans="1:20" x14ac:dyDescent="0.25">
      <c r="A1513" s="12" t="s">
        <v>30</v>
      </c>
      <c r="B1513" s="13">
        <v>856567</v>
      </c>
      <c r="C1513" s="12">
        <v>14.4</v>
      </c>
      <c r="D1513" s="12">
        <v>14.1</v>
      </c>
      <c r="E1513" s="12">
        <v>14.6</v>
      </c>
      <c r="F1513" s="12">
        <v>2013</v>
      </c>
      <c r="G1513" s="12" t="s">
        <v>8</v>
      </c>
      <c r="H1513" s="16" t="str">
        <f>VLOOKUP(A1513,'Data Key'!$A$1:$B$51,2,FALSE)</f>
        <v>Massachusetts</v>
      </c>
      <c r="I1513" s="17">
        <f t="shared" si="230"/>
        <v>12335</v>
      </c>
      <c r="J1513" s="21">
        <f t="shared" si="231"/>
        <v>1.2872368786652841E-4</v>
      </c>
      <c r="K1513" s="19">
        <f t="shared" si="232"/>
        <v>14.271784386808307</v>
      </c>
      <c r="L1513" s="19">
        <f t="shared" si="233"/>
        <v>14.529231762541363</v>
      </c>
      <c r="M1513" s="21">
        <f t="shared" si="238"/>
        <v>12119</v>
      </c>
      <c r="N1513" s="21">
        <f t="shared" si="239"/>
        <v>12551</v>
      </c>
      <c r="O1513" s="19">
        <f t="shared" si="234"/>
        <v>14.148338658855641</v>
      </c>
      <c r="P1513" s="19">
        <f t="shared" si="235"/>
        <v>14.65267749049403</v>
      </c>
      <c r="Q1513" s="21">
        <f>((I1513/B1513)+_xlfn.NORM.S.INV(0.975)^2/(2*B1513))/(1+_xlfn.NORM.S.INV(0.975)^2/B1513)</f>
        <v>1.4402685840203723E-2</v>
      </c>
      <c r="R1513" s="21">
        <f>_xlfn.NORM.S.INV(0.975)*SQRT(Q1513*(1-Q1513)/B1513+(_xlfn.NORM.S.INV(0.975)^2/(4*B1513^2)))/(1+_xlfn.NORM.S.INV(0.975)^2/B1513)</f>
        <v>2.5232142206740377E-4</v>
      </c>
      <c r="S1513" s="19">
        <f t="shared" si="236"/>
        <v>14.15036441813632</v>
      </c>
      <c r="T1513" s="19">
        <f t="shared" si="237"/>
        <v>14.655007262271127</v>
      </c>
    </row>
    <row r="1514" spans="1:20" x14ac:dyDescent="0.25">
      <c r="A1514" s="12" t="s">
        <v>51</v>
      </c>
      <c r="B1514" s="13">
        <v>1398112</v>
      </c>
      <c r="C1514" s="12">
        <v>10</v>
      </c>
      <c r="D1514" s="12">
        <v>9.8000000000000007</v>
      </c>
      <c r="E1514" s="12">
        <v>10.1</v>
      </c>
      <c r="F1514" s="12">
        <v>2013</v>
      </c>
      <c r="G1514" s="12" t="s">
        <v>8</v>
      </c>
      <c r="H1514" s="16" t="str">
        <f>VLOOKUP(A1514,'Data Key'!$A$1:$B$51,2,FALSE)</f>
        <v>Michigan</v>
      </c>
      <c r="I1514" s="17">
        <f t="shared" si="230"/>
        <v>13981</v>
      </c>
      <c r="J1514" s="21">
        <f t="shared" si="231"/>
        <v>8.4148188415327754E-5</v>
      </c>
      <c r="K1514" s="19">
        <f t="shared" si="232"/>
        <v>9.9157659815510257</v>
      </c>
      <c r="L1514" s="19">
        <f t="shared" si="233"/>
        <v>10.084062358381681</v>
      </c>
      <c r="M1514" s="21">
        <f t="shared" si="238"/>
        <v>13751</v>
      </c>
      <c r="N1514" s="21">
        <f t="shared" si="239"/>
        <v>14212</v>
      </c>
      <c r="O1514" s="19">
        <f t="shared" si="234"/>
        <v>9.8354066054793901</v>
      </c>
      <c r="P1514" s="19">
        <f t="shared" si="235"/>
        <v>10.165136984733698</v>
      </c>
      <c r="Q1514" s="21">
        <f>((I1514/B1514)+_xlfn.NORM.S.INV(0.975)^2/(2*B1514))/(1+_xlfn.NORM.S.INV(0.975)^2/B1514)</f>
        <v>1.0001260492707314E-2</v>
      </c>
      <c r="R1514" s="21">
        <f>_xlfn.NORM.S.INV(0.975)*SQRT(Q1514*(1-Q1514)/B1514+(_xlfn.NORM.S.INV(0.975)^2/(4*B1514^2)))/(1+_xlfn.NORM.S.INV(0.975)^2/B1514)</f>
        <v>1.649436765311037E-4</v>
      </c>
      <c r="S1514" s="19">
        <f t="shared" si="236"/>
        <v>9.8363168161762093</v>
      </c>
      <c r="T1514" s="19">
        <f t="shared" si="237"/>
        <v>10.166204169238418</v>
      </c>
    </row>
    <row r="1515" spans="1:20" x14ac:dyDescent="0.25">
      <c r="A1515" s="12" t="s">
        <v>28</v>
      </c>
      <c r="B1515" s="13">
        <v>770799</v>
      </c>
      <c r="C1515" s="12">
        <v>18</v>
      </c>
      <c r="D1515" s="12">
        <v>17.7</v>
      </c>
      <c r="E1515" s="12">
        <v>18.3</v>
      </c>
      <c r="F1515" s="12">
        <v>2013</v>
      </c>
      <c r="G1515" s="12" t="s">
        <v>8</v>
      </c>
      <c r="H1515" s="16" t="str">
        <f>VLOOKUP(A1515,'Data Key'!$A$1:$B$51,2,FALSE)</f>
        <v>Minnesota</v>
      </c>
      <c r="I1515" s="17">
        <f t="shared" si="230"/>
        <v>13874</v>
      </c>
      <c r="J1515" s="21">
        <f t="shared" si="231"/>
        <v>1.5143126699333916E-4</v>
      </c>
      <c r="K1515" s="19">
        <f t="shared" si="232"/>
        <v>17.848073143365262</v>
      </c>
      <c r="L1515" s="19">
        <f t="shared" si="233"/>
        <v>18.150935677351939</v>
      </c>
      <c r="M1515" s="21">
        <f t="shared" si="238"/>
        <v>13646</v>
      </c>
      <c r="N1515" s="21">
        <f t="shared" si="239"/>
        <v>14104</v>
      </c>
      <c r="O1515" s="19">
        <f t="shared" si="234"/>
        <v>17.703707451618385</v>
      </c>
      <c r="P1515" s="19">
        <f t="shared" si="235"/>
        <v>18.297896079263207</v>
      </c>
      <c r="Q1515" s="21">
        <f>((I1515/B1515)+_xlfn.NORM.S.INV(0.975)^2/(2*B1515))/(1+_xlfn.NORM.S.INV(0.975)^2/B1515)</f>
        <v>1.8001906561668602E-2</v>
      </c>
      <c r="R1515" s="21">
        <f>_xlfn.NORM.S.INV(0.975)*SQRT(Q1515*(1-Q1515)/B1515+(_xlfn.NORM.S.INV(0.975)^2/(4*B1515^2)))/(1+_xlfn.NORM.S.INV(0.975)^2/B1515)</f>
        <v>2.9682825109210339E-4</v>
      </c>
      <c r="S1515" s="19">
        <f t="shared" si="236"/>
        <v>17.705078310576496</v>
      </c>
      <c r="T1515" s="19">
        <f t="shared" si="237"/>
        <v>18.298734812760706</v>
      </c>
    </row>
    <row r="1516" spans="1:20" x14ac:dyDescent="0.25">
      <c r="A1516" s="12" t="s">
        <v>61</v>
      </c>
      <c r="B1516" s="13">
        <v>437397</v>
      </c>
      <c r="C1516" s="12">
        <v>7.2</v>
      </c>
      <c r="D1516" s="12">
        <v>7</v>
      </c>
      <c r="E1516" s="12">
        <v>7.5</v>
      </c>
      <c r="F1516" s="12">
        <v>2013</v>
      </c>
      <c r="G1516" s="12" t="s">
        <v>8</v>
      </c>
      <c r="H1516" s="16" t="str">
        <f>VLOOKUP(A1516,'Data Key'!$A$1:$B$51,2,FALSE)</f>
        <v>Mississippi</v>
      </c>
      <c r="I1516" s="17">
        <f t="shared" si="230"/>
        <v>3149</v>
      </c>
      <c r="J1516" s="21">
        <f t="shared" si="231"/>
        <v>1.2783257692847023E-4</v>
      </c>
      <c r="K1516" s="19">
        <f t="shared" si="232"/>
        <v>7.0715766554165169</v>
      </c>
      <c r="L1516" s="19">
        <f t="shared" si="233"/>
        <v>7.3272418092734561</v>
      </c>
      <c r="M1516" s="21">
        <f t="shared" si="238"/>
        <v>3040</v>
      </c>
      <c r="N1516" s="21">
        <f t="shared" si="239"/>
        <v>3259</v>
      </c>
      <c r="O1516" s="19">
        <f t="shared" si="234"/>
        <v>6.9502077060427938</v>
      </c>
      <c r="P1516" s="19">
        <f t="shared" si="235"/>
        <v>7.4508970111820609</v>
      </c>
      <c r="Q1516" s="21">
        <f>((I1516/B1516)+_xlfn.NORM.S.INV(0.975)^2/(2*B1516))/(1+_xlfn.NORM.S.INV(0.975)^2/B1516)</f>
        <v>7.2037372376819991E-3</v>
      </c>
      <c r="R1516" s="21">
        <f>_xlfn.NORM.S.INV(0.975)*SQRT(Q1516*(1-Q1516)/B1516+(_xlfn.NORM.S.INV(0.975)^2/(4*B1516^2)))/(1+_xlfn.NORM.S.INV(0.975)^2/B1516)</f>
        <v>2.5065826533663744E-4</v>
      </c>
      <c r="S1516" s="19">
        <f t="shared" si="236"/>
        <v>6.9530789723453621</v>
      </c>
      <c r="T1516" s="19">
        <f t="shared" si="237"/>
        <v>7.4543955030186364</v>
      </c>
    </row>
    <row r="1517" spans="1:20" x14ac:dyDescent="0.25">
      <c r="A1517" s="12" t="s">
        <v>22</v>
      </c>
      <c r="B1517" s="13">
        <v>817104</v>
      </c>
      <c r="C1517" s="12">
        <v>10</v>
      </c>
      <c r="D1517" s="12">
        <v>9.8000000000000007</v>
      </c>
      <c r="E1517" s="12">
        <v>10.199999999999999</v>
      </c>
      <c r="F1517" s="12">
        <v>2013</v>
      </c>
      <c r="G1517" s="12" t="s">
        <v>8</v>
      </c>
      <c r="H1517" s="16" t="str">
        <f>VLOOKUP(A1517,'Data Key'!$A$1:$B$51,2,FALSE)</f>
        <v>Missouri</v>
      </c>
      <c r="I1517" s="17">
        <f t="shared" si="230"/>
        <v>8171</v>
      </c>
      <c r="J1517" s="21">
        <f t="shared" si="231"/>
        <v>1.100722582958997E-4</v>
      </c>
      <c r="K1517" s="19">
        <f t="shared" si="232"/>
        <v>9.8898787883272963</v>
      </c>
      <c r="L1517" s="19">
        <f t="shared" si="233"/>
        <v>10.110023304919096</v>
      </c>
      <c r="M1517" s="21">
        <f t="shared" si="238"/>
        <v>7995</v>
      </c>
      <c r="N1517" s="21">
        <f t="shared" si="239"/>
        <v>8348</v>
      </c>
      <c r="O1517" s="19">
        <f t="shared" si="234"/>
        <v>9.7845561886858956</v>
      </c>
      <c r="P1517" s="19">
        <f t="shared" si="235"/>
        <v>10.216569738980596</v>
      </c>
      <c r="Q1517" s="21">
        <f>((I1517/B1517)+_xlfn.NORM.S.INV(0.975)^2/(2*B1517))/(1+_xlfn.NORM.S.INV(0.975)^2/B1517)</f>
        <v>1.0002254677692056E-2</v>
      </c>
      <c r="R1517" s="21">
        <f>_xlfn.NORM.S.INV(0.975)*SQRT(Q1517*(1-Q1517)/B1517+(_xlfn.NORM.S.INV(0.975)^2/(4*B1517^2)))/(1+_xlfn.NORM.S.INV(0.975)^2/B1517)</f>
        <v>2.1577404860019492E-4</v>
      </c>
      <c r="S1517" s="19">
        <f t="shared" si="236"/>
        <v>9.7864806290918605</v>
      </c>
      <c r="T1517" s="19">
        <f t="shared" si="237"/>
        <v>10.218028726292252</v>
      </c>
    </row>
    <row r="1518" spans="1:20" x14ac:dyDescent="0.25">
      <c r="A1518" s="12" t="s">
        <v>52</v>
      </c>
      <c r="B1518" s="13">
        <v>130651</v>
      </c>
      <c r="C1518" s="12">
        <v>3.9</v>
      </c>
      <c r="D1518" s="12">
        <v>3.6</v>
      </c>
      <c r="E1518" s="12">
        <v>4.2</v>
      </c>
      <c r="F1518" s="12">
        <v>2013</v>
      </c>
      <c r="G1518" s="12" t="s">
        <v>8</v>
      </c>
      <c r="H1518" s="16" t="str">
        <f>VLOOKUP(A1518,'Data Key'!$A$1:$B$51,2,FALSE)</f>
        <v>Montana</v>
      </c>
      <c r="I1518" s="17">
        <f t="shared" si="230"/>
        <v>510</v>
      </c>
      <c r="J1518" s="21">
        <f t="shared" si="231"/>
        <v>1.7251348579097134E-4</v>
      </c>
      <c r="K1518" s="19">
        <f t="shared" si="232"/>
        <v>3.731015763889475</v>
      </c>
      <c r="L1518" s="19">
        <f t="shared" si="233"/>
        <v>4.0760427354714173</v>
      </c>
      <c r="M1518" s="21">
        <f t="shared" si="238"/>
        <v>466</v>
      </c>
      <c r="N1518" s="21">
        <f t="shared" si="239"/>
        <v>554</v>
      </c>
      <c r="O1518" s="19">
        <f t="shared" si="234"/>
        <v>3.5667541771589959</v>
      </c>
      <c r="P1518" s="19">
        <f t="shared" si="235"/>
        <v>4.2403043222018963</v>
      </c>
      <c r="Q1518" s="21">
        <f>((I1518/B1518)+_xlfn.NORM.S.INV(0.975)^2/(2*B1518))/(1+_xlfn.NORM.S.INV(0.975)^2/B1518)</f>
        <v>3.9181152699319776E-3</v>
      </c>
      <c r="R1518" s="21">
        <f>_xlfn.NORM.S.INV(0.975)*SQRT(Q1518*(1-Q1518)/B1518+(_xlfn.NORM.S.INV(0.975)^2/(4*B1518^2)))/(1+_xlfn.NORM.S.INV(0.975)^2/B1518)</f>
        <v>3.3905775075332076E-4</v>
      </c>
      <c r="S1518" s="19">
        <f t="shared" si="236"/>
        <v>3.5790575191786567</v>
      </c>
      <c r="T1518" s="19">
        <f t="shared" si="237"/>
        <v>4.2571730206852987</v>
      </c>
    </row>
    <row r="1519" spans="1:20" x14ac:dyDescent="0.25">
      <c r="A1519" s="12" t="s">
        <v>53</v>
      </c>
      <c r="B1519" s="13">
        <v>269195</v>
      </c>
      <c r="C1519" s="12">
        <v>8.9</v>
      </c>
      <c r="D1519" s="12">
        <v>8.6</v>
      </c>
      <c r="E1519" s="12">
        <v>9.3000000000000007</v>
      </c>
      <c r="F1519" s="12">
        <v>2013</v>
      </c>
      <c r="G1519" s="12" t="s">
        <v>8</v>
      </c>
      <c r="H1519" s="16" t="str">
        <f>VLOOKUP(A1519,'Data Key'!$A$1:$B$51,2,FALSE)</f>
        <v>Nebraska</v>
      </c>
      <c r="I1519" s="17">
        <f t="shared" si="230"/>
        <v>2396</v>
      </c>
      <c r="J1519" s="21">
        <f t="shared" si="231"/>
        <v>1.8102352686236877E-4</v>
      </c>
      <c r="K1519" s="19">
        <f t="shared" si="232"/>
        <v>8.7195875543241321</v>
      </c>
      <c r="L1519" s="19">
        <f t="shared" si="233"/>
        <v>9.0816346080488692</v>
      </c>
      <c r="M1519" s="21">
        <f t="shared" si="238"/>
        <v>2301</v>
      </c>
      <c r="N1519" s="21">
        <f t="shared" si="239"/>
        <v>2492</v>
      </c>
      <c r="O1519" s="19">
        <f t="shared" si="234"/>
        <v>8.5477070525084056</v>
      </c>
      <c r="P1519" s="19">
        <f t="shared" si="235"/>
        <v>9.2572298891138391</v>
      </c>
      <c r="Q1519" s="21">
        <f>((I1519/B1519)+_xlfn.NORM.S.INV(0.975)^2/(2*B1519))/(1+_xlfn.NORM.S.INV(0.975)^2/B1519)</f>
        <v>8.9076190536917909E-3</v>
      </c>
      <c r="R1519" s="21">
        <f>_xlfn.NORM.S.INV(0.975)*SQRT(Q1519*(1-Q1519)/B1519+(_xlfn.NORM.S.INV(0.975)^2/(4*B1519^2)))/(1+_xlfn.NORM.S.INV(0.975)^2/B1519)</f>
        <v>3.550046306555817E-4</v>
      </c>
      <c r="S1519" s="19">
        <f t="shared" si="236"/>
        <v>8.5526144230362089</v>
      </c>
      <c r="T1519" s="19">
        <f t="shared" si="237"/>
        <v>9.262623684347373</v>
      </c>
    </row>
    <row r="1520" spans="1:20" x14ac:dyDescent="0.25">
      <c r="A1520" s="12" t="s">
        <v>31</v>
      </c>
      <c r="B1520" s="13">
        <v>411226</v>
      </c>
      <c r="C1520" s="12">
        <v>9.6</v>
      </c>
      <c r="D1520" s="12">
        <v>9.3000000000000007</v>
      </c>
      <c r="E1520" s="12">
        <v>9.9</v>
      </c>
      <c r="F1520" s="12">
        <v>2013</v>
      </c>
      <c r="G1520" s="12" t="s">
        <v>8</v>
      </c>
      <c r="H1520" s="16" t="str">
        <f>VLOOKUP(A1520,'Data Key'!$A$1:$B$51,2,FALSE)</f>
        <v>Nevada</v>
      </c>
      <c r="I1520" s="17">
        <f t="shared" si="230"/>
        <v>3948</v>
      </c>
      <c r="J1520" s="21">
        <f t="shared" si="231"/>
        <v>1.5205937448197802E-4</v>
      </c>
      <c r="K1520" s="19">
        <f t="shared" si="232"/>
        <v>9.4485009013760664</v>
      </c>
      <c r="L1520" s="19">
        <f t="shared" si="233"/>
        <v>9.7526196503400229</v>
      </c>
      <c r="M1520" s="21">
        <f t="shared" si="238"/>
        <v>3826</v>
      </c>
      <c r="N1520" s="21">
        <f t="shared" si="239"/>
        <v>4071</v>
      </c>
      <c r="O1520" s="19">
        <f t="shared" si="234"/>
        <v>9.3038864274146089</v>
      </c>
      <c r="P1520" s="19">
        <f t="shared" si="235"/>
        <v>9.8996658771575721</v>
      </c>
      <c r="Q1520" s="21">
        <f>((I1520/B1520)+_xlfn.NORM.S.INV(0.975)^2/(2*B1520))/(1+_xlfn.NORM.S.INV(0.975)^2/B1520)</f>
        <v>9.6051412888669956E-3</v>
      </c>
      <c r="R1520" s="21">
        <f>_xlfn.NORM.S.INV(0.975)*SQRT(Q1520*(1-Q1520)/B1520+(_xlfn.NORM.S.INV(0.975)^2/(4*B1520^2)))/(1+_xlfn.NORM.S.INV(0.975)^2/B1520)</f>
        <v>2.9813510794607151E-4</v>
      </c>
      <c r="S1520" s="19">
        <f t="shared" si="236"/>
        <v>9.3070061809209239</v>
      </c>
      <c r="T1520" s="19">
        <f t="shared" si="237"/>
        <v>9.9032763968130677</v>
      </c>
    </row>
    <row r="1521" spans="1:20" x14ac:dyDescent="0.25">
      <c r="A1521" s="12" t="s">
        <v>37</v>
      </c>
      <c r="B1521" s="13">
        <v>171231</v>
      </c>
      <c r="C1521" s="12">
        <v>11.4</v>
      </c>
      <c r="D1521" s="12">
        <v>10.9</v>
      </c>
      <c r="E1521" s="12">
        <v>11.9</v>
      </c>
      <c r="F1521" s="12">
        <v>2013</v>
      </c>
      <c r="G1521" s="12" t="s">
        <v>8</v>
      </c>
      <c r="H1521" s="16" t="str">
        <f>VLOOKUP(A1521,'Data Key'!$A$1:$B$51,2,FALSE)</f>
        <v>New Hampshire</v>
      </c>
      <c r="I1521" s="17">
        <f t="shared" si="230"/>
        <v>1952</v>
      </c>
      <c r="J1521" s="21">
        <f t="shared" si="231"/>
        <v>2.5654754292923551E-4</v>
      </c>
      <c r="K1521" s="19">
        <f t="shared" si="232"/>
        <v>11.143257398932926</v>
      </c>
      <c r="L1521" s="19">
        <f t="shared" si="233"/>
        <v>11.656352484791398</v>
      </c>
      <c r="M1521" s="21">
        <f t="shared" si="238"/>
        <v>1866</v>
      </c>
      <c r="N1521" s="21">
        <f t="shared" si="239"/>
        <v>2039</v>
      </c>
      <c r="O1521" s="19">
        <f t="shared" si="234"/>
        <v>10.897559437251433</v>
      </c>
      <c r="P1521" s="19">
        <f t="shared" si="235"/>
        <v>11.907890510479994</v>
      </c>
      <c r="Q1521" s="21">
        <f>((I1521/B1521)+_xlfn.NORM.S.INV(0.975)^2/(2*B1521))/(1+_xlfn.NORM.S.INV(0.975)^2/B1521)</f>
        <v>1.1410766131262105E-2</v>
      </c>
      <c r="R1521" s="21">
        <f>_xlfn.NORM.S.INV(0.975)*SQRT(Q1521*(1-Q1521)/B1521+(_xlfn.NORM.S.INV(0.975)^2/(4*B1521^2)))/(1+_xlfn.NORM.S.INV(0.975)^2/B1521)</f>
        <v>5.0317659133010612E-4</v>
      </c>
      <c r="S1521" s="19">
        <f t="shared" si="236"/>
        <v>10.907589539931999</v>
      </c>
      <c r="T1521" s="19">
        <f t="shared" si="237"/>
        <v>11.913942722592211</v>
      </c>
    </row>
    <row r="1522" spans="1:20" x14ac:dyDescent="0.25">
      <c r="A1522" s="12" t="s">
        <v>16</v>
      </c>
      <c r="B1522" s="13">
        <v>1191399</v>
      </c>
      <c r="C1522" s="12">
        <v>11.9</v>
      </c>
      <c r="D1522" s="12">
        <v>11.7</v>
      </c>
      <c r="E1522" s="12">
        <v>12.1</v>
      </c>
      <c r="F1522" s="12">
        <v>2013</v>
      </c>
      <c r="G1522" s="12" t="s">
        <v>8</v>
      </c>
      <c r="H1522" s="16" t="str">
        <f>VLOOKUP(A1522,'Data Key'!$A$1:$B$51,2,FALSE)</f>
        <v>New Jersey</v>
      </c>
      <c r="I1522" s="17">
        <f t="shared" si="230"/>
        <v>14178</v>
      </c>
      <c r="J1522" s="21">
        <f t="shared" si="231"/>
        <v>9.9346058068255764E-5</v>
      </c>
      <c r="K1522" s="19">
        <f t="shared" si="232"/>
        <v>11.800949308975028</v>
      </c>
      <c r="L1522" s="19">
        <f t="shared" si="233"/>
        <v>11.999641425111538</v>
      </c>
      <c r="M1522" s="21">
        <f t="shared" si="238"/>
        <v>13946</v>
      </c>
      <c r="N1522" s="21">
        <f t="shared" si="239"/>
        <v>14410</v>
      </c>
      <c r="O1522" s="19">
        <f t="shared" si="234"/>
        <v>11.705566313216647</v>
      </c>
      <c r="P1522" s="19">
        <f t="shared" si="235"/>
        <v>12.095024420869919</v>
      </c>
      <c r="Q1522" s="21">
        <f>((I1522/B1522)+_xlfn.NORM.S.INV(0.975)^2/(2*B1522))/(1+_xlfn.NORM.S.INV(0.975)^2/B1522)</f>
        <v>1.1901869154557038E-2</v>
      </c>
      <c r="R1522" s="21">
        <f>_xlfn.NORM.S.INV(0.975)*SQRT(Q1522*(1-Q1522)/B1522+(_xlfn.NORM.S.INV(0.975)^2/(4*B1522^2)))/(1+_xlfn.NORM.S.INV(0.975)^2/B1522)</f>
        <v>1.9473346122214673E-4</v>
      </c>
      <c r="S1522" s="19">
        <f t="shared" si="236"/>
        <v>11.707135693334891</v>
      </c>
      <c r="T1522" s="19">
        <f t="shared" si="237"/>
        <v>12.096602615779185</v>
      </c>
    </row>
    <row r="1523" spans="1:20" x14ac:dyDescent="0.25">
      <c r="A1523" s="12" t="s">
        <v>62</v>
      </c>
      <c r="B1523" s="13">
        <v>304011</v>
      </c>
      <c r="C1523" s="12">
        <v>6.4</v>
      </c>
      <c r="D1523" s="12">
        <v>6.1</v>
      </c>
      <c r="E1523" s="12">
        <v>6.6</v>
      </c>
      <c r="F1523" s="12">
        <v>2013</v>
      </c>
      <c r="G1523" s="12" t="s">
        <v>8</v>
      </c>
      <c r="H1523" s="16" t="str">
        <f>VLOOKUP(A1523,'Data Key'!$A$1:$B$51,2,FALSE)</f>
        <v>New Mexico</v>
      </c>
      <c r="I1523" s="17">
        <f t="shared" si="230"/>
        <v>1946</v>
      </c>
      <c r="J1523" s="21">
        <f t="shared" si="231"/>
        <v>1.4463975400662608E-4</v>
      </c>
      <c r="K1523" s="19">
        <f t="shared" si="232"/>
        <v>6.2564444172898064</v>
      </c>
      <c r="L1523" s="19">
        <f t="shared" si="233"/>
        <v>6.5457239253030597</v>
      </c>
      <c r="M1523" s="21">
        <f t="shared" si="238"/>
        <v>1860</v>
      </c>
      <c r="N1523" s="21">
        <f t="shared" si="239"/>
        <v>2032</v>
      </c>
      <c r="O1523" s="19">
        <f t="shared" si="234"/>
        <v>6.1181996704066632</v>
      </c>
      <c r="P1523" s="19">
        <f t="shared" si="235"/>
        <v>6.6839686721862037</v>
      </c>
      <c r="Q1523" s="21">
        <f>((I1523/B1523)+_xlfn.NORM.S.INV(0.975)^2/(2*B1523))/(1+_xlfn.NORM.S.INV(0.975)^2/B1523)</f>
        <v>6.4073211691350797E-3</v>
      </c>
      <c r="R1523" s="21">
        <f>_xlfn.NORM.S.INV(0.975)*SQRT(Q1523*(1-Q1523)/B1523+(_xlfn.NORM.S.INV(0.975)^2/(4*B1523^2)))/(1+_xlfn.NORM.S.INV(0.975)^2/B1523)</f>
        <v>2.8369267061997399E-4</v>
      </c>
      <c r="S1523" s="19">
        <f t="shared" si="236"/>
        <v>6.1236284985151057</v>
      </c>
      <c r="T1523" s="19">
        <f t="shared" si="237"/>
        <v>6.6910138397550538</v>
      </c>
    </row>
    <row r="1524" spans="1:20" x14ac:dyDescent="0.25">
      <c r="A1524" s="12" t="s">
        <v>38</v>
      </c>
      <c r="B1524" s="13">
        <v>2427327</v>
      </c>
      <c r="C1524" s="12">
        <v>10.1</v>
      </c>
      <c r="D1524" s="12">
        <v>10</v>
      </c>
      <c r="E1524" s="12">
        <v>10.199999999999999</v>
      </c>
      <c r="F1524" s="12">
        <v>2013</v>
      </c>
      <c r="G1524" s="12" t="s">
        <v>8</v>
      </c>
      <c r="H1524" s="16" t="str">
        <f>VLOOKUP(A1524,'Data Key'!$A$1:$B$51,2,FALSE)</f>
        <v>New York</v>
      </c>
      <c r="I1524" s="17">
        <f t="shared" si="230"/>
        <v>24516</v>
      </c>
      <c r="J1524" s="21">
        <f t="shared" si="231"/>
        <v>6.41788871121684E-5</v>
      </c>
      <c r="K1524" s="19">
        <f t="shared" si="232"/>
        <v>10.035820000553151</v>
      </c>
      <c r="L1524" s="19">
        <f t="shared" si="233"/>
        <v>10.164177774777489</v>
      </c>
      <c r="M1524" s="21">
        <f t="shared" si="238"/>
        <v>24211</v>
      </c>
      <c r="N1524" s="21">
        <f t="shared" si="239"/>
        <v>24822</v>
      </c>
      <c r="O1524" s="19">
        <f t="shared" si="234"/>
        <v>9.9743462664898459</v>
      </c>
      <c r="P1524" s="19">
        <f t="shared" si="235"/>
        <v>10.226063484647927</v>
      </c>
      <c r="Q1524" s="21">
        <f>((I1524/B1524)+_xlfn.NORM.S.INV(0.975)^2/(2*B1524))/(1+_xlfn.NORM.S.INV(0.975)^2/B1524)</f>
        <v>1.0100774196349407E-2</v>
      </c>
      <c r="R1524" s="21">
        <f>_xlfn.NORM.S.INV(0.975)*SQRT(Q1524*(1-Q1524)/B1524+(_xlfn.NORM.S.INV(0.975)^2/(4*B1524^2)))/(1+_xlfn.NORM.S.INV(0.975)^2/B1524)</f>
        <v>1.2579537560013091E-4</v>
      </c>
      <c r="S1524" s="19">
        <f t="shared" si="236"/>
        <v>9.9749788207492767</v>
      </c>
      <c r="T1524" s="19">
        <f t="shared" si="237"/>
        <v>10.226569571949538</v>
      </c>
    </row>
    <row r="1525" spans="1:20" x14ac:dyDescent="0.25">
      <c r="A1525" s="12" t="s">
        <v>23</v>
      </c>
      <c r="B1525" s="13">
        <v>1377670</v>
      </c>
      <c r="C1525" s="12">
        <v>9.4</v>
      </c>
      <c r="D1525" s="12">
        <v>9.1999999999999993</v>
      </c>
      <c r="E1525" s="12">
        <v>9.5</v>
      </c>
      <c r="F1525" s="12">
        <v>2013</v>
      </c>
      <c r="G1525" s="12" t="s">
        <v>8</v>
      </c>
      <c r="H1525" s="16" t="str">
        <f>VLOOKUP(A1525,'Data Key'!$A$1:$B$51,2,FALSE)</f>
        <v>North Carolina</v>
      </c>
      <c r="I1525" s="17">
        <f t="shared" si="230"/>
        <v>12950</v>
      </c>
      <c r="J1525" s="21">
        <f t="shared" si="231"/>
        <v>8.2212690323691295E-5</v>
      </c>
      <c r="K1525" s="19">
        <f t="shared" si="232"/>
        <v>9.3177161750794912</v>
      </c>
      <c r="L1525" s="19">
        <f t="shared" si="233"/>
        <v>9.4821415557268711</v>
      </c>
      <c r="M1525" s="21">
        <f t="shared" si="238"/>
        <v>12729</v>
      </c>
      <c r="N1525" s="21">
        <f t="shared" si="239"/>
        <v>13173</v>
      </c>
      <c r="O1525" s="19">
        <f t="shared" si="234"/>
        <v>9.2395130909434044</v>
      </c>
      <c r="P1525" s="19">
        <f t="shared" si="235"/>
        <v>9.5617963663286556</v>
      </c>
      <c r="Q1525" s="21">
        <f>((I1525/B1525)+_xlfn.NORM.S.INV(0.975)^2/(2*B1525))/(1+_xlfn.NORM.S.INV(0.975)^2/B1525)</f>
        <v>9.4012968379333841E-3</v>
      </c>
      <c r="R1525" s="21">
        <f>_xlfn.NORM.S.INV(0.975)*SQRT(Q1525*(1-Q1525)/B1525+(_xlfn.NORM.S.INV(0.975)^2/(4*B1525^2)))/(1+_xlfn.NORM.S.INV(0.975)^2/B1525)</f>
        <v>1.6115110692803178E-4</v>
      </c>
      <c r="S1525" s="19">
        <f t="shared" si="236"/>
        <v>9.2401457310053523</v>
      </c>
      <c r="T1525" s="19">
        <f t="shared" si="237"/>
        <v>9.5624479448614164</v>
      </c>
    </row>
    <row r="1526" spans="1:20" x14ac:dyDescent="0.25">
      <c r="A1526" s="12" t="s">
        <v>59</v>
      </c>
      <c r="B1526" s="13">
        <v>93071</v>
      </c>
      <c r="C1526" s="12">
        <v>7.4</v>
      </c>
      <c r="D1526" s="12">
        <v>6.8</v>
      </c>
      <c r="E1526" s="12">
        <v>7.9</v>
      </c>
      <c r="F1526" s="12">
        <v>2013</v>
      </c>
      <c r="G1526" s="12" t="s">
        <v>8</v>
      </c>
      <c r="H1526" s="16" t="str">
        <f>VLOOKUP(A1526,'Data Key'!$A$1:$B$51,2,FALSE)</f>
        <v>North Dakota</v>
      </c>
      <c r="I1526" s="17">
        <f t="shared" si="230"/>
        <v>689</v>
      </c>
      <c r="J1526" s="21">
        <f t="shared" si="231"/>
        <v>2.8098408412800791E-4</v>
      </c>
      <c r="K1526" s="19">
        <f t="shared" si="232"/>
        <v>7.1219663515608742</v>
      </c>
      <c r="L1526" s="19">
        <f t="shared" si="233"/>
        <v>7.6839345198168907</v>
      </c>
      <c r="M1526" s="21">
        <f t="shared" si="238"/>
        <v>638</v>
      </c>
      <c r="N1526" s="21">
        <f t="shared" si="239"/>
        <v>740</v>
      </c>
      <c r="O1526" s="19">
        <f t="shared" si="234"/>
        <v>6.8549816806524051</v>
      </c>
      <c r="P1526" s="19">
        <f t="shared" si="235"/>
        <v>7.9509191907253598</v>
      </c>
      <c r="Q1526" s="21">
        <f>((I1526/B1526)+_xlfn.NORM.S.INV(0.975)^2/(2*B1526))/(1+_xlfn.NORM.S.INV(0.975)^2/B1526)</f>
        <v>7.4232812925717692E-3</v>
      </c>
      <c r="R1526" s="21">
        <f>_xlfn.NORM.S.INV(0.975)*SQRT(Q1526*(1-Q1526)/B1526+(_xlfn.NORM.S.INV(0.975)^2/(4*B1526^2)))/(1+_xlfn.NORM.S.INV(0.975)^2/B1526)</f>
        <v>5.5183197851884204E-4</v>
      </c>
      <c r="S1526" s="19">
        <f t="shared" si="236"/>
        <v>6.8714493140529269</v>
      </c>
      <c r="T1526" s="19">
        <f t="shared" si="237"/>
        <v>7.9751132710906107</v>
      </c>
    </row>
    <row r="1527" spans="1:20" x14ac:dyDescent="0.25">
      <c r="A1527" s="12" t="s">
        <v>54</v>
      </c>
      <c r="B1527" s="13">
        <v>1564631</v>
      </c>
      <c r="C1527" s="12">
        <v>10.7</v>
      </c>
      <c r="D1527" s="12">
        <v>10.5</v>
      </c>
      <c r="E1527" s="12">
        <v>10.8</v>
      </c>
      <c r="F1527" s="12">
        <v>2013</v>
      </c>
      <c r="G1527" s="12" t="s">
        <v>8</v>
      </c>
      <c r="H1527" s="16" t="str">
        <f>VLOOKUP(A1527,'Data Key'!$A$1:$B$51,2,FALSE)</f>
        <v>Ohio</v>
      </c>
      <c r="I1527" s="17">
        <f t="shared" si="230"/>
        <v>16742</v>
      </c>
      <c r="J1527" s="21">
        <f t="shared" si="231"/>
        <v>8.2253744877129121E-5</v>
      </c>
      <c r="K1527" s="19">
        <f t="shared" si="232"/>
        <v>10.618032776353756</v>
      </c>
      <c r="L1527" s="19">
        <f t="shared" si="233"/>
        <v>10.782540266108015</v>
      </c>
      <c r="M1527" s="21">
        <f t="shared" si="238"/>
        <v>16490</v>
      </c>
      <c r="N1527" s="21">
        <f t="shared" si="239"/>
        <v>16994</v>
      </c>
      <c r="O1527" s="19">
        <f t="shared" si="234"/>
        <v>10.539226181764263</v>
      </c>
      <c r="P1527" s="19">
        <f t="shared" si="235"/>
        <v>10.861346860697505</v>
      </c>
      <c r="Q1527" s="21">
        <f>((I1527/B1527)+_xlfn.NORM.S.INV(0.975)^2/(2*B1527))/(1+_xlfn.NORM.S.INV(0.975)^2/B1527)</f>
        <v>1.0701487839679445E-2</v>
      </c>
      <c r="R1527" s="21">
        <f>_xlfn.NORM.S.INV(0.975)*SQRT(Q1527*(1-Q1527)/B1527+(_xlfn.NORM.S.INV(0.975)^2/(4*B1527^2)))/(1+_xlfn.NORM.S.INV(0.975)^2/B1527)</f>
        <v>1.6122760683838944E-4</v>
      </c>
      <c r="S1527" s="19">
        <f t="shared" si="236"/>
        <v>10.540260232841055</v>
      </c>
      <c r="T1527" s="19">
        <f t="shared" si="237"/>
        <v>10.862715446517836</v>
      </c>
    </row>
    <row r="1528" spans="1:20" x14ac:dyDescent="0.25">
      <c r="A1528" s="12" t="s">
        <v>39</v>
      </c>
      <c r="B1528" s="13">
        <v>582209</v>
      </c>
      <c r="C1528" s="12">
        <v>6.8</v>
      </c>
      <c r="D1528" s="12">
        <v>6.6</v>
      </c>
      <c r="E1528" s="12">
        <v>7</v>
      </c>
      <c r="F1528" s="12">
        <v>2013</v>
      </c>
      <c r="G1528" s="12" t="s">
        <v>8</v>
      </c>
      <c r="H1528" s="16" t="str">
        <f>VLOOKUP(A1528,'Data Key'!$A$1:$B$51,2,FALSE)</f>
        <v>Oklahoma</v>
      </c>
      <c r="I1528" s="17">
        <f t="shared" si="230"/>
        <v>3959</v>
      </c>
      <c r="J1528" s="21">
        <f t="shared" si="231"/>
        <v>1.0770409097955105E-4</v>
      </c>
      <c r="K1528" s="19">
        <f t="shared" si="232"/>
        <v>6.692259495979771</v>
      </c>
      <c r="L1528" s="19">
        <f t="shared" si="233"/>
        <v>6.9076676779388739</v>
      </c>
      <c r="M1528" s="21">
        <f t="shared" si="238"/>
        <v>3837</v>
      </c>
      <c r="N1528" s="21">
        <f t="shared" si="239"/>
        <v>4082</v>
      </c>
      <c r="O1528" s="19">
        <f t="shared" si="234"/>
        <v>6.590416843435948</v>
      </c>
      <c r="P1528" s="19">
        <f t="shared" si="235"/>
        <v>7.0112279267410846</v>
      </c>
      <c r="Q1528" s="21">
        <f>((I1528/B1528)+_xlfn.NORM.S.INV(0.975)^2/(2*B1528))/(1+_xlfn.NORM.S.INV(0.975)^2/B1528)</f>
        <v>6.8032177364650221E-3</v>
      </c>
      <c r="R1528" s="21">
        <f>_xlfn.NORM.S.INV(0.975)*SQRT(Q1528*(1-Q1528)/B1528+(_xlfn.NORM.S.INV(0.975)^2/(4*B1528^2)))/(1+_xlfn.NORM.S.INV(0.975)^2/B1528)</f>
        <v>2.1117067568494823E-4</v>
      </c>
      <c r="S1528" s="19">
        <f t="shared" si="236"/>
        <v>6.5920470607800743</v>
      </c>
      <c r="T1528" s="19">
        <f t="shared" si="237"/>
        <v>7.0143884121499704</v>
      </c>
    </row>
    <row r="1529" spans="1:20" x14ac:dyDescent="0.25">
      <c r="A1529" s="12" t="s">
        <v>32</v>
      </c>
      <c r="B1529" s="13">
        <v>524370</v>
      </c>
      <c r="C1529" s="12">
        <v>14.1</v>
      </c>
      <c r="D1529" s="12">
        <v>13.8</v>
      </c>
      <c r="E1529" s="12">
        <v>14.4</v>
      </c>
      <c r="F1529" s="12">
        <v>2013</v>
      </c>
      <c r="G1529" s="12" t="s">
        <v>8</v>
      </c>
      <c r="H1529" s="16" t="str">
        <f>VLOOKUP(A1529,'Data Key'!$A$1:$B$51,2,FALSE)</f>
        <v>Oregon</v>
      </c>
      <c r="I1529" s="17">
        <f t="shared" si="230"/>
        <v>7394</v>
      </c>
      <c r="J1529" s="21">
        <f t="shared" si="231"/>
        <v>1.6282390210062167E-4</v>
      </c>
      <c r="K1529" s="19">
        <f t="shared" si="232"/>
        <v>13.93790649818925</v>
      </c>
      <c r="L1529" s="19">
        <f t="shared" si="233"/>
        <v>14.263554302390492</v>
      </c>
      <c r="M1529" s="21">
        <f t="shared" si="238"/>
        <v>7227</v>
      </c>
      <c r="N1529" s="21">
        <f t="shared" si="239"/>
        <v>7561</v>
      </c>
      <c r="O1529" s="19">
        <f t="shared" si="234"/>
        <v>13.782252989301448</v>
      </c>
      <c r="P1529" s="19">
        <f t="shared" si="235"/>
        <v>14.419207811278296</v>
      </c>
      <c r="Q1529" s="21">
        <f>((I1529/B1529)+_xlfn.NORM.S.INV(0.975)^2/(2*B1529))/(1+_xlfn.NORM.S.INV(0.975)^2/B1529)</f>
        <v>1.4104290002023588E-2</v>
      </c>
      <c r="R1529" s="21">
        <f>_xlfn.NORM.S.INV(0.975)*SQRT(Q1529*(1-Q1529)/B1529+(_xlfn.NORM.S.INV(0.975)^2/(4*B1529^2)))/(1+_xlfn.NORM.S.INV(0.975)^2/B1529)</f>
        <v>3.191873655416239E-4</v>
      </c>
      <c r="S1529" s="19">
        <f t="shared" si="236"/>
        <v>13.785102636481964</v>
      </c>
      <c r="T1529" s="19">
        <f t="shared" si="237"/>
        <v>14.423477367565212</v>
      </c>
    </row>
    <row r="1530" spans="1:20" x14ac:dyDescent="0.25">
      <c r="A1530" s="12" t="s">
        <v>24</v>
      </c>
      <c r="B1530" s="13">
        <v>1617377</v>
      </c>
      <c r="C1530" s="12">
        <v>14</v>
      </c>
      <c r="D1530" s="12">
        <v>13.8</v>
      </c>
      <c r="E1530" s="12">
        <v>14.2</v>
      </c>
      <c r="F1530" s="12">
        <v>2013</v>
      </c>
      <c r="G1530" s="12" t="s">
        <v>8</v>
      </c>
      <c r="H1530" s="16" t="str">
        <f>VLOOKUP(A1530,'Data Key'!$A$1:$B$51,2,FALSE)</f>
        <v>Pennsylvania</v>
      </c>
      <c r="I1530" s="17">
        <f t="shared" si="230"/>
        <v>22643</v>
      </c>
      <c r="J1530" s="21">
        <f t="shared" si="231"/>
        <v>9.2383458303666149E-5</v>
      </c>
      <c r="K1530" s="19">
        <f t="shared" si="232"/>
        <v>13.907444658455756</v>
      </c>
      <c r="L1530" s="19">
        <f t="shared" si="233"/>
        <v>14.092211575063086</v>
      </c>
      <c r="M1530" s="21">
        <f t="shared" si="238"/>
        <v>22351</v>
      </c>
      <c r="N1530" s="21">
        <f t="shared" si="239"/>
        <v>22937</v>
      </c>
      <c r="O1530" s="19">
        <f t="shared" si="234"/>
        <v>13.819288885646328</v>
      </c>
      <c r="P1530" s="19">
        <f t="shared" si="235"/>
        <v>14.18160391794863</v>
      </c>
      <c r="Q1530" s="21">
        <f>((I1530/B1530)+_xlfn.NORM.S.INV(0.975)^2/(2*B1530))/(1+_xlfn.NORM.S.INV(0.975)^2/B1530)</f>
        <v>1.4000982421051448E-2</v>
      </c>
      <c r="R1530" s="21">
        <f>_xlfn.NORM.S.INV(0.975)*SQRT(Q1530*(1-Q1530)/B1530+(_xlfn.NORM.S.INV(0.975)^2/(4*B1530^2)))/(1+_xlfn.NORM.S.INV(0.975)^2/B1530)</f>
        <v>1.8107907364345348E-4</v>
      </c>
      <c r="S1530" s="19">
        <f t="shared" si="236"/>
        <v>13.819903347407994</v>
      </c>
      <c r="T1530" s="19">
        <f t="shared" si="237"/>
        <v>14.182061494694901</v>
      </c>
    </row>
    <row r="1531" spans="1:20" x14ac:dyDescent="0.25">
      <c r="A1531" s="12" t="s">
        <v>40</v>
      </c>
      <c r="B1531" s="13">
        <v>129276</v>
      </c>
      <c r="C1531" s="12">
        <v>14</v>
      </c>
      <c r="D1531" s="12">
        <v>13.4</v>
      </c>
      <c r="E1531" s="12">
        <v>14.7</v>
      </c>
      <c r="F1531" s="12">
        <v>2013</v>
      </c>
      <c r="G1531" s="12" t="s">
        <v>8</v>
      </c>
      <c r="H1531" s="16" t="str">
        <f>VLOOKUP(A1531,'Data Key'!$A$1:$B$51,2,FALSE)</f>
        <v>Rhode Island</v>
      </c>
      <c r="I1531" s="17">
        <f t="shared" si="230"/>
        <v>1810</v>
      </c>
      <c r="J1531" s="21">
        <f t="shared" si="231"/>
        <v>3.2678311427538747E-4</v>
      </c>
      <c r="K1531" s="19">
        <f t="shared" si="232"/>
        <v>13.674268898472532</v>
      </c>
      <c r="L1531" s="19">
        <f t="shared" si="233"/>
        <v>14.327835127023306</v>
      </c>
      <c r="M1531" s="21">
        <f t="shared" si="238"/>
        <v>1728</v>
      </c>
      <c r="N1531" s="21">
        <f t="shared" si="239"/>
        <v>1893</v>
      </c>
      <c r="O1531" s="19">
        <f t="shared" si="234"/>
        <v>13.366750208855471</v>
      </c>
      <c r="P1531" s="19">
        <f t="shared" si="235"/>
        <v>14.643089204492714</v>
      </c>
      <c r="Q1531" s="21">
        <f>((I1531/B1531)+_xlfn.NORM.S.INV(0.975)^2/(2*B1531))/(1+_xlfn.NORM.S.INV(0.975)^2/B1531)</f>
        <v>1.4015493126880848E-2</v>
      </c>
      <c r="R1531" s="21">
        <f>_xlfn.NORM.S.INV(0.975)*SQRT(Q1531*(1-Q1531)/B1531+(_xlfn.NORM.S.INV(0.975)^2/(4*B1531^2)))/(1+_xlfn.NORM.S.INV(0.975)^2/B1531)</f>
        <v>6.4096183604529984E-4</v>
      </c>
      <c r="S1531" s="19">
        <f t="shared" si="236"/>
        <v>13.374531290835549</v>
      </c>
      <c r="T1531" s="19">
        <f t="shared" si="237"/>
        <v>14.656454962926148</v>
      </c>
    </row>
    <row r="1532" spans="1:20" x14ac:dyDescent="0.25">
      <c r="A1532" s="12" t="s">
        <v>17</v>
      </c>
      <c r="B1532" s="13">
        <v>663136</v>
      </c>
      <c r="C1532" s="12">
        <v>7.1</v>
      </c>
      <c r="D1532" s="12">
        <v>6.9</v>
      </c>
      <c r="E1532" s="12">
        <v>7.3</v>
      </c>
      <c r="F1532" s="12">
        <v>2013</v>
      </c>
      <c r="G1532" s="12" t="s">
        <v>8</v>
      </c>
      <c r="H1532" s="16" t="str">
        <f>VLOOKUP(A1532,'Data Key'!$A$1:$B$51,2,FALSE)</f>
        <v>South Carolina</v>
      </c>
      <c r="I1532" s="17">
        <f t="shared" si="230"/>
        <v>4708</v>
      </c>
      <c r="J1532" s="21">
        <f t="shared" si="231"/>
        <v>1.0310232637624331E-4</v>
      </c>
      <c r="K1532" s="19">
        <f t="shared" si="232"/>
        <v>6.996497152463693</v>
      </c>
      <c r="L1532" s="19">
        <f t="shared" si="233"/>
        <v>7.2027018052161802</v>
      </c>
      <c r="M1532" s="21">
        <f t="shared" si="238"/>
        <v>4575</v>
      </c>
      <c r="N1532" s="21">
        <f t="shared" si="239"/>
        <v>4843</v>
      </c>
      <c r="O1532" s="19">
        <f t="shared" si="234"/>
        <v>6.8990373015490034</v>
      </c>
      <c r="P1532" s="19">
        <f t="shared" si="235"/>
        <v>7.3031776287217101</v>
      </c>
      <c r="Q1532" s="21">
        <f>((I1532/B1532)+_xlfn.NORM.S.INV(0.975)^2/(2*B1532))/(1+_xlfn.NORM.S.INV(0.975)^2/B1532)</f>
        <v>7.1024547688902815E-3</v>
      </c>
      <c r="R1532" s="21">
        <f>_xlfn.NORM.S.INV(0.975)*SQRT(Q1532*(1-Q1532)/B1532+(_xlfn.NORM.S.INV(0.975)^2/(4*B1532^2)))/(1+_xlfn.NORM.S.INV(0.975)^2/B1532)</f>
        <v>2.0213676857616157E-4</v>
      </c>
      <c r="S1532" s="19">
        <f t="shared" si="236"/>
        <v>6.9003180003141198</v>
      </c>
      <c r="T1532" s="19">
        <f t="shared" si="237"/>
        <v>7.3045915374664432</v>
      </c>
    </row>
    <row r="1533" spans="1:20" x14ac:dyDescent="0.25">
      <c r="A1533" s="12" t="s">
        <v>55</v>
      </c>
      <c r="B1533" s="13">
        <v>116127</v>
      </c>
      <c r="C1533" s="12">
        <v>6.1</v>
      </c>
      <c r="D1533" s="12">
        <v>5.7</v>
      </c>
      <c r="E1533" s="12">
        <v>6.6</v>
      </c>
      <c r="F1533" s="12">
        <v>2013</v>
      </c>
      <c r="G1533" s="12" t="s">
        <v>8</v>
      </c>
      <c r="H1533" s="16" t="str">
        <f>VLOOKUP(A1533,'Data Key'!$A$1:$B$51,2,FALSE)</f>
        <v>South Dakota</v>
      </c>
      <c r="I1533" s="17">
        <f t="shared" si="230"/>
        <v>708</v>
      </c>
      <c r="J1533" s="21">
        <f t="shared" si="231"/>
        <v>2.28431226916842E-4</v>
      </c>
      <c r="K1533" s="19">
        <f t="shared" si="232"/>
        <v>5.8683421332836279</v>
      </c>
      <c r="L1533" s="19">
        <f t="shared" si="233"/>
        <v>6.3252045871173124</v>
      </c>
      <c r="M1533" s="21">
        <f t="shared" si="238"/>
        <v>657</v>
      </c>
      <c r="N1533" s="21">
        <f t="shared" si="239"/>
        <v>761</v>
      </c>
      <c r="O1533" s="19">
        <f t="shared" si="234"/>
        <v>5.6575990079826397</v>
      </c>
      <c r="P1533" s="19">
        <f t="shared" si="235"/>
        <v>6.5531702360346857</v>
      </c>
      <c r="Q1533" s="21">
        <f>((I1533/B1533)+_xlfn.NORM.S.INV(0.975)^2/(2*B1533))/(1+_xlfn.NORM.S.INV(0.975)^2/B1533)</f>
        <v>6.1131110434783217E-3</v>
      </c>
      <c r="R1533" s="21">
        <f>_xlfn.NORM.S.INV(0.975)*SQRT(Q1533*(1-Q1533)/B1533+(_xlfn.NORM.S.INV(0.975)^2/(4*B1533^2)))/(1+_xlfn.NORM.S.INV(0.975)^2/B1533)</f>
        <v>4.4860293654240416E-4</v>
      </c>
      <c r="S1533" s="19">
        <f t="shared" si="236"/>
        <v>5.6645081069359176</v>
      </c>
      <c r="T1533" s="19">
        <f t="shared" si="237"/>
        <v>6.561713980020726</v>
      </c>
    </row>
    <row r="1534" spans="1:20" x14ac:dyDescent="0.25">
      <c r="A1534" s="12" t="s">
        <v>29</v>
      </c>
      <c r="B1534" s="13">
        <v>889199</v>
      </c>
      <c r="C1534" s="12">
        <v>7.5</v>
      </c>
      <c r="D1534" s="12">
        <v>7.3</v>
      </c>
      <c r="E1534" s="12">
        <v>7.7</v>
      </c>
      <c r="F1534" s="12">
        <v>2013</v>
      </c>
      <c r="G1534" s="12" t="s">
        <v>8</v>
      </c>
      <c r="H1534" s="16" t="str">
        <f>VLOOKUP(A1534,'Data Key'!$A$1:$B$51,2,FALSE)</f>
        <v>Tennessee</v>
      </c>
      <c r="I1534" s="17">
        <f t="shared" si="230"/>
        <v>6669</v>
      </c>
      <c r="J1534" s="21">
        <f t="shared" si="231"/>
        <v>9.1494849891237128E-5</v>
      </c>
      <c r="K1534" s="19">
        <f t="shared" si="232"/>
        <v>7.4085135846661556</v>
      </c>
      <c r="L1534" s="19">
        <f t="shared" si="233"/>
        <v>7.5915032844486312</v>
      </c>
      <c r="M1534" s="21">
        <f t="shared" si="238"/>
        <v>6510</v>
      </c>
      <c r="N1534" s="21">
        <f t="shared" si="239"/>
        <v>6829</v>
      </c>
      <c r="O1534" s="19">
        <f t="shared" si="234"/>
        <v>7.3211958178090617</v>
      </c>
      <c r="P1534" s="19">
        <f t="shared" si="235"/>
        <v>7.6799456589582311</v>
      </c>
      <c r="Q1534" s="21">
        <f>((I1534/B1534)+_xlfn.NORM.S.INV(0.975)^2/(2*B1534))/(1+_xlfn.NORM.S.INV(0.975)^2/B1534)</f>
        <v>7.5021360913175615E-3</v>
      </c>
      <c r="R1534" s="21">
        <f>_xlfn.NORM.S.INV(0.975)*SQRT(Q1534*(1-Q1534)/B1534+(_xlfn.NORM.S.INV(0.975)^2/(4*B1534^2)))/(1+_xlfn.NORM.S.INV(0.975)^2/B1534)</f>
        <v>1.7936408514222118E-4</v>
      </c>
      <c r="S1534" s="19">
        <f t="shared" si="236"/>
        <v>7.3227720061753407</v>
      </c>
      <c r="T1534" s="19">
        <f t="shared" si="237"/>
        <v>7.6815001764597826</v>
      </c>
    </row>
    <row r="1535" spans="1:20" x14ac:dyDescent="0.25">
      <c r="A1535" s="12" t="s">
        <v>63</v>
      </c>
      <c r="B1535" s="13">
        <v>4513821</v>
      </c>
      <c r="C1535" s="12">
        <v>8.3000000000000007</v>
      </c>
      <c r="D1535" s="12">
        <v>8.1999999999999993</v>
      </c>
      <c r="E1535" s="12">
        <v>8.4</v>
      </c>
      <c r="F1535" s="12">
        <v>2013</v>
      </c>
      <c r="G1535" s="12" t="s">
        <v>8</v>
      </c>
      <c r="H1535" s="16" t="str">
        <f>VLOOKUP(A1535,'Data Key'!$A$1:$B$51,2,FALSE)</f>
        <v>Texas</v>
      </c>
      <c r="I1535" s="17">
        <f t="shared" si="230"/>
        <v>37465</v>
      </c>
      <c r="J1535" s="21">
        <f t="shared" si="231"/>
        <v>4.2703028718358347E-5</v>
      </c>
      <c r="K1535" s="19">
        <f t="shared" si="232"/>
        <v>8.2573602657720517</v>
      </c>
      <c r="L1535" s="19">
        <f t="shared" si="233"/>
        <v>8.342766323208771</v>
      </c>
      <c r="M1535" s="21">
        <f t="shared" si="238"/>
        <v>37087</v>
      </c>
      <c r="N1535" s="21">
        <f t="shared" si="239"/>
        <v>37843</v>
      </c>
      <c r="O1535" s="19">
        <f t="shared" si="234"/>
        <v>8.2163204965371914</v>
      </c>
      <c r="P1535" s="19">
        <f t="shared" si="235"/>
        <v>8.3838060924436295</v>
      </c>
      <c r="Q1535" s="21">
        <f>((I1535/B1535)+_xlfn.NORM.S.INV(0.975)^2/(2*B1535))/(1+_xlfn.NORM.S.INV(0.975)^2/B1535)</f>
        <v>8.3004817522563494E-3</v>
      </c>
      <c r="R1535" s="21">
        <f>_xlfn.NORM.S.INV(0.975)*SQRT(Q1535*(1-Q1535)/B1535+(_xlfn.NORM.S.INV(0.975)^2/(4*B1535^2)))/(1+_xlfn.NORM.S.INV(0.975)^2/B1535)</f>
        <v>8.3699500895533478E-5</v>
      </c>
      <c r="S1535" s="19">
        <f t="shared" si="236"/>
        <v>8.2167822513608169</v>
      </c>
      <c r="T1535" s="19">
        <f t="shared" si="237"/>
        <v>8.3841812531518816</v>
      </c>
    </row>
    <row r="1536" spans="1:20" x14ac:dyDescent="0.25">
      <c r="A1536" s="12" t="s">
        <v>25</v>
      </c>
      <c r="B1536" s="13">
        <v>562702</v>
      </c>
      <c r="C1536" s="12">
        <v>7.5</v>
      </c>
      <c r="D1536" s="12">
        <v>7.3</v>
      </c>
      <c r="E1536" s="12">
        <v>7.7</v>
      </c>
      <c r="F1536" s="12">
        <v>2013</v>
      </c>
      <c r="G1536" s="12" t="s">
        <v>8</v>
      </c>
      <c r="H1536" s="16" t="str">
        <f>VLOOKUP(A1536,'Data Key'!$A$1:$B$51,2,FALSE)</f>
        <v>Utah</v>
      </c>
      <c r="I1536" s="17">
        <f t="shared" si="230"/>
        <v>4220</v>
      </c>
      <c r="J1536" s="21">
        <f t="shared" si="231"/>
        <v>1.150119925319124E-4</v>
      </c>
      <c r="K1536" s="19">
        <f t="shared" si="232"/>
        <v>7.3845170654774774</v>
      </c>
      <c r="L1536" s="19">
        <f t="shared" si="233"/>
        <v>7.6145410505413027</v>
      </c>
      <c r="M1536" s="21">
        <f t="shared" si="238"/>
        <v>4094</v>
      </c>
      <c r="N1536" s="21">
        <f t="shared" si="239"/>
        <v>4348</v>
      </c>
      <c r="O1536" s="19">
        <f t="shared" si="234"/>
        <v>7.2756094700214327</v>
      </c>
      <c r="P1536" s="19">
        <f t="shared" si="235"/>
        <v>7.7270029251717602</v>
      </c>
      <c r="Q1536" s="21">
        <f>((I1536/B1536)+_xlfn.NORM.S.INV(0.975)^2/(2*B1536))/(1+_xlfn.NORM.S.INV(0.975)^2/B1536)</f>
        <v>7.5028912414788042E-3</v>
      </c>
      <c r="R1536" s="21">
        <f>_xlfn.NORM.S.INV(0.975)*SQRT(Q1536*(1-Q1536)/B1536+(_xlfn.NORM.S.INV(0.975)^2/(4*B1536^2)))/(1+_xlfn.NORM.S.INV(0.975)^2/B1536)</f>
        <v>2.2549380255650566E-4</v>
      </c>
      <c r="S1536" s="19">
        <f t="shared" si="236"/>
        <v>7.2773974389222982</v>
      </c>
      <c r="T1536" s="19">
        <f t="shared" si="237"/>
        <v>7.7283850440353099</v>
      </c>
    </row>
    <row r="1537" spans="1:20" x14ac:dyDescent="0.25">
      <c r="A1537" s="12" t="s">
        <v>57</v>
      </c>
      <c r="B1537" s="13">
        <v>76808</v>
      </c>
      <c r="C1537" s="12">
        <v>10.9</v>
      </c>
      <c r="D1537" s="12">
        <v>10.199999999999999</v>
      </c>
      <c r="E1537" s="12">
        <v>11.7</v>
      </c>
      <c r="F1537" s="12">
        <v>2013</v>
      </c>
      <c r="G1537" s="12" t="s">
        <v>8</v>
      </c>
      <c r="H1537" s="16" t="str">
        <f>VLOOKUP(A1537,'Data Key'!$A$1:$B$51,2,FALSE)</f>
        <v>Vermont</v>
      </c>
      <c r="I1537" s="17">
        <f t="shared" si="230"/>
        <v>837</v>
      </c>
      <c r="J1537" s="21">
        <f t="shared" si="231"/>
        <v>3.7460792901117241E-4</v>
      </c>
      <c r="K1537" s="19">
        <f t="shared" si="232"/>
        <v>10.522694435325874</v>
      </c>
      <c r="L1537" s="19">
        <f t="shared" si="233"/>
        <v>11.27191029334822</v>
      </c>
      <c r="M1537" s="21">
        <f t="shared" si="238"/>
        <v>781</v>
      </c>
      <c r="N1537" s="21">
        <f t="shared" si="239"/>
        <v>894</v>
      </c>
      <c r="O1537" s="19">
        <f t="shared" si="234"/>
        <v>10.168211644620351</v>
      </c>
      <c r="P1537" s="19">
        <f t="shared" si="235"/>
        <v>11.639412561191543</v>
      </c>
      <c r="Q1537" s="21">
        <f>((I1537/B1537)+_xlfn.NORM.S.INV(0.975)^2/(2*B1537))/(1+_xlfn.NORM.S.INV(0.975)^2/B1537)</f>
        <v>1.0921763018272352E-2</v>
      </c>
      <c r="R1537" s="21">
        <f>_xlfn.NORM.S.INV(0.975)*SQRT(Q1537*(1-Q1537)/B1537+(_xlfn.NORM.S.INV(0.975)^2/(4*B1537^2)))/(1+_xlfn.NORM.S.INV(0.975)^2/B1537)</f>
        <v>7.3542101198188965E-4</v>
      </c>
      <c r="S1537" s="19">
        <f t="shared" si="236"/>
        <v>10.186342006290463</v>
      </c>
      <c r="T1537" s="19">
        <f t="shared" si="237"/>
        <v>11.657184030254241</v>
      </c>
    </row>
    <row r="1538" spans="1:20" x14ac:dyDescent="0.25">
      <c r="A1538" s="12" t="s">
        <v>56</v>
      </c>
      <c r="B1538" s="13">
        <v>1144601</v>
      </c>
      <c r="C1538" s="12">
        <v>11.7</v>
      </c>
      <c r="D1538" s="12">
        <v>11.5</v>
      </c>
      <c r="E1538" s="12">
        <v>11.9</v>
      </c>
      <c r="F1538" s="12">
        <v>2013</v>
      </c>
      <c r="G1538" s="12" t="s">
        <v>8</v>
      </c>
      <c r="H1538" s="16" t="str">
        <f>VLOOKUP(A1538,'Data Key'!$A$1:$B$51,2,FALSE)</f>
        <v>Virginia</v>
      </c>
      <c r="I1538" s="17">
        <f t="shared" si="230"/>
        <v>13392</v>
      </c>
      <c r="J1538" s="21">
        <f t="shared" si="231"/>
        <v>1.0051085438671628E-4</v>
      </c>
      <c r="K1538" s="19">
        <f t="shared" si="232"/>
        <v>11.599636183751466</v>
      </c>
      <c r="L1538" s="19">
        <f t="shared" si="233"/>
        <v>11.800657892524898</v>
      </c>
      <c r="M1538" s="21">
        <f t="shared" si="238"/>
        <v>13167</v>
      </c>
      <c r="N1538" s="21">
        <f t="shared" si="239"/>
        <v>13618</v>
      </c>
      <c r="O1538" s="19">
        <f t="shared" si="234"/>
        <v>11.503571987094192</v>
      </c>
      <c r="P1538" s="19">
        <f t="shared" si="235"/>
        <v>11.897595756075699</v>
      </c>
      <c r="Q1538" s="21">
        <f>((I1538/B1538)+_xlfn.NORM.S.INV(0.975)^2/(2*B1538))/(1+_xlfn.NORM.S.INV(0.975)^2/B1538)</f>
        <v>1.1701785842823748E-2</v>
      </c>
      <c r="R1538" s="21">
        <f>_xlfn.NORM.S.INV(0.975)*SQRT(Q1538*(1-Q1538)/B1538+(_xlfn.NORM.S.INV(0.975)^2/(4*B1538^2)))/(1+_xlfn.NORM.S.INV(0.975)^2/B1538)</f>
        <v>1.9701777257080549E-4</v>
      </c>
      <c r="S1538" s="19">
        <f t="shared" si="236"/>
        <v>11.504768070252943</v>
      </c>
      <c r="T1538" s="19">
        <f t="shared" si="237"/>
        <v>11.898803615394552</v>
      </c>
    </row>
    <row r="1539" spans="1:20" x14ac:dyDescent="0.25">
      <c r="A1539" s="12" t="s">
        <v>41</v>
      </c>
      <c r="B1539" s="13">
        <v>965420</v>
      </c>
      <c r="C1539" s="12">
        <v>9.4</v>
      </c>
      <c r="D1539" s="12">
        <v>9.1999999999999993</v>
      </c>
      <c r="E1539" s="12">
        <v>9.6</v>
      </c>
      <c r="F1539" s="12">
        <v>2013</v>
      </c>
      <c r="G1539" s="12" t="s">
        <v>8</v>
      </c>
      <c r="H1539" s="16" t="str">
        <f>VLOOKUP(A1539,'Data Key'!$A$1:$B$51,2,FALSE)</f>
        <v>Washington</v>
      </c>
      <c r="I1539" s="17">
        <f t="shared" ref="I1539:I1602" si="240">ROUND(B1539*C1539/1000,0)</f>
        <v>9075</v>
      </c>
      <c r="J1539" s="21">
        <f t="shared" ref="J1539:J1602" si="241">SQRT(I1539/B1539*(1-I1539/B1539)/B1539)</f>
        <v>9.8210104983109821E-5</v>
      </c>
      <c r="K1539" s="19">
        <f t="shared" ref="K1539:K1602" si="242">1000*(I1539/B1539-J1539)</f>
        <v>9.3018437575844768</v>
      </c>
      <c r="L1539" s="19">
        <f t="shared" ref="L1539:L1602" si="243">1000*(I1539/B1539+J1539)</f>
        <v>9.498263967550697</v>
      </c>
      <c r="M1539" s="21">
        <f t="shared" si="238"/>
        <v>8890</v>
      </c>
      <c r="N1539" s="21">
        <f t="shared" si="239"/>
        <v>9261</v>
      </c>
      <c r="O1539" s="19">
        <f t="shared" ref="O1539:O1602" si="244">1000*M1539/B1539</f>
        <v>9.2084274201901763</v>
      </c>
      <c r="P1539" s="19">
        <f t="shared" ref="P1539:P1602" si="245">1000*N1539/B1539</f>
        <v>9.5927161235524441</v>
      </c>
      <c r="Q1539" s="21">
        <f>((I1539/B1539)+_xlfn.NORM.S.INV(0.975)^2/(2*B1539))/(1+_xlfn.NORM.S.INV(0.975)^2/B1539)</f>
        <v>9.4020059787362463E-3</v>
      </c>
      <c r="R1539" s="21">
        <f>_xlfn.NORM.S.INV(0.975)*SQRT(Q1539*(1-Q1539)/B1539+(_xlfn.NORM.S.INV(0.975)^2/(4*B1539^2)))/(1+_xlfn.NORM.S.INV(0.975)^2/B1539)</f>
        <v>1.9251757940018331E-4</v>
      </c>
      <c r="S1539" s="19">
        <f t="shared" ref="S1539:S1602" si="246">1000*(Q1539-R1539)</f>
        <v>9.2094883993360632</v>
      </c>
      <c r="T1539" s="19">
        <f t="shared" ref="T1539:T1602" si="247">1000*(Q1539+R1539)</f>
        <v>9.5945235581364301</v>
      </c>
    </row>
    <row r="1540" spans="1:20" x14ac:dyDescent="0.25">
      <c r="A1540" s="12" t="s">
        <v>18</v>
      </c>
      <c r="B1540" s="13">
        <v>243945</v>
      </c>
      <c r="C1540" s="12">
        <v>6.4</v>
      </c>
      <c r="D1540" s="12">
        <v>6.1</v>
      </c>
      <c r="E1540" s="12">
        <v>6.7</v>
      </c>
      <c r="F1540" s="12">
        <v>2013</v>
      </c>
      <c r="G1540" s="12" t="s">
        <v>8</v>
      </c>
      <c r="H1540" s="16" t="str">
        <f>VLOOKUP(A1540,'Data Key'!$A$1:$B$51,2,FALSE)</f>
        <v>West Virginia</v>
      </c>
      <c r="I1540" s="17">
        <f t="shared" si="240"/>
        <v>1561</v>
      </c>
      <c r="J1540" s="21">
        <f t="shared" si="241"/>
        <v>1.6144163382461688E-4</v>
      </c>
      <c r="K1540" s="19">
        <f t="shared" si="242"/>
        <v>6.2375417435760268</v>
      </c>
      <c r="L1540" s="19">
        <f t="shared" si="243"/>
        <v>6.5604250112252602</v>
      </c>
      <c r="M1540" s="21">
        <f t="shared" ref="M1540:M1603" si="248">_xlfn.BINOM.INV(B1540, C1540/1000, 0.025)</f>
        <v>1485</v>
      </c>
      <c r="N1540" s="21">
        <f t="shared" ref="N1540:N1603" si="249">_xlfn.BINOM.INV(B1540, C1540/1000, 0.975)</f>
        <v>1639</v>
      </c>
      <c r="O1540" s="19">
        <f t="shared" si="244"/>
        <v>6.0874377421140009</v>
      </c>
      <c r="P1540" s="19">
        <f t="shared" si="245"/>
        <v>6.7187275820369345</v>
      </c>
      <c r="Q1540" s="21">
        <f>((I1540/B1540)+_xlfn.NORM.S.INV(0.975)^2/(2*B1540))/(1+_xlfn.NORM.S.INV(0.975)^2/B1540)</f>
        <v>6.4067561053540506E-3</v>
      </c>
      <c r="R1540" s="21">
        <f>_xlfn.NORM.S.INV(0.975)*SQRT(Q1540*(1-Q1540)/B1540+(_xlfn.NORM.S.INV(0.975)^2/(4*B1540^2)))/(1+_xlfn.NORM.S.INV(0.975)^2/B1540)</f>
        <v>3.1670356583026783E-4</v>
      </c>
      <c r="S1540" s="19">
        <f t="shared" si="246"/>
        <v>6.090052539523783</v>
      </c>
      <c r="T1540" s="19">
        <f t="shared" si="247"/>
        <v>6.723459671184318</v>
      </c>
    </row>
    <row r="1541" spans="1:20" x14ac:dyDescent="0.25">
      <c r="A1541" s="12" t="s">
        <v>26</v>
      </c>
      <c r="B1541" s="13">
        <v>756115</v>
      </c>
      <c r="C1541" s="12">
        <v>11.5</v>
      </c>
      <c r="D1541" s="12">
        <v>11.3</v>
      </c>
      <c r="E1541" s="12">
        <v>11.8</v>
      </c>
      <c r="F1541" s="12">
        <v>2013</v>
      </c>
      <c r="G1541" s="12" t="s">
        <v>8</v>
      </c>
      <c r="H1541" s="16" t="str">
        <f>VLOOKUP(A1541,'Data Key'!$A$1:$B$51,2,FALSE)</f>
        <v>Wisconsin</v>
      </c>
      <c r="I1541" s="17">
        <f t="shared" si="240"/>
        <v>8695</v>
      </c>
      <c r="J1541" s="21">
        <f t="shared" si="241"/>
        <v>1.2261267570742344E-4</v>
      </c>
      <c r="K1541" s="19">
        <f t="shared" si="242"/>
        <v>11.376960801872045</v>
      </c>
      <c r="L1541" s="19">
        <f t="shared" si="243"/>
        <v>11.622186153286892</v>
      </c>
      <c r="M1541" s="21">
        <f t="shared" si="248"/>
        <v>8514</v>
      </c>
      <c r="N1541" s="21">
        <f t="shared" si="249"/>
        <v>8877</v>
      </c>
      <c r="O1541" s="19">
        <f t="shared" si="244"/>
        <v>11.260191902025486</v>
      </c>
      <c r="P1541" s="19">
        <f t="shared" si="245"/>
        <v>11.740277603274635</v>
      </c>
      <c r="Q1541" s="21">
        <f>((I1541/B1541)+_xlfn.NORM.S.INV(0.975)^2/(2*B1541))/(1+_xlfn.NORM.S.INV(0.975)^2/B1541)</f>
        <v>1.1502055302088374E-2</v>
      </c>
      <c r="R1541" s="21">
        <f>_xlfn.NORM.S.INV(0.975)*SQRT(Q1541*(1-Q1541)/B1541+(_xlfn.NORM.S.INV(0.975)^2/(4*B1541^2)))/(1+_xlfn.NORM.S.INV(0.975)^2/B1541)</f>
        <v>2.4035426068959708E-4</v>
      </c>
      <c r="S1541" s="19">
        <f t="shared" si="246"/>
        <v>11.261701041398778</v>
      </c>
      <c r="T1541" s="19">
        <f t="shared" si="247"/>
        <v>11.74240956277797</v>
      </c>
    </row>
    <row r="1542" spans="1:20" x14ac:dyDescent="0.25">
      <c r="A1542" s="12" t="s">
        <v>42</v>
      </c>
      <c r="B1542" s="13">
        <v>84077</v>
      </c>
      <c r="C1542" s="12">
        <v>8.6</v>
      </c>
      <c r="D1542" s="12">
        <v>8</v>
      </c>
      <c r="E1542" s="12">
        <v>9.1999999999999993</v>
      </c>
      <c r="F1542" s="12">
        <v>2013</v>
      </c>
      <c r="G1542" s="12" t="s">
        <v>8</v>
      </c>
      <c r="H1542" s="16" t="str">
        <f>VLOOKUP(A1542,'Data Key'!$A$1:$B$51,2,FALSE)</f>
        <v>Wyoming</v>
      </c>
      <c r="I1542" s="17">
        <f t="shared" si="240"/>
        <v>723</v>
      </c>
      <c r="J1542" s="21">
        <f t="shared" si="241"/>
        <v>3.1843189472986213E-4</v>
      </c>
      <c r="K1542" s="19">
        <f t="shared" si="242"/>
        <v>8.2808283072278677</v>
      </c>
      <c r="L1542" s="19">
        <f t="shared" si="243"/>
        <v>8.9176920966875919</v>
      </c>
      <c r="M1542" s="21">
        <f t="shared" si="248"/>
        <v>671</v>
      </c>
      <c r="N1542" s="21">
        <f t="shared" si="249"/>
        <v>776</v>
      </c>
      <c r="O1542" s="19">
        <f t="shared" si="244"/>
        <v>7.980779523532</v>
      </c>
      <c r="P1542" s="19">
        <f t="shared" si="245"/>
        <v>9.2296347395839522</v>
      </c>
      <c r="Q1542" s="21">
        <f>((I1542/B1542)+_xlfn.NORM.S.INV(0.975)^2/(2*B1542))/(1+_xlfn.NORM.S.INV(0.975)^2/B1542)</f>
        <v>8.6217111631236836E-3</v>
      </c>
      <c r="R1542" s="21">
        <f>_xlfn.NORM.S.INV(0.975)*SQRT(Q1542*(1-Q1542)/B1542+(_xlfn.NORM.S.INV(0.975)^2/(4*B1542^2)))/(1+_xlfn.NORM.S.INV(0.975)^2/B1542)</f>
        <v>6.2531101164427E-4</v>
      </c>
      <c r="S1542" s="19">
        <f t="shared" si="246"/>
        <v>7.9964001514794134</v>
      </c>
      <c r="T1542" s="19">
        <f t="shared" si="247"/>
        <v>9.2470221747679542</v>
      </c>
    </row>
    <row r="1543" spans="1:20" x14ac:dyDescent="0.25">
      <c r="A1543" s="12" t="s">
        <v>19</v>
      </c>
      <c r="B1543" s="13">
        <v>675149</v>
      </c>
      <c r="C1543" s="12">
        <v>8.1</v>
      </c>
      <c r="D1543" s="12">
        <v>7.9</v>
      </c>
      <c r="E1543" s="12">
        <v>8.3000000000000007</v>
      </c>
      <c r="F1543" s="12">
        <v>2014</v>
      </c>
      <c r="G1543" s="12" t="s">
        <v>8</v>
      </c>
      <c r="H1543" s="16" t="str">
        <f>VLOOKUP(A1543,'Data Key'!$A$1:$B$51,2,FALSE)</f>
        <v>Alabama</v>
      </c>
      <c r="I1543" s="17">
        <f t="shared" si="240"/>
        <v>5469</v>
      </c>
      <c r="J1543" s="21">
        <f t="shared" si="241"/>
        <v>1.090908141789441E-4</v>
      </c>
      <c r="K1543" s="19">
        <f t="shared" si="242"/>
        <v>7.991343312213897</v>
      </c>
      <c r="L1543" s="19">
        <f t="shared" si="243"/>
        <v>8.2095249405717841</v>
      </c>
      <c r="M1543" s="21">
        <f t="shared" si="248"/>
        <v>5325</v>
      </c>
      <c r="N1543" s="21">
        <f t="shared" si="249"/>
        <v>5614</v>
      </c>
      <c r="O1543" s="19">
        <f t="shared" si="244"/>
        <v>7.8871478740248451</v>
      </c>
      <c r="P1543" s="19">
        <f t="shared" si="245"/>
        <v>8.3152015332911695</v>
      </c>
      <c r="Q1543" s="21">
        <f>((I1543/B1543)+_xlfn.NORM.S.INV(0.975)^2/(2*B1543))/(1+_xlfn.NORM.S.INV(0.975)^2/B1543)</f>
        <v>8.1032329177333877E-3</v>
      </c>
      <c r="R1543" s="21">
        <f>_xlfn.NORM.S.INV(0.975)*SQRT(Q1543*(1-Q1543)/B1543+(_xlfn.NORM.S.INV(0.975)^2/(4*B1543^2)))/(1+_xlfn.NORM.S.INV(0.975)^2/B1543)</f>
        <v>2.1386840492678929E-4</v>
      </c>
      <c r="S1543" s="19">
        <f t="shared" si="246"/>
        <v>7.8893645128065986</v>
      </c>
      <c r="T1543" s="19">
        <f t="shared" si="247"/>
        <v>8.3171013226601769</v>
      </c>
    </row>
    <row r="1544" spans="1:20" x14ac:dyDescent="0.25">
      <c r="A1544" s="12" t="s">
        <v>43</v>
      </c>
      <c r="B1544" s="13">
        <v>117543</v>
      </c>
      <c r="C1544" s="12">
        <v>8.5</v>
      </c>
      <c r="D1544" s="12">
        <v>8</v>
      </c>
      <c r="E1544" s="12">
        <v>9.1</v>
      </c>
      <c r="F1544" s="12">
        <v>2014</v>
      </c>
      <c r="G1544" s="12" t="s">
        <v>8</v>
      </c>
      <c r="H1544" s="16" t="str">
        <f>VLOOKUP(A1544,'Data Key'!$A$1:$B$51,2,FALSE)</f>
        <v>Alaska</v>
      </c>
      <c r="I1544" s="17">
        <f t="shared" si="240"/>
        <v>999</v>
      </c>
      <c r="J1544" s="21">
        <f t="shared" si="241"/>
        <v>2.677518916346571E-4</v>
      </c>
      <c r="K1544" s="19">
        <f t="shared" si="242"/>
        <v>8.2312654892387265</v>
      </c>
      <c r="L1544" s="19">
        <f t="shared" si="243"/>
        <v>8.7667692725080393</v>
      </c>
      <c r="M1544" s="21">
        <f t="shared" si="248"/>
        <v>938</v>
      </c>
      <c r="N1544" s="21">
        <f t="shared" si="249"/>
        <v>1061</v>
      </c>
      <c r="O1544" s="19">
        <f t="shared" si="244"/>
        <v>7.9800583616208538</v>
      </c>
      <c r="P1544" s="19">
        <f t="shared" si="245"/>
        <v>9.0264839250316911</v>
      </c>
      <c r="Q1544" s="21">
        <f>((I1544/B1544)+_xlfn.NORM.S.INV(0.975)^2/(2*B1544))/(1+_xlfn.NORM.S.INV(0.975)^2/B1544)</f>
        <v>8.515079750237204E-3</v>
      </c>
      <c r="R1544" s="21">
        <f>_xlfn.NORM.S.INV(0.975)*SQRT(Q1544*(1-Q1544)/B1544+(_xlfn.NORM.S.INV(0.975)^2/(4*B1544^2)))/(1+_xlfn.NORM.S.INV(0.975)^2/B1544)</f>
        <v>5.255124051783504E-4</v>
      </c>
      <c r="S1544" s="19">
        <f t="shared" si="246"/>
        <v>7.9895673450588545</v>
      </c>
      <c r="T1544" s="19">
        <f t="shared" si="247"/>
        <v>9.0405921554155544</v>
      </c>
    </row>
    <row r="1545" spans="1:20" x14ac:dyDescent="0.25">
      <c r="A1545" s="12" t="s">
        <v>13</v>
      </c>
      <c r="B1545" s="13">
        <v>1019375</v>
      </c>
      <c r="C1545" s="12">
        <v>9.3000000000000007</v>
      </c>
      <c r="D1545" s="12">
        <v>9.1</v>
      </c>
      <c r="E1545" s="12">
        <v>9.5</v>
      </c>
      <c r="F1545" s="12">
        <v>2014</v>
      </c>
      <c r="G1545" s="12" t="s">
        <v>8</v>
      </c>
      <c r="H1545" s="16" t="str">
        <f>VLOOKUP(A1545,'Data Key'!$A$1:$B$51,2,FALSE)</f>
        <v>Arizona</v>
      </c>
      <c r="I1545" s="17">
        <f t="shared" si="240"/>
        <v>9480</v>
      </c>
      <c r="J1545" s="21">
        <f t="shared" si="241"/>
        <v>9.5069522387613331E-5</v>
      </c>
      <c r="K1545" s="19">
        <f t="shared" si="242"/>
        <v>9.2047465413769487</v>
      </c>
      <c r="L1545" s="19">
        <f t="shared" si="243"/>
        <v>9.3948855861521761</v>
      </c>
      <c r="M1545" s="21">
        <f t="shared" si="248"/>
        <v>9291</v>
      </c>
      <c r="N1545" s="21">
        <f t="shared" si="249"/>
        <v>9671</v>
      </c>
      <c r="O1545" s="19">
        <f t="shared" si="244"/>
        <v>9.114408338442674</v>
      </c>
      <c r="P1545" s="19">
        <f t="shared" si="245"/>
        <v>9.4871857755977924</v>
      </c>
      <c r="Q1545" s="21">
        <f>((I1545/B1545)+_xlfn.NORM.S.INV(0.975)^2/(2*B1545))/(1+_xlfn.NORM.S.INV(0.975)^2/B1545)</f>
        <v>9.3016652335464276E-3</v>
      </c>
      <c r="R1545" s="21">
        <f>_xlfn.NORM.S.INV(0.975)*SQRT(Q1545*(1-Q1545)/B1545+(_xlfn.NORM.S.INV(0.975)^2/(4*B1545^2)))/(1+_xlfn.NORM.S.INV(0.975)^2/B1545)</f>
        <v>1.8636001351202272E-4</v>
      </c>
      <c r="S1545" s="19">
        <f t="shared" si="246"/>
        <v>9.1153052200344042</v>
      </c>
      <c r="T1545" s="19">
        <f t="shared" si="247"/>
        <v>9.4880252470584505</v>
      </c>
    </row>
    <row r="1546" spans="1:20" x14ac:dyDescent="0.25">
      <c r="A1546" s="12" t="s">
        <v>20</v>
      </c>
      <c r="B1546" s="13">
        <v>437275</v>
      </c>
      <c r="C1546" s="12">
        <v>8.3000000000000007</v>
      </c>
      <c r="D1546" s="12">
        <v>8</v>
      </c>
      <c r="E1546" s="12">
        <v>8.6</v>
      </c>
      <c r="F1546" s="12">
        <v>2014</v>
      </c>
      <c r="G1546" s="12" t="s">
        <v>8</v>
      </c>
      <c r="H1546" s="16" t="str">
        <f>VLOOKUP(A1546,'Data Key'!$A$1:$B$51,2,FALSE)</f>
        <v>Arkansas</v>
      </c>
      <c r="I1546" s="17">
        <f t="shared" si="240"/>
        <v>3629</v>
      </c>
      <c r="J1546" s="21">
        <f t="shared" si="241"/>
        <v>1.3719212523917676E-4</v>
      </c>
      <c r="K1546" s="19">
        <f t="shared" si="242"/>
        <v>8.1619331391825263</v>
      </c>
      <c r="L1546" s="19">
        <f t="shared" si="243"/>
        <v>8.4363173896608785</v>
      </c>
      <c r="M1546" s="21">
        <f t="shared" si="248"/>
        <v>3512</v>
      </c>
      <c r="N1546" s="21">
        <f t="shared" si="249"/>
        <v>3747</v>
      </c>
      <c r="O1546" s="19">
        <f t="shared" si="244"/>
        <v>8.0315590875307308</v>
      </c>
      <c r="P1546" s="19">
        <f t="shared" si="245"/>
        <v>8.5689783317134527</v>
      </c>
      <c r="Q1546" s="21">
        <f>((I1546/B1546)+_xlfn.NORM.S.INV(0.975)^2/(2*B1546))/(1+_xlfn.NORM.S.INV(0.975)^2/B1546)</f>
        <v>8.3034448163490128E-3</v>
      </c>
      <c r="R1546" s="21">
        <f>_xlfn.NORM.S.INV(0.975)*SQRT(Q1546*(1-Q1546)/B1546+(_xlfn.NORM.S.INV(0.975)^2/(4*B1546^2)))/(1+_xlfn.NORM.S.INV(0.975)^2/B1546)</f>
        <v>2.6899450851415065E-4</v>
      </c>
      <c r="S1546" s="19">
        <f t="shared" si="246"/>
        <v>8.0344503078348612</v>
      </c>
      <c r="T1546" s="19">
        <f t="shared" si="247"/>
        <v>8.5724393248631632</v>
      </c>
    </row>
    <row r="1547" spans="1:20" x14ac:dyDescent="0.25">
      <c r="A1547" s="12" t="s">
        <v>44</v>
      </c>
      <c r="B1547" s="13">
        <v>5717500</v>
      </c>
      <c r="C1547" s="12">
        <v>12</v>
      </c>
      <c r="D1547" s="12">
        <v>11.9</v>
      </c>
      <c r="E1547" s="12">
        <v>12.1</v>
      </c>
      <c r="F1547" s="12">
        <v>2014</v>
      </c>
      <c r="G1547" s="12" t="s">
        <v>8</v>
      </c>
      <c r="H1547" s="16" t="str">
        <f>VLOOKUP(A1547,'Data Key'!$A$1:$B$51,2,FALSE)</f>
        <v>California</v>
      </c>
      <c r="I1547" s="17">
        <f t="shared" si="240"/>
        <v>68610</v>
      </c>
      <c r="J1547" s="21">
        <f t="shared" si="241"/>
        <v>4.5537167029917723E-5</v>
      </c>
      <c r="K1547" s="19">
        <f t="shared" si="242"/>
        <v>11.954462832970082</v>
      </c>
      <c r="L1547" s="19">
        <f t="shared" si="243"/>
        <v>12.045537167029918</v>
      </c>
      <c r="M1547" s="21">
        <f t="shared" si="248"/>
        <v>68100</v>
      </c>
      <c r="N1547" s="21">
        <f t="shared" si="249"/>
        <v>69121</v>
      </c>
      <c r="O1547" s="19">
        <f t="shared" si="244"/>
        <v>11.910800174901619</v>
      </c>
      <c r="P1547" s="19">
        <f t="shared" si="245"/>
        <v>12.089374726716223</v>
      </c>
      <c r="Q1547" s="21">
        <f>((I1547/B1547)+_xlfn.NORM.S.INV(0.975)^2/(2*B1547))/(1+_xlfn.NORM.S.INV(0.975)^2/B1547)</f>
        <v>1.2000327875932658E-2</v>
      </c>
      <c r="R1547" s="21">
        <f>_xlfn.NORM.S.INV(0.975)*SQRT(Q1547*(1-Q1547)/B1547+(_xlfn.NORM.S.INV(0.975)^2/(4*B1547^2)))/(1+_xlfn.NORM.S.INV(0.975)^2/B1547)</f>
        <v>8.9252984077214999E-5</v>
      </c>
      <c r="S1547" s="19">
        <f t="shared" si="246"/>
        <v>11.911074891855442</v>
      </c>
      <c r="T1547" s="19">
        <f t="shared" si="247"/>
        <v>12.089580860009873</v>
      </c>
    </row>
    <row r="1548" spans="1:20" x14ac:dyDescent="0.25">
      <c r="A1548" s="12" t="s">
        <v>21</v>
      </c>
      <c r="B1548" s="13">
        <v>791275</v>
      </c>
      <c r="C1548" s="12">
        <v>6.2</v>
      </c>
      <c r="D1548" s="12">
        <v>6.1</v>
      </c>
      <c r="E1548" s="12">
        <v>6.4</v>
      </c>
      <c r="F1548" s="12">
        <v>2014</v>
      </c>
      <c r="G1548" s="12" t="s">
        <v>8</v>
      </c>
      <c r="H1548" s="16" t="str">
        <f>VLOOKUP(A1548,'Data Key'!$A$1:$B$51,2,FALSE)</f>
        <v>Colorado</v>
      </c>
      <c r="I1548" s="17">
        <f t="shared" si="240"/>
        <v>4906</v>
      </c>
      <c r="J1548" s="21">
        <f t="shared" si="241"/>
        <v>8.8244124222118842E-5</v>
      </c>
      <c r="K1548" s="19">
        <f t="shared" si="242"/>
        <v>6.1118759351756875</v>
      </c>
      <c r="L1548" s="19">
        <f t="shared" si="243"/>
        <v>6.288364183619926</v>
      </c>
      <c r="M1548" s="21">
        <f t="shared" si="248"/>
        <v>4770</v>
      </c>
      <c r="N1548" s="21">
        <f t="shared" si="249"/>
        <v>5043</v>
      </c>
      <c r="O1548" s="19">
        <f t="shared" si="244"/>
        <v>6.0282455530630941</v>
      </c>
      <c r="P1548" s="19">
        <f t="shared" si="245"/>
        <v>6.373258348867334</v>
      </c>
      <c r="Q1548" s="21">
        <f>((I1548/B1548)+_xlfn.NORM.S.INV(0.975)^2/(2*B1548))/(1+_xlfn.NORM.S.INV(0.975)^2/B1548)</f>
        <v>6.202517333032672E-3</v>
      </c>
      <c r="R1548" s="21">
        <f>_xlfn.NORM.S.INV(0.975)*SQRT(Q1548*(1-Q1548)/B1548+(_xlfn.NORM.S.INV(0.975)^2/(4*B1548^2)))/(1+_xlfn.NORM.S.INV(0.975)^2/B1548)</f>
        <v>1.7300471986486491E-4</v>
      </c>
      <c r="S1548" s="19">
        <f t="shared" si="246"/>
        <v>6.0295126131678076</v>
      </c>
      <c r="T1548" s="19">
        <f t="shared" si="247"/>
        <v>6.3755220528975372</v>
      </c>
    </row>
    <row r="1549" spans="1:20" x14ac:dyDescent="0.25">
      <c r="A1549" s="12" t="s">
        <v>33</v>
      </c>
      <c r="B1549" s="13">
        <v>487037</v>
      </c>
      <c r="C1549" s="12">
        <v>13.9</v>
      </c>
      <c r="D1549" s="12">
        <v>13.6</v>
      </c>
      <c r="E1549" s="12">
        <v>14.2</v>
      </c>
      <c r="F1549" s="12">
        <v>2014</v>
      </c>
      <c r="G1549" s="12" t="s">
        <v>8</v>
      </c>
      <c r="H1549" s="16" t="str">
        <f>VLOOKUP(A1549,'Data Key'!$A$1:$B$51,2,FALSE)</f>
        <v>Connecticut</v>
      </c>
      <c r="I1549" s="17">
        <f t="shared" si="240"/>
        <v>6770</v>
      </c>
      <c r="J1549" s="21">
        <f t="shared" si="241"/>
        <v>1.6776168291533281E-4</v>
      </c>
      <c r="K1549" s="19">
        <f t="shared" si="242"/>
        <v>13.732619602284766</v>
      </c>
      <c r="L1549" s="19">
        <f t="shared" si="243"/>
        <v>14.06814296811543</v>
      </c>
      <c r="M1549" s="21">
        <f t="shared" si="248"/>
        <v>6610</v>
      </c>
      <c r="N1549" s="21">
        <f t="shared" si="249"/>
        <v>6930</v>
      </c>
      <c r="O1549" s="19">
        <f t="shared" si="244"/>
        <v>13.571864149951647</v>
      </c>
      <c r="P1549" s="19">
        <f t="shared" si="245"/>
        <v>14.22889842044855</v>
      </c>
      <c r="Q1549" s="21">
        <f>((I1549/B1549)+_xlfn.NORM.S.INV(0.975)^2/(2*B1549))/(1+_xlfn.NORM.S.INV(0.975)^2/B1549)</f>
        <v>1.3904215320272915E-2</v>
      </c>
      <c r="R1549" s="21">
        <f>_xlfn.NORM.S.INV(0.975)*SQRT(Q1549*(1-Q1549)/B1549+(_xlfn.NORM.S.INV(0.975)^2/(4*B1549^2)))/(1+_xlfn.NORM.S.INV(0.975)^2/B1549)</f>
        <v>3.2887261253619637E-4</v>
      </c>
      <c r="S1549" s="19">
        <f t="shared" si="246"/>
        <v>13.575342707736718</v>
      </c>
      <c r="T1549" s="19">
        <f t="shared" si="247"/>
        <v>14.233087932809111</v>
      </c>
    </row>
    <row r="1550" spans="1:20" x14ac:dyDescent="0.25">
      <c r="A1550" s="12" t="s">
        <v>45</v>
      </c>
      <c r="B1550" s="13">
        <v>122317</v>
      </c>
      <c r="C1550" s="12">
        <v>9.3000000000000007</v>
      </c>
      <c r="D1550" s="12">
        <v>8.8000000000000007</v>
      </c>
      <c r="E1550" s="12">
        <v>9.9</v>
      </c>
      <c r="F1550" s="12">
        <v>2014</v>
      </c>
      <c r="G1550" s="12" t="s">
        <v>8</v>
      </c>
      <c r="H1550" s="16" t="str">
        <f>VLOOKUP(A1550,'Data Key'!$A$1:$B$51,2,FALSE)</f>
        <v>Delaware</v>
      </c>
      <c r="I1550" s="17">
        <f t="shared" si="240"/>
        <v>1138</v>
      </c>
      <c r="J1550" s="21">
        <f t="shared" si="241"/>
        <v>2.745077321684679E-4</v>
      </c>
      <c r="K1550" s="19">
        <f t="shared" si="242"/>
        <v>9.0291867665520691</v>
      </c>
      <c r="L1550" s="19">
        <f t="shared" si="243"/>
        <v>9.5782022308890067</v>
      </c>
      <c r="M1550" s="21">
        <f t="shared" si="248"/>
        <v>1072</v>
      </c>
      <c r="N1550" s="21">
        <f t="shared" si="249"/>
        <v>1204</v>
      </c>
      <c r="O1550" s="19">
        <f t="shared" si="244"/>
        <v>8.7641129197086265</v>
      </c>
      <c r="P1550" s="19">
        <f t="shared" si="245"/>
        <v>9.8432760777324493</v>
      </c>
      <c r="Q1550" s="21">
        <f>((I1550/B1550)+_xlfn.NORM.S.INV(0.975)^2/(2*B1550))/(1+_xlfn.NORM.S.INV(0.975)^2/B1550)</f>
        <v>9.3191047070592739E-3</v>
      </c>
      <c r="R1550" s="21">
        <f>_xlfn.NORM.S.INV(0.975)*SQRT(Q1550*(1-Q1550)/B1550+(_xlfn.NORM.S.INV(0.975)^2/(4*B1550^2)))/(1+_xlfn.NORM.S.INV(0.975)^2/B1550)</f>
        <v>5.3867847551774411E-4</v>
      </c>
      <c r="S1550" s="19">
        <f t="shared" si="246"/>
        <v>8.7804262315415293</v>
      </c>
      <c r="T1550" s="19">
        <f t="shared" si="247"/>
        <v>9.8577831825770179</v>
      </c>
    </row>
    <row r="1551" spans="1:20" x14ac:dyDescent="0.25">
      <c r="A1551" s="12" t="s">
        <v>60</v>
      </c>
      <c r="B1551" s="13">
        <v>60718</v>
      </c>
      <c r="C1551" s="12">
        <v>10.199999999999999</v>
      </c>
      <c r="D1551" s="12">
        <v>9.4</v>
      </c>
      <c r="E1551" s="12">
        <v>11</v>
      </c>
      <c r="F1551" s="12">
        <v>2014</v>
      </c>
      <c r="G1551" s="12" t="s">
        <v>8</v>
      </c>
      <c r="H1551" s="16" t="e">
        <f>VLOOKUP(A1551,'Data Key'!$A$1:$B$51,2,FALSE)</f>
        <v>#N/A</v>
      </c>
      <c r="I1551" s="17">
        <f t="shared" si="240"/>
        <v>619</v>
      </c>
      <c r="J1551" s="21">
        <f t="shared" si="241"/>
        <v>4.0766437470443704E-4</v>
      </c>
      <c r="K1551" s="19">
        <f t="shared" si="242"/>
        <v>9.7870060689860683</v>
      </c>
      <c r="L1551" s="19">
        <f t="shared" si="243"/>
        <v>10.60233481839494</v>
      </c>
      <c r="M1551" s="21">
        <f t="shared" si="248"/>
        <v>571</v>
      </c>
      <c r="N1551" s="21">
        <f t="shared" si="249"/>
        <v>668</v>
      </c>
      <c r="O1551" s="19">
        <f t="shared" si="244"/>
        <v>9.4041305708356671</v>
      </c>
      <c r="P1551" s="19">
        <f t="shared" si="245"/>
        <v>11.001679897229817</v>
      </c>
      <c r="Q1551" s="21">
        <f>((I1551/B1551)+_xlfn.NORM.S.INV(0.975)^2/(2*B1551))/(1+_xlfn.NORM.S.INV(0.975)^2/B1551)</f>
        <v>1.0225657102830661E-2</v>
      </c>
      <c r="R1551" s="21">
        <f>_xlfn.NORM.S.INV(0.975)*SQRT(Q1551*(1-Q1551)/B1551+(_xlfn.NORM.S.INV(0.975)^2/(4*B1551^2)))/(1+_xlfn.NORM.S.INV(0.975)^2/B1551)</f>
        <v>8.0078269302206605E-4</v>
      </c>
      <c r="S1551" s="19">
        <f t="shared" si="246"/>
        <v>9.424874409808595</v>
      </c>
      <c r="T1551" s="19">
        <f t="shared" si="247"/>
        <v>11.026439795852728</v>
      </c>
    </row>
    <row r="1552" spans="1:20" x14ac:dyDescent="0.25">
      <c r="A1552" s="12" t="s">
        <v>27</v>
      </c>
      <c r="B1552" s="13">
        <v>2493779</v>
      </c>
      <c r="C1552" s="12">
        <v>10.199999999999999</v>
      </c>
      <c r="D1552" s="12">
        <v>10.1</v>
      </c>
      <c r="E1552" s="12">
        <v>10.4</v>
      </c>
      <c r="F1552" s="12">
        <v>2014</v>
      </c>
      <c r="G1552" s="12" t="s">
        <v>8</v>
      </c>
      <c r="H1552" s="16" t="str">
        <f>VLOOKUP(A1552,'Data Key'!$A$1:$B$51,2,FALSE)</f>
        <v>Florida</v>
      </c>
      <c r="I1552" s="17">
        <f t="shared" si="240"/>
        <v>25437</v>
      </c>
      <c r="J1552" s="21">
        <f t="shared" si="241"/>
        <v>6.3628057713905074E-5</v>
      </c>
      <c r="K1552" s="19">
        <f t="shared" si="242"/>
        <v>10.1365540755064</v>
      </c>
      <c r="L1552" s="19">
        <f t="shared" si="243"/>
        <v>10.26381019093421</v>
      </c>
      <c r="M1552" s="21">
        <f t="shared" si="248"/>
        <v>25126</v>
      </c>
      <c r="N1552" s="21">
        <f t="shared" si="249"/>
        <v>25748</v>
      </c>
      <c r="O1552" s="19">
        <f t="shared" si="244"/>
        <v>10.075471804037166</v>
      </c>
      <c r="P1552" s="19">
        <f t="shared" si="245"/>
        <v>10.324892462403445</v>
      </c>
      <c r="Q1552" s="21">
        <f>((I1552/B1552)+_xlfn.NORM.S.INV(0.975)^2/(2*B1552))/(1+_xlfn.NORM.S.INV(0.975)^2/B1552)</f>
        <v>1.0200936627877752E-2</v>
      </c>
      <c r="R1552" s="21">
        <f>_xlfn.NORM.S.INV(0.975)*SQRT(Q1552*(1-Q1552)/B1552+(_xlfn.NORM.S.INV(0.975)^2/(4*B1552^2)))/(1+_xlfn.NORM.S.INV(0.975)^2/B1552)</f>
        <v>1.2471545238334692E-4</v>
      </c>
      <c r="S1552" s="19">
        <f t="shared" si="246"/>
        <v>10.076221175494405</v>
      </c>
      <c r="T1552" s="19">
        <f t="shared" si="247"/>
        <v>10.325652080261099</v>
      </c>
    </row>
    <row r="1553" spans="1:20" x14ac:dyDescent="0.25">
      <c r="A1553" s="12" t="s">
        <v>14</v>
      </c>
      <c r="B1553" s="13">
        <v>1564671</v>
      </c>
      <c r="C1553" s="12">
        <v>8.9</v>
      </c>
      <c r="D1553" s="12">
        <v>8.6999999999999993</v>
      </c>
      <c r="E1553" s="12">
        <v>9</v>
      </c>
      <c r="F1553" s="12">
        <v>2014</v>
      </c>
      <c r="G1553" s="12" t="s">
        <v>8</v>
      </c>
      <c r="H1553" s="16" t="str">
        <f>VLOOKUP(A1553,'Data Key'!$A$1:$B$51,2,FALSE)</f>
        <v>Georgia</v>
      </c>
      <c r="I1553" s="17">
        <f t="shared" si="240"/>
        <v>13926</v>
      </c>
      <c r="J1553" s="21">
        <f t="shared" si="241"/>
        <v>7.5084248819929411E-5</v>
      </c>
      <c r="K1553" s="19">
        <f t="shared" si="242"/>
        <v>8.8251893550239444</v>
      </c>
      <c r="L1553" s="19">
        <f t="shared" si="243"/>
        <v>8.9753578526638034</v>
      </c>
      <c r="M1553" s="21">
        <f t="shared" si="248"/>
        <v>13696</v>
      </c>
      <c r="N1553" s="21">
        <f t="shared" si="249"/>
        <v>14156</v>
      </c>
      <c r="O1553" s="19">
        <f t="shared" si="244"/>
        <v>8.7532778456301674</v>
      </c>
      <c r="P1553" s="19">
        <f t="shared" si="245"/>
        <v>9.0472693620575821</v>
      </c>
      <c r="Q1553" s="21">
        <f>((I1553/B1553)+_xlfn.NORM.S.INV(0.975)^2/(2*B1553))/(1+_xlfn.NORM.S.INV(0.975)^2/B1553)</f>
        <v>8.9014793108226128E-3</v>
      </c>
      <c r="R1553" s="21">
        <f>_xlfn.NORM.S.INV(0.975)*SQRT(Q1553*(1-Q1553)/B1553+(_xlfn.NORM.S.INV(0.975)^2/(4*B1553^2)))/(1+_xlfn.NORM.S.INV(0.975)^2/B1553)</f>
        <v>1.4717705967901094E-4</v>
      </c>
      <c r="S1553" s="19">
        <f t="shared" si="246"/>
        <v>8.7543022511436011</v>
      </c>
      <c r="T1553" s="19">
        <f t="shared" si="247"/>
        <v>9.0486563705016252</v>
      </c>
    </row>
    <row r="1554" spans="1:20" x14ac:dyDescent="0.25">
      <c r="A1554" s="12" t="s">
        <v>58</v>
      </c>
      <c r="B1554" s="13">
        <v>168899</v>
      </c>
      <c r="C1554" s="12">
        <v>7.3</v>
      </c>
      <c r="D1554" s="12">
        <v>6.9</v>
      </c>
      <c r="E1554" s="12">
        <v>7.7</v>
      </c>
      <c r="F1554" s="12">
        <v>2014</v>
      </c>
      <c r="G1554" s="12" t="s">
        <v>8</v>
      </c>
      <c r="H1554" s="16" t="str">
        <f>VLOOKUP(A1554,'Data Key'!$A$1:$B$51,2,FALSE)</f>
        <v>Hawaii</v>
      </c>
      <c r="I1554" s="17">
        <f t="shared" si="240"/>
        <v>1233</v>
      </c>
      <c r="J1554" s="21">
        <f t="shared" si="241"/>
        <v>2.0713973803936298E-4</v>
      </c>
      <c r="K1554" s="19">
        <f t="shared" si="242"/>
        <v>7.0930811040023301</v>
      </c>
      <c r="L1554" s="19">
        <f t="shared" si="243"/>
        <v>7.5073605800810572</v>
      </c>
      <c r="M1554" s="21">
        <f t="shared" si="248"/>
        <v>1165</v>
      </c>
      <c r="N1554" s="21">
        <f t="shared" si="249"/>
        <v>1302</v>
      </c>
      <c r="O1554" s="19">
        <f t="shared" si="244"/>
        <v>6.8976133665681854</v>
      </c>
      <c r="P1554" s="19">
        <f t="shared" si="245"/>
        <v>7.7087490156839298</v>
      </c>
      <c r="Q1554" s="21">
        <f>((I1554/B1554)+_xlfn.NORM.S.INV(0.975)^2/(2*B1554))/(1+_xlfn.NORM.S.INV(0.975)^2/B1554)</f>
        <v>7.3114266091931111E-3</v>
      </c>
      <c r="R1554" s="21">
        <f>_xlfn.NORM.S.INV(0.975)*SQRT(Q1554*(1-Q1554)/B1554+(_xlfn.NORM.S.INV(0.975)^2/(4*B1554^2)))/(1+_xlfn.NORM.S.INV(0.975)^2/B1554)</f>
        <v>4.0644548063757267E-4</v>
      </c>
      <c r="S1554" s="19">
        <f t="shared" si="246"/>
        <v>6.9049811285555389</v>
      </c>
      <c r="T1554" s="19">
        <f t="shared" si="247"/>
        <v>7.7178720898306832</v>
      </c>
    </row>
    <row r="1555" spans="1:20" x14ac:dyDescent="0.25">
      <c r="A1555" s="12" t="s">
        <v>34</v>
      </c>
      <c r="B1555" s="13">
        <v>266586</v>
      </c>
      <c r="C1555" s="12">
        <v>8.5</v>
      </c>
      <c r="D1555" s="12">
        <v>8.1</v>
      </c>
      <c r="E1555" s="12">
        <v>8.8000000000000007</v>
      </c>
      <c r="F1555" s="12">
        <v>2014</v>
      </c>
      <c r="G1555" s="12" t="s">
        <v>8</v>
      </c>
      <c r="H1555" s="16" t="str">
        <f>VLOOKUP(A1555,'Data Key'!$A$1:$B$51,2,FALSE)</f>
        <v>Idaho</v>
      </c>
      <c r="I1555" s="17">
        <f t="shared" si="240"/>
        <v>2266</v>
      </c>
      <c r="J1555" s="21">
        <f t="shared" si="241"/>
        <v>1.7780294830518578E-4</v>
      </c>
      <c r="K1555" s="19">
        <f t="shared" si="242"/>
        <v>8.3222683232544608</v>
      </c>
      <c r="L1555" s="19">
        <f t="shared" si="243"/>
        <v>8.6778742198648313</v>
      </c>
      <c r="M1555" s="21">
        <f t="shared" si="248"/>
        <v>2174</v>
      </c>
      <c r="N1555" s="21">
        <f t="shared" si="249"/>
        <v>2359</v>
      </c>
      <c r="O1555" s="19">
        <f t="shared" si="244"/>
        <v>8.1549668774804385</v>
      </c>
      <c r="P1555" s="19">
        <f t="shared" si="245"/>
        <v>8.8489268003571073</v>
      </c>
      <c r="Q1555" s="21">
        <f>((I1555/B1555)+_xlfn.NORM.S.INV(0.975)^2/(2*B1555))/(1+_xlfn.NORM.S.INV(0.975)^2/B1555)</f>
        <v>8.5071535997018298E-3</v>
      </c>
      <c r="R1555" s="21">
        <f>_xlfn.NORM.S.INV(0.975)*SQRT(Q1555*(1-Q1555)/B1555+(_xlfn.NORM.S.INV(0.975)^2/(4*B1555^2)))/(1+_xlfn.NORM.S.INV(0.975)^2/B1555)</f>
        <v>3.4870069765312138E-4</v>
      </c>
      <c r="S1555" s="19">
        <f t="shared" si="246"/>
        <v>8.1584529020487082</v>
      </c>
      <c r="T1555" s="19">
        <f t="shared" si="247"/>
        <v>8.8558542973549521</v>
      </c>
    </row>
    <row r="1556" spans="1:20" x14ac:dyDescent="0.25">
      <c r="A1556" s="12" t="s">
        <v>47</v>
      </c>
      <c r="B1556" s="13">
        <v>1831161</v>
      </c>
      <c r="C1556" s="12">
        <v>9.8000000000000007</v>
      </c>
      <c r="D1556" s="12">
        <v>9.6999999999999993</v>
      </c>
      <c r="E1556" s="12">
        <v>10</v>
      </c>
      <c r="F1556" s="12">
        <v>2014</v>
      </c>
      <c r="G1556" s="12" t="s">
        <v>8</v>
      </c>
      <c r="H1556" s="16" t="str">
        <f>VLOOKUP(A1556,'Data Key'!$A$1:$B$51,2,FALSE)</f>
        <v>Illinois</v>
      </c>
      <c r="I1556" s="17">
        <f t="shared" si="240"/>
        <v>17945</v>
      </c>
      <c r="J1556" s="21">
        <f t="shared" si="241"/>
        <v>7.2795864409222E-5</v>
      </c>
      <c r="K1556" s="19">
        <f t="shared" si="242"/>
        <v>9.7269978183963861</v>
      </c>
      <c r="L1556" s="19">
        <f t="shared" si="243"/>
        <v>9.8725895472148295</v>
      </c>
      <c r="M1556" s="21">
        <f t="shared" si="248"/>
        <v>17685</v>
      </c>
      <c r="N1556" s="21">
        <f t="shared" si="249"/>
        <v>18207</v>
      </c>
      <c r="O1556" s="19">
        <f t="shared" si="244"/>
        <v>9.6578072599842404</v>
      </c>
      <c r="P1556" s="19">
        <f t="shared" si="245"/>
        <v>9.9428723088794477</v>
      </c>
      <c r="Q1556" s="21">
        <f>((I1556/B1556)+_xlfn.NORM.S.INV(0.975)^2/(2*B1556))/(1+_xlfn.NORM.S.INV(0.975)^2/B1556)</f>
        <v>9.8008220358319596E-3</v>
      </c>
      <c r="R1556" s="21">
        <f>_xlfn.NORM.S.INV(0.975)*SQRT(Q1556*(1-Q1556)/B1556+(_xlfn.NORM.S.INV(0.975)^2/(4*B1556^2)))/(1+_xlfn.NORM.S.INV(0.975)^2/B1556)</f>
        <v>1.4268824021771413E-4</v>
      </c>
      <c r="S1556" s="19">
        <f t="shared" si="246"/>
        <v>9.6581337956142459</v>
      </c>
      <c r="T1556" s="19">
        <f t="shared" si="247"/>
        <v>9.9435102760496736</v>
      </c>
    </row>
    <row r="1557" spans="1:20" x14ac:dyDescent="0.25">
      <c r="A1557" s="12" t="s">
        <v>35</v>
      </c>
      <c r="B1557" s="13">
        <v>949973</v>
      </c>
      <c r="C1557" s="12">
        <v>13.3</v>
      </c>
      <c r="D1557" s="12">
        <v>13.1</v>
      </c>
      <c r="E1557" s="12">
        <v>13.6</v>
      </c>
      <c r="F1557" s="12">
        <v>2014</v>
      </c>
      <c r="G1557" s="12" t="s">
        <v>8</v>
      </c>
      <c r="H1557" s="16" t="str">
        <f>VLOOKUP(A1557,'Data Key'!$A$1:$B$51,2,FALSE)</f>
        <v>Indiana</v>
      </c>
      <c r="I1557" s="17">
        <f t="shared" si="240"/>
        <v>12635</v>
      </c>
      <c r="J1557" s="21">
        <f t="shared" si="241"/>
        <v>1.1753544123581731E-4</v>
      </c>
      <c r="K1557" s="19">
        <f t="shared" si="242"/>
        <v>13.182842569507645</v>
      </c>
      <c r="L1557" s="19">
        <f t="shared" si="243"/>
        <v>13.417913451979281</v>
      </c>
      <c r="M1557" s="21">
        <f t="shared" si="248"/>
        <v>12416</v>
      </c>
      <c r="N1557" s="21">
        <f t="shared" si="249"/>
        <v>12854</v>
      </c>
      <c r="O1557" s="19">
        <f t="shared" si="244"/>
        <v>13.069845142967221</v>
      </c>
      <c r="P1557" s="19">
        <f t="shared" si="245"/>
        <v>13.530910878519705</v>
      </c>
      <c r="Q1557" s="21">
        <f>((I1557/B1557)+_xlfn.NORM.S.INV(0.975)^2/(2*B1557))/(1+_xlfn.NORM.S.INV(0.975)^2/B1557)</f>
        <v>1.3302346097200232E-2</v>
      </c>
      <c r="R1557" s="21">
        <f>_xlfn.NORM.S.INV(0.975)*SQRT(Q1557*(1-Q1557)/B1557+(_xlfn.NORM.S.INV(0.975)^2/(4*B1557^2)))/(1+_xlfn.NORM.S.INV(0.975)^2/B1557)</f>
        <v>2.3038998555025047E-4</v>
      </c>
      <c r="S1557" s="19">
        <f t="shared" si="246"/>
        <v>13.071956111649982</v>
      </c>
      <c r="T1557" s="19">
        <f t="shared" si="247"/>
        <v>13.532736082750482</v>
      </c>
    </row>
    <row r="1558" spans="1:20" x14ac:dyDescent="0.25">
      <c r="A1558" s="12" t="s">
        <v>46</v>
      </c>
      <c r="B1558" s="13">
        <v>436504</v>
      </c>
      <c r="C1558" s="12">
        <v>1.4</v>
      </c>
      <c r="D1558" s="12">
        <v>1.3</v>
      </c>
      <c r="E1558" s="12">
        <v>1.5</v>
      </c>
      <c r="F1558" s="12">
        <v>2014</v>
      </c>
      <c r="G1558" s="12" t="s">
        <v>8</v>
      </c>
      <c r="H1558" s="16" t="str">
        <f>VLOOKUP(A1558,'Data Key'!$A$1:$B$51,2,FALSE)</f>
        <v>Iowa</v>
      </c>
      <c r="I1558" s="17">
        <f t="shared" si="240"/>
        <v>611</v>
      </c>
      <c r="J1558" s="21">
        <f t="shared" si="241"/>
        <v>5.658850372617768E-5</v>
      </c>
      <c r="K1558" s="19">
        <f t="shared" si="242"/>
        <v>1.3431695740921241</v>
      </c>
      <c r="L1558" s="19">
        <f t="shared" si="243"/>
        <v>1.4563465815444796</v>
      </c>
      <c r="M1558" s="21">
        <f t="shared" si="248"/>
        <v>563</v>
      </c>
      <c r="N1558" s="21">
        <f t="shared" si="249"/>
        <v>660</v>
      </c>
      <c r="O1558" s="19">
        <f t="shared" si="244"/>
        <v>1.2897934497736561</v>
      </c>
      <c r="P1558" s="19">
        <f t="shared" si="245"/>
        <v>1.5120136356138776</v>
      </c>
      <c r="Q1558" s="21">
        <f>((I1558/B1558)+_xlfn.NORM.S.INV(0.975)^2/(2*B1558))/(1+_xlfn.NORM.S.INV(0.975)^2/B1558)</f>
        <v>1.4041459767640139E-3</v>
      </c>
      <c r="R1558" s="21">
        <f>_xlfn.NORM.S.INV(0.975)*SQRT(Q1558*(1-Q1558)/B1558+(_xlfn.NORM.S.INV(0.975)^2/(4*B1558^2)))/(1+_xlfn.NORM.S.INV(0.975)^2/B1558)</f>
        <v>1.1117102744213809E-4</v>
      </c>
      <c r="S1558" s="19">
        <f t="shared" si="246"/>
        <v>1.2929749493218758</v>
      </c>
      <c r="T1558" s="19">
        <f t="shared" si="247"/>
        <v>1.5153170042061521</v>
      </c>
    </row>
    <row r="1559" spans="1:20" x14ac:dyDescent="0.25">
      <c r="A1559" s="12" t="s">
        <v>48</v>
      </c>
      <c r="B1559" s="13">
        <v>434554</v>
      </c>
      <c r="C1559" s="12">
        <v>7.3</v>
      </c>
      <c r="D1559" s="12">
        <v>7</v>
      </c>
      <c r="E1559" s="12">
        <v>7.6</v>
      </c>
      <c r="F1559" s="12">
        <v>2014</v>
      </c>
      <c r="G1559" s="12" t="s">
        <v>8</v>
      </c>
      <c r="H1559" s="16" t="str">
        <f>VLOOKUP(A1559,'Data Key'!$A$1:$B$51,2,FALSE)</f>
        <v>Kansas</v>
      </c>
      <c r="I1559" s="17">
        <f t="shared" si="240"/>
        <v>3172</v>
      </c>
      <c r="J1559" s="21">
        <f t="shared" si="241"/>
        <v>1.2913143323291034E-4</v>
      </c>
      <c r="K1559" s="19">
        <f t="shared" si="242"/>
        <v>7.1703066112909006</v>
      </c>
      <c r="L1559" s="19">
        <f t="shared" si="243"/>
        <v>7.4285694777567217</v>
      </c>
      <c r="M1559" s="21">
        <f t="shared" si="248"/>
        <v>3063</v>
      </c>
      <c r="N1559" s="21">
        <f t="shared" si="249"/>
        <v>3283</v>
      </c>
      <c r="O1559" s="19">
        <f t="shared" si="244"/>
        <v>7.0486061571174119</v>
      </c>
      <c r="P1559" s="19">
        <f t="shared" si="245"/>
        <v>7.5548723518826195</v>
      </c>
      <c r="Q1559" s="21">
        <f>((I1559/B1559)+_xlfn.NORM.S.INV(0.975)^2/(2*B1559))/(1+_xlfn.NORM.S.INV(0.975)^2/B1559)</f>
        <v>7.303793480645574E-3</v>
      </c>
      <c r="R1559" s="21">
        <f>_xlfn.NORM.S.INV(0.975)*SQRT(Q1559*(1-Q1559)/B1559+(_xlfn.NORM.S.INV(0.975)^2/(4*B1559^2)))/(1+_xlfn.NORM.S.INV(0.975)^2/B1559)</f>
        <v>2.5320424229008083E-4</v>
      </c>
      <c r="S1559" s="19">
        <f t="shared" si="246"/>
        <v>7.0505892383554931</v>
      </c>
      <c r="T1559" s="19">
        <f t="shared" si="247"/>
        <v>7.5569977229356553</v>
      </c>
    </row>
    <row r="1560" spans="1:20" x14ac:dyDescent="0.25">
      <c r="A1560" s="12" t="s">
        <v>49</v>
      </c>
      <c r="B1560" s="13">
        <v>608929</v>
      </c>
      <c r="C1560" s="12">
        <v>8</v>
      </c>
      <c r="D1560" s="12">
        <v>7.7</v>
      </c>
      <c r="E1560" s="12">
        <v>8.1999999999999993</v>
      </c>
      <c r="F1560" s="12">
        <v>2014</v>
      </c>
      <c r="G1560" s="12" t="s">
        <v>8</v>
      </c>
      <c r="H1560" s="16" t="str">
        <f>VLOOKUP(A1560,'Data Key'!$A$1:$B$51,2,FALSE)</f>
        <v>Kentucky</v>
      </c>
      <c r="I1560" s="17">
        <f t="shared" si="240"/>
        <v>4871</v>
      </c>
      <c r="J1560" s="21">
        <f t="shared" si="241"/>
        <v>1.1415590950373589E-4</v>
      </c>
      <c r="K1560" s="19">
        <f t="shared" si="242"/>
        <v>7.8851346481803288</v>
      </c>
      <c r="L1560" s="19">
        <f t="shared" si="243"/>
        <v>8.113446467187801</v>
      </c>
      <c r="M1560" s="21">
        <f t="shared" si="248"/>
        <v>4736</v>
      </c>
      <c r="N1560" s="21">
        <f t="shared" si="249"/>
        <v>5008</v>
      </c>
      <c r="O1560" s="19">
        <f t="shared" si="244"/>
        <v>7.7775898339543694</v>
      </c>
      <c r="P1560" s="19">
        <f t="shared" si="245"/>
        <v>8.2242757365801271</v>
      </c>
      <c r="Q1560" s="21">
        <f>((I1560/B1560)+_xlfn.NORM.S.INV(0.975)^2/(2*B1560))/(1+_xlfn.NORM.S.INV(0.975)^2/B1560)</f>
        <v>8.0023943489996186E-3</v>
      </c>
      <c r="R1560" s="21">
        <f>_xlfn.NORM.S.INV(0.975)*SQRT(Q1560*(1-Q1560)/B1560+(_xlfn.NORM.S.INV(0.975)^2/(4*B1560^2)))/(1+_xlfn.NORM.S.INV(0.975)^2/B1560)</f>
        <v>2.2380534071088378E-4</v>
      </c>
      <c r="S1560" s="19">
        <f t="shared" si="246"/>
        <v>7.7785890082887352</v>
      </c>
      <c r="T1560" s="19">
        <f t="shared" si="247"/>
        <v>8.2261996897105014</v>
      </c>
    </row>
    <row r="1561" spans="1:20" x14ac:dyDescent="0.25">
      <c r="A1561" s="12" t="s">
        <v>50</v>
      </c>
      <c r="B1561" s="13">
        <v>632481</v>
      </c>
      <c r="C1561" s="12">
        <v>6.1</v>
      </c>
      <c r="D1561" s="12">
        <v>5.9</v>
      </c>
      <c r="E1561" s="12">
        <v>6.3</v>
      </c>
      <c r="F1561" s="12">
        <v>2014</v>
      </c>
      <c r="G1561" s="12" t="s">
        <v>8</v>
      </c>
      <c r="H1561" s="16" t="str">
        <f>VLOOKUP(A1561,'Data Key'!$A$1:$B$51,2,FALSE)</f>
        <v>Louisiana</v>
      </c>
      <c r="I1561" s="17">
        <f t="shared" si="240"/>
        <v>3858</v>
      </c>
      <c r="J1561" s="21">
        <f t="shared" si="241"/>
        <v>9.7905033335926039E-5</v>
      </c>
      <c r="K1561" s="19">
        <f t="shared" si="242"/>
        <v>6.0018829444847519</v>
      </c>
      <c r="L1561" s="19">
        <f t="shared" si="243"/>
        <v>6.1976930111566029</v>
      </c>
      <c r="M1561" s="21">
        <f t="shared" si="248"/>
        <v>3737</v>
      </c>
      <c r="N1561" s="21">
        <f t="shared" si="249"/>
        <v>3980</v>
      </c>
      <c r="O1561" s="19">
        <f t="shared" si="244"/>
        <v>5.9084778831300859</v>
      </c>
      <c r="P1561" s="19">
        <f t="shared" si="245"/>
        <v>6.2926791476740016</v>
      </c>
      <c r="Q1561" s="21">
        <f>((I1561/B1561)+_xlfn.NORM.S.INV(0.975)^2/(2*B1561))/(1+_xlfn.NORM.S.INV(0.975)^2/B1561)</f>
        <v>6.1027877292797626E-3</v>
      </c>
      <c r="R1561" s="21">
        <f>_xlfn.NORM.S.INV(0.975)*SQRT(Q1561*(1-Q1561)/B1561+(_xlfn.NORM.S.INV(0.975)^2/(4*B1561^2)))/(1+_xlfn.NORM.S.INV(0.975)^2/B1561)</f>
        <v>1.9196008443443465E-4</v>
      </c>
      <c r="S1561" s="19">
        <f t="shared" si="246"/>
        <v>5.9108276448453276</v>
      </c>
      <c r="T1561" s="19">
        <f t="shared" si="247"/>
        <v>6.2947478137141974</v>
      </c>
    </row>
    <row r="1562" spans="1:20" x14ac:dyDescent="0.25">
      <c r="A1562" s="12" t="s">
        <v>36</v>
      </c>
      <c r="B1562" s="13">
        <v>164158</v>
      </c>
      <c r="C1562" s="12">
        <v>15.2</v>
      </c>
      <c r="D1562" s="12">
        <v>14.6</v>
      </c>
      <c r="E1562" s="12">
        <v>15.8</v>
      </c>
      <c r="F1562" s="12">
        <v>2014</v>
      </c>
      <c r="G1562" s="12" t="s">
        <v>8</v>
      </c>
      <c r="H1562" s="16" t="str">
        <f>VLOOKUP(A1562,'Data Key'!$A$1:$B$51,2,FALSE)</f>
        <v>Maine</v>
      </c>
      <c r="I1562" s="17">
        <f t="shared" si="240"/>
        <v>2495</v>
      </c>
      <c r="J1562" s="21">
        <f t="shared" si="241"/>
        <v>3.0195867669186765E-4</v>
      </c>
      <c r="K1562" s="19">
        <f t="shared" si="242"/>
        <v>14.896813238170642</v>
      </c>
      <c r="L1562" s="19">
        <f t="shared" si="243"/>
        <v>15.500730591554378</v>
      </c>
      <c r="M1562" s="21">
        <f t="shared" si="248"/>
        <v>2399</v>
      </c>
      <c r="N1562" s="21">
        <f t="shared" si="249"/>
        <v>2593</v>
      </c>
      <c r="O1562" s="19">
        <f t="shared" si="244"/>
        <v>14.613969468438944</v>
      </c>
      <c r="P1562" s="19">
        <f t="shared" si="245"/>
        <v>15.795757745586569</v>
      </c>
      <c r="Q1562" s="21">
        <f>((I1562/B1562)+_xlfn.NORM.S.INV(0.975)^2/(2*B1562))/(1+_xlfn.NORM.S.INV(0.975)^2/B1562)</f>
        <v>1.5210116475433721E-2</v>
      </c>
      <c r="R1562" s="21">
        <f>_xlfn.NORM.S.INV(0.975)*SQRT(Q1562*(1-Q1562)/B1562+(_xlfn.NORM.S.INV(0.975)^2/(4*B1562^2)))/(1+_xlfn.NORM.S.INV(0.975)^2/B1562)</f>
        <v>5.9214730319620936E-4</v>
      </c>
      <c r="S1562" s="19">
        <f t="shared" si="246"/>
        <v>14.617969172237512</v>
      </c>
      <c r="T1562" s="19">
        <f t="shared" si="247"/>
        <v>15.802263778629932</v>
      </c>
    </row>
    <row r="1563" spans="1:20" x14ac:dyDescent="0.25">
      <c r="A1563" s="12" t="s">
        <v>15</v>
      </c>
      <c r="B1563" s="13">
        <v>777929</v>
      </c>
      <c r="C1563" s="12">
        <v>11.3</v>
      </c>
      <c r="D1563" s="12">
        <v>11.1</v>
      </c>
      <c r="E1563" s="12">
        <v>11.6</v>
      </c>
      <c r="F1563" s="12">
        <v>2014</v>
      </c>
      <c r="G1563" s="12" t="s">
        <v>8</v>
      </c>
      <c r="H1563" s="16" t="str">
        <f>VLOOKUP(A1563,'Data Key'!$A$1:$B$51,2,FALSE)</f>
        <v>Maryland</v>
      </c>
      <c r="I1563" s="17">
        <f t="shared" si="240"/>
        <v>8791</v>
      </c>
      <c r="J1563" s="21">
        <f t="shared" si="241"/>
        <v>1.1984263018118414E-4</v>
      </c>
      <c r="K1563" s="19">
        <f t="shared" si="242"/>
        <v>11.18067451212872</v>
      </c>
      <c r="L1563" s="19">
        <f t="shared" si="243"/>
        <v>11.420359772491086</v>
      </c>
      <c r="M1563" s="21">
        <f t="shared" si="248"/>
        <v>8608</v>
      </c>
      <c r="N1563" s="21">
        <f t="shared" si="249"/>
        <v>8974</v>
      </c>
      <c r="O1563" s="19">
        <f t="shared" si="244"/>
        <v>11.065277165396843</v>
      </c>
      <c r="P1563" s="19">
        <f t="shared" si="245"/>
        <v>11.535757119222962</v>
      </c>
      <c r="Q1563" s="21">
        <f>((I1563/B1563)+_xlfn.NORM.S.INV(0.975)^2/(2*B1563))/(1+_xlfn.NORM.S.INV(0.975)^2/B1563)</f>
        <v>1.1302930356971944E-2</v>
      </c>
      <c r="R1563" s="21">
        <f>_xlfn.NORM.S.INV(0.975)*SQRT(Q1563*(1-Q1563)/B1563+(_xlfn.NORM.S.INV(0.975)^2/(4*B1563^2)))/(1+_xlfn.NORM.S.INV(0.975)^2/B1563)</f>
        <v>2.3492384578265984E-4</v>
      </c>
      <c r="S1563" s="19">
        <f t="shared" si="246"/>
        <v>11.068006511189283</v>
      </c>
      <c r="T1563" s="19">
        <f t="shared" si="247"/>
        <v>11.537854202754605</v>
      </c>
    </row>
    <row r="1564" spans="1:20" x14ac:dyDescent="0.25">
      <c r="A1564" s="12" t="s">
        <v>30</v>
      </c>
      <c r="B1564" s="13">
        <v>858611</v>
      </c>
      <c r="C1564" s="12">
        <v>15.5</v>
      </c>
      <c r="D1564" s="12">
        <v>15.2</v>
      </c>
      <c r="E1564" s="12">
        <v>15.7</v>
      </c>
      <c r="F1564" s="12">
        <v>2014</v>
      </c>
      <c r="G1564" s="12" t="s">
        <v>8</v>
      </c>
      <c r="H1564" s="16" t="str">
        <f>VLOOKUP(A1564,'Data Key'!$A$1:$B$51,2,FALSE)</f>
        <v>Massachusetts</v>
      </c>
      <c r="I1564" s="17">
        <f t="shared" si="240"/>
        <v>13308</v>
      </c>
      <c r="J1564" s="21">
        <f t="shared" si="241"/>
        <v>1.3331159639878439E-4</v>
      </c>
      <c r="K1564" s="19">
        <f t="shared" si="242"/>
        <v>15.366140425529656</v>
      </c>
      <c r="L1564" s="19">
        <f t="shared" si="243"/>
        <v>15.632763618327223</v>
      </c>
      <c r="M1564" s="21">
        <f t="shared" si="248"/>
        <v>13085</v>
      </c>
      <c r="N1564" s="21">
        <f t="shared" si="249"/>
        <v>13533</v>
      </c>
      <c r="O1564" s="19">
        <f t="shared" si="244"/>
        <v>15.239730215429338</v>
      </c>
      <c r="P1564" s="19">
        <f t="shared" si="245"/>
        <v>15.761503171983588</v>
      </c>
      <c r="Q1564" s="21">
        <f>((I1564/B1564)+_xlfn.NORM.S.INV(0.975)^2/(2*B1564))/(1+_xlfn.NORM.S.INV(0.975)^2/B1564)</f>
        <v>1.5501619686419891E-2</v>
      </c>
      <c r="R1564" s="21">
        <f>_xlfn.NORM.S.INV(0.975)*SQRT(Q1564*(1-Q1564)/B1564+(_xlfn.NORM.S.INV(0.975)^2/(4*B1564^2)))/(1+_xlfn.NORM.S.INV(0.975)^2/B1564)</f>
        <v>2.6131231658116469E-4</v>
      </c>
      <c r="S1564" s="19">
        <f t="shared" si="246"/>
        <v>15.240307369838725</v>
      </c>
      <c r="T1564" s="19">
        <f t="shared" si="247"/>
        <v>15.762932003001055</v>
      </c>
    </row>
    <row r="1565" spans="1:20" x14ac:dyDescent="0.25">
      <c r="A1565" s="12" t="s">
        <v>51</v>
      </c>
      <c r="B1565" s="13">
        <v>1383880</v>
      </c>
      <c r="C1565" s="12">
        <v>10.3</v>
      </c>
      <c r="D1565" s="12">
        <v>10.1</v>
      </c>
      <c r="E1565" s="12">
        <v>10.5</v>
      </c>
      <c r="F1565" s="12">
        <v>2014</v>
      </c>
      <c r="G1565" s="12" t="s">
        <v>8</v>
      </c>
      <c r="H1565" s="16" t="str">
        <f>VLOOKUP(A1565,'Data Key'!$A$1:$B$51,2,FALSE)</f>
        <v>Michigan</v>
      </c>
      <c r="I1565" s="17">
        <f t="shared" si="240"/>
        <v>14254</v>
      </c>
      <c r="J1565" s="21">
        <f t="shared" si="241"/>
        <v>8.5826563511531885E-5</v>
      </c>
      <c r="K1565" s="19">
        <f t="shared" si="242"/>
        <v>10.214199450304696</v>
      </c>
      <c r="L1565" s="19">
        <f t="shared" si="243"/>
        <v>10.385852577327757</v>
      </c>
      <c r="M1565" s="21">
        <f t="shared" si="248"/>
        <v>14022</v>
      </c>
      <c r="N1565" s="21">
        <f t="shared" si="249"/>
        <v>14487</v>
      </c>
      <c r="O1565" s="19">
        <f t="shared" si="244"/>
        <v>10.132381420354365</v>
      </c>
      <c r="P1565" s="19">
        <f t="shared" si="245"/>
        <v>10.468393213284388</v>
      </c>
      <c r="Q1565" s="21">
        <f>((I1565/B1565)+_xlfn.NORM.S.INV(0.975)^2/(2*B1565))/(1+_xlfn.NORM.S.INV(0.975)^2/B1565)</f>
        <v>1.0301385349208551E-2</v>
      </c>
      <c r="R1565" s="21">
        <f>_xlfn.NORM.S.INV(0.975)*SQRT(Q1565*(1-Q1565)/B1565+(_xlfn.NORM.S.INV(0.975)^2/(4*B1565^2)))/(1+_xlfn.NORM.S.INV(0.975)^2/B1565)</f>
        <v>1.6823321596587002E-4</v>
      </c>
      <c r="S1565" s="19">
        <f t="shared" si="246"/>
        <v>10.13315213324268</v>
      </c>
      <c r="T1565" s="19">
        <f t="shared" si="247"/>
        <v>10.469618565174422</v>
      </c>
    </row>
    <row r="1566" spans="1:20" x14ac:dyDescent="0.25">
      <c r="A1566" s="12" t="s">
        <v>28</v>
      </c>
      <c r="B1566" s="13">
        <v>777804</v>
      </c>
      <c r="C1566" s="12">
        <v>18.399999999999999</v>
      </c>
      <c r="D1566" s="12">
        <v>18.100000000000001</v>
      </c>
      <c r="E1566" s="12">
        <v>18.7</v>
      </c>
      <c r="F1566" s="12">
        <v>2014</v>
      </c>
      <c r="G1566" s="12" t="s">
        <v>8</v>
      </c>
      <c r="H1566" s="16" t="str">
        <f>VLOOKUP(A1566,'Data Key'!$A$1:$B$51,2,FALSE)</f>
        <v>Minnesota</v>
      </c>
      <c r="I1566" s="17">
        <f t="shared" si="240"/>
        <v>14312</v>
      </c>
      <c r="J1566" s="21">
        <f t="shared" si="241"/>
        <v>1.5238673034271292E-4</v>
      </c>
      <c r="K1566" s="19">
        <f t="shared" si="242"/>
        <v>18.248135766327401</v>
      </c>
      <c r="L1566" s="19">
        <f t="shared" si="243"/>
        <v>18.55290922701283</v>
      </c>
      <c r="M1566" s="21">
        <f t="shared" si="248"/>
        <v>14080</v>
      </c>
      <c r="N1566" s="21">
        <f t="shared" si="249"/>
        <v>14544</v>
      </c>
      <c r="O1566" s="19">
        <f t="shared" si="244"/>
        <v>18.102246838535159</v>
      </c>
      <c r="P1566" s="19">
        <f t="shared" si="245"/>
        <v>18.698798154805065</v>
      </c>
      <c r="Q1566" s="21">
        <f>((I1566/B1566)+_xlfn.NORM.S.INV(0.975)^2/(2*B1566))/(1+_xlfn.NORM.S.INV(0.975)^2/B1566)</f>
        <v>1.8402901033452962E-2</v>
      </c>
      <c r="R1566" s="21">
        <f>_xlfn.NORM.S.INV(0.975)*SQRT(Q1566*(1-Q1566)/B1566+(_xlfn.NORM.S.INV(0.975)^2/(4*B1566^2)))/(1+_xlfn.NORM.S.INV(0.975)^2/B1566)</f>
        <v>2.9870017713809878E-4</v>
      </c>
      <c r="S1566" s="19">
        <f t="shared" si="246"/>
        <v>18.104200856314865</v>
      </c>
      <c r="T1566" s="19">
        <f t="shared" si="247"/>
        <v>18.701601210591061</v>
      </c>
    </row>
    <row r="1567" spans="1:20" x14ac:dyDescent="0.25">
      <c r="A1567" s="12" t="s">
        <v>61</v>
      </c>
      <c r="B1567" s="13">
        <v>438190</v>
      </c>
      <c r="C1567" s="12">
        <v>7.9</v>
      </c>
      <c r="D1567" s="12">
        <v>7.7</v>
      </c>
      <c r="E1567" s="12">
        <v>8.1999999999999993</v>
      </c>
      <c r="F1567" s="12">
        <v>2014</v>
      </c>
      <c r="G1567" s="12" t="s">
        <v>8</v>
      </c>
      <c r="H1567" s="16" t="str">
        <f>VLOOKUP(A1567,'Data Key'!$A$1:$B$51,2,FALSE)</f>
        <v>Mississippi</v>
      </c>
      <c r="I1567" s="17">
        <f t="shared" si="240"/>
        <v>3462</v>
      </c>
      <c r="J1567" s="21">
        <f t="shared" si="241"/>
        <v>1.3374533564996266E-4</v>
      </c>
      <c r="K1567" s="19">
        <f t="shared" si="242"/>
        <v>7.7669370167542446</v>
      </c>
      <c r="L1567" s="19">
        <f t="shared" si="243"/>
        <v>8.0344276880541692</v>
      </c>
      <c r="M1567" s="21">
        <f t="shared" si="248"/>
        <v>3347</v>
      </c>
      <c r="N1567" s="21">
        <f t="shared" si="249"/>
        <v>3577</v>
      </c>
      <c r="O1567" s="19">
        <f t="shared" si="244"/>
        <v>7.638239120016431</v>
      </c>
      <c r="P1567" s="19">
        <f t="shared" si="245"/>
        <v>8.1631255847919846</v>
      </c>
      <c r="Q1567" s="21">
        <f>((I1567/B1567)+_xlfn.NORM.S.INV(0.975)^2/(2*B1567))/(1+_xlfn.NORM.S.INV(0.975)^2/B1567)</f>
        <v>7.9049963775811513E-3</v>
      </c>
      <c r="R1567" s="21">
        <f>_xlfn.NORM.S.INV(0.975)*SQRT(Q1567*(1-Q1567)/B1567+(_xlfn.NORM.S.INV(0.975)^2/(4*B1567^2)))/(1+_xlfn.NORM.S.INV(0.975)^2/B1567)</f>
        <v>2.6224136502469219E-4</v>
      </c>
      <c r="S1567" s="19">
        <f t="shared" si="246"/>
        <v>7.6427550125564583</v>
      </c>
      <c r="T1567" s="19">
        <f t="shared" si="247"/>
        <v>8.1672377426058436</v>
      </c>
    </row>
    <row r="1568" spans="1:20" x14ac:dyDescent="0.25">
      <c r="A1568" s="12" t="s">
        <v>22</v>
      </c>
      <c r="B1568" s="13">
        <v>817879</v>
      </c>
      <c r="C1568" s="12">
        <v>10.8</v>
      </c>
      <c r="D1568" s="12">
        <v>10.6</v>
      </c>
      <c r="E1568" s="12">
        <v>11.1</v>
      </c>
      <c r="F1568" s="12">
        <v>2014</v>
      </c>
      <c r="G1568" s="12" t="s">
        <v>8</v>
      </c>
      <c r="H1568" s="16" t="str">
        <f>VLOOKUP(A1568,'Data Key'!$A$1:$B$51,2,FALSE)</f>
        <v>Missouri</v>
      </c>
      <c r="I1568" s="17">
        <f t="shared" si="240"/>
        <v>8833</v>
      </c>
      <c r="J1568" s="21">
        <f t="shared" si="241"/>
        <v>1.1428971158676154E-4</v>
      </c>
      <c r="K1568" s="19">
        <f t="shared" si="242"/>
        <v>10.68559633512675</v>
      </c>
      <c r="L1568" s="19">
        <f t="shared" si="243"/>
        <v>10.914175758300273</v>
      </c>
      <c r="M1568" s="21">
        <f t="shared" si="248"/>
        <v>8650</v>
      </c>
      <c r="N1568" s="21">
        <f t="shared" si="249"/>
        <v>9017</v>
      </c>
      <c r="O1568" s="19">
        <f t="shared" si="244"/>
        <v>10.576136567878622</v>
      </c>
      <c r="P1568" s="19">
        <f t="shared" si="245"/>
        <v>11.024858200296132</v>
      </c>
      <c r="Q1568" s="21">
        <f>((I1568/B1568)+_xlfn.NORM.S.INV(0.975)^2/(2*B1568))/(1+_xlfn.NORM.S.INV(0.975)^2/B1568)</f>
        <v>1.0802183737773368E-2</v>
      </c>
      <c r="R1568" s="21">
        <f>_xlfn.NORM.S.INV(0.975)*SQRT(Q1568*(1-Q1568)/B1568+(_xlfn.NORM.S.INV(0.975)^2/(4*B1568^2)))/(1+_xlfn.NORM.S.INV(0.975)^2/B1568)</f>
        <v>2.2403854201904046E-4</v>
      </c>
      <c r="S1568" s="19">
        <f t="shared" si="246"/>
        <v>10.578145195754328</v>
      </c>
      <c r="T1568" s="19">
        <f t="shared" si="247"/>
        <v>11.026222279792409</v>
      </c>
    </row>
    <row r="1569" spans="1:20" x14ac:dyDescent="0.25">
      <c r="A1569" s="12" t="s">
        <v>52</v>
      </c>
      <c r="B1569" s="13">
        <v>131621</v>
      </c>
      <c r="C1569" s="12">
        <v>4.4000000000000004</v>
      </c>
      <c r="D1569" s="12">
        <v>4</v>
      </c>
      <c r="E1569" s="12">
        <v>4.8</v>
      </c>
      <c r="F1569" s="12">
        <v>2014</v>
      </c>
      <c r="G1569" s="12" t="s">
        <v>8</v>
      </c>
      <c r="H1569" s="16" t="str">
        <f>VLOOKUP(A1569,'Data Key'!$A$1:$B$51,2,FALSE)</f>
        <v>Montana</v>
      </c>
      <c r="I1569" s="17">
        <f t="shared" si="240"/>
        <v>579</v>
      </c>
      <c r="J1569" s="21">
        <f t="shared" si="241"/>
        <v>1.8241340879658301E-4</v>
      </c>
      <c r="K1569" s="19">
        <f t="shared" si="242"/>
        <v>4.2165806726949731</v>
      </c>
      <c r="L1569" s="19">
        <f t="shared" si="243"/>
        <v>4.5814074902881385</v>
      </c>
      <c r="M1569" s="21">
        <f t="shared" si="248"/>
        <v>533</v>
      </c>
      <c r="N1569" s="21">
        <f t="shared" si="249"/>
        <v>627</v>
      </c>
      <c r="O1569" s="19">
        <f t="shared" si="244"/>
        <v>4.0495057779533665</v>
      </c>
      <c r="P1569" s="19">
        <f t="shared" si="245"/>
        <v>4.76367752866184</v>
      </c>
      <c r="Q1569" s="21">
        <f>((I1569/B1569)+_xlfn.NORM.S.INV(0.975)^2/(2*B1569))/(1+_xlfn.NORM.S.INV(0.975)^2/B1569)</f>
        <v>4.4134581509987243E-3</v>
      </c>
      <c r="R1569" s="21">
        <f>_xlfn.NORM.S.INV(0.975)*SQRT(Q1569*(1-Q1569)/B1569+(_xlfn.NORM.S.INV(0.975)^2/(4*B1569^2)))/(1+_xlfn.NORM.S.INV(0.975)^2/B1569)</f>
        <v>3.5839514980939857E-4</v>
      </c>
      <c r="S1569" s="19">
        <f t="shared" si="246"/>
        <v>4.0550630011893256</v>
      </c>
      <c r="T1569" s="19">
        <f t="shared" si="247"/>
        <v>4.7718533008081225</v>
      </c>
    </row>
    <row r="1570" spans="1:20" x14ac:dyDescent="0.25">
      <c r="A1570" s="12" t="s">
        <v>53</v>
      </c>
      <c r="B1570" s="13">
        <v>273431</v>
      </c>
      <c r="C1570" s="12">
        <v>9.5</v>
      </c>
      <c r="D1570" s="12">
        <v>9.1</v>
      </c>
      <c r="E1570" s="12">
        <v>9.8000000000000007</v>
      </c>
      <c r="F1570" s="12">
        <v>2014</v>
      </c>
      <c r="G1570" s="12" t="s">
        <v>8</v>
      </c>
      <c r="H1570" s="16" t="str">
        <f>VLOOKUP(A1570,'Data Key'!$A$1:$B$51,2,FALSE)</f>
        <v>Nebraska</v>
      </c>
      <c r="I1570" s="17">
        <f t="shared" si="240"/>
        <v>2598</v>
      </c>
      <c r="J1570" s="21">
        <f t="shared" si="241"/>
        <v>1.8552341819515485E-4</v>
      </c>
      <c r="K1570" s="19">
        <f t="shared" si="242"/>
        <v>9.3159595884866029</v>
      </c>
      <c r="L1570" s="19">
        <f t="shared" si="243"/>
        <v>9.6870064248769143</v>
      </c>
      <c r="M1570" s="21">
        <f t="shared" si="248"/>
        <v>2499</v>
      </c>
      <c r="N1570" s="21">
        <f t="shared" si="249"/>
        <v>2697</v>
      </c>
      <c r="O1570" s="19">
        <f t="shared" si="244"/>
        <v>9.13941725700451</v>
      </c>
      <c r="P1570" s="19">
        <f t="shared" si="245"/>
        <v>9.863548756359009</v>
      </c>
      <c r="Q1570" s="21">
        <f>((I1570/B1570)+_xlfn.NORM.S.INV(0.975)^2/(2*B1570))/(1+_xlfn.NORM.S.INV(0.975)^2/B1570)</f>
        <v>9.5083739714344178E-3</v>
      </c>
      <c r="R1570" s="21">
        <f>_xlfn.NORM.S.INV(0.975)*SQRT(Q1570*(1-Q1570)/B1570+(_xlfn.NORM.S.INV(0.975)^2/(4*B1570^2)))/(1+_xlfn.NORM.S.INV(0.975)^2/B1570)</f>
        <v>3.6381249609815781E-4</v>
      </c>
      <c r="S1570" s="19">
        <f t="shared" si="246"/>
        <v>9.1445614753362605</v>
      </c>
      <c r="T1570" s="19">
        <f t="shared" si="247"/>
        <v>9.8721864675325754</v>
      </c>
    </row>
    <row r="1571" spans="1:20" x14ac:dyDescent="0.25">
      <c r="A1571" s="12" t="s">
        <v>31</v>
      </c>
      <c r="B1571" s="13">
        <v>419082</v>
      </c>
      <c r="C1571" s="12">
        <v>11.1</v>
      </c>
      <c r="D1571" s="12">
        <v>10.8</v>
      </c>
      <c r="E1571" s="12">
        <v>11.4</v>
      </c>
      <c r="F1571" s="12">
        <v>2014</v>
      </c>
      <c r="G1571" s="12" t="s">
        <v>8</v>
      </c>
      <c r="H1571" s="16" t="str">
        <f>VLOOKUP(A1571,'Data Key'!$A$1:$B$51,2,FALSE)</f>
        <v>Nevada</v>
      </c>
      <c r="I1571" s="17">
        <f t="shared" si="240"/>
        <v>4652</v>
      </c>
      <c r="J1571" s="21">
        <f t="shared" si="241"/>
        <v>1.6184412321262212E-4</v>
      </c>
      <c r="K1571" s="19">
        <f t="shared" si="242"/>
        <v>10.938608771447612</v>
      </c>
      <c r="L1571" s="19">
        <f t="shared" si="243"/>
        <v>11.262297017872855</v>
      </c>
      <c r="M1571" s="21">
        <f t="shared" si="248"/>
        <v>4519</v>
      </c>
      <c r="N1571" s="21">
        <f t="shared" si="249"/>
        <v>4785</v>
      </c>
      <c r="O1571" s="19">
        <f t="shared" si="244"/>
        <v>10.783092568996043</v>
      </c>
      <c r="P1571" s="19">
        <f t="shared" si="245"/>
        <v>11.417813220324424</v>
      </c>
      <c r="Q1571" s="21">
        <f>((I1571/B1571)+_xlfn.NORM.S.INV(0.975)^2/(2*B1571))/(1+_xlfn.NORM.S.INV(0.975)^2/B1571)</f>
        <v>1.1104934285563643E-2</v>
      </c>
      <c r="R1571" s="21">
        <f>_xlfn.NORM.S.INV(0.975)*SQRT(Q1571*(1-Q1571)/B1571+(_xlfn.NORM.S.INV(0.975)^2/(4*B1571^2)))/(1+_xlfn.NORM.S.INV(0.975)^2/B1571)</f>
        <v>3.1730215096314844E-4</v>
      </c>
      <c r="S1571" s="19">
        <f t="shared" si="246"/>
        <v>10.787632134600495</v>
      </c>
      <c r="T1571" s="19">
        <f t="shared" si="247"/>
        <v>11.422236436526791</v>
      </c>
    </row>
    <row r="1572" spans="1:20" x14ac:dyDescent="0.25">
      <c r="A1572" s="12" t="s">
        <v>37</v>
      </c>
      <c r="B1572" s="13">
        <v>169433</v>
      </c>
      <c r="C1572" s="12">
        <v>12.3</v>
      </c>
      <c r="D1572" s="12">
        <v>11.7</v>
      </c>
      <c r="E1572" s="12">
        <v>12.8</v>
      </c>
      <c r="F1572" s="12">
        <v>2014</v>
      </c>
      <c r="G1572" s="12" t="s">
        <v>8</v>
      </c>
      <c r="H1572" s="16" t="str">
        <f>VLOOKUP(A1572,'Data Key'!$A$1:$B$51,2,FALSE)</f>
        <v>New Hampshire</v>
      </c>
      <c r="I1572" s="17">
        <f t="shared" si="240"/>
        <v>2084</v>
      </c>
      <c r="J1572" s="21">
        <f t="shared" si="241"/>
        <v>2.6777092400724856E-4</v>
      </c>
      <c r="K1572" s="19">
        <f t="shared" si="242"/>
        <v>12.032076213209232</v>
      </c>
      <c r="L1572" s="19">
        <f t="shared" si="243"/>
        <v>12.567618061223728</v>
      </c>
      <c r="M1572" s="21">
        <f t="shared" si="248"/>
        <v>1996</v>
      </c>
      <c r="N1572" s="21">
        <f t="shared" si="249"/>
        <v>2173</v>
      </c>
      <c r="O1572" s="19">
        <f t="shared" si="244"/>
        <v>11.780467795529797</v>
      </c>
      <c r="P1572" s="19">
        <f t="shared" si="245"/>
        <v>12.825128516876877</v>
      </c>
      <c r="Q1572" s="21">
        <f>((I1572/B1572)+_xlfn.NORM.S.INV(0.975)^2/(2*B1572))/(1+_xlfn.NORM.S.INV(0.975)^2/B1572)</f>
        <v>1.2310904236947204E-2</v>
      </c>
      <c r="R1572" s="21">
        <f>_xlfn.NORM.S.INV(0.975)*SQRT(Q1572*(1-Q1572)/B1572+(_xlfn.NORM.S.INV(0.975)^2/(4*B1572^2)))/(1+_xlfn.NORM.S.INV(0.975)^2/B1572)</f>
        <v>5.2516472918514299E-4</v>
      </c>
      <c r="S1572" s="19">
        <f t="shared" si="246"/>
        <v>11.785739507762061</v>
      </c>
      <c r="T1572" s="19">
        <f t="shared" si="247"/>
        <v>12.836068966132347</v>
      </c>
    </row>
    <row r="1573" spans="1:20" x14ac:dyDescent="0.25">
      <c r="A1573" s="12" t="s">
        <v>16</v>
      </c>
      <c r="B1573" s="13">
        <v>1194487</v>
      </c>
      <c r="C1573" s="12">
        <v>12.7</v>
      </c>
      <c r="D1573" s="12">
        <v>12.5</v>
      </c>
      <c r="E1573" s="12">
        <v>12.9</v>
      </c>
      <c r="F1573" s="12">
        <v>2014</v>
      </c>
      <c r="G1573" s="12" t="s">
        <v>8</v>
      </c>
      <c r="H1573" s="16" t="str">
        <f>VLOOKUP(A1573,'Data Key'!$A$1:$B$51,2,FALSE)</f>
        <v>New Jersey</v>
      </c>
      <c r="I1573" s="17">
        <f t="shared" si="240"/>
        <v>15170</v>
      </c>
      <c r="J1573" s="21">
        <f t="shared" si="241"/>
        <v>1.0245565369452782E-4</v>
      </c>
      <c r="K1573" s="19">
        <f t="shared" si="242"/>
        <v>12.597556987715549</v>
      </c>
      <c r="L1573" s="19">
        <f t="shared" si="243"/>
        <v>12.802468295104607</v>
      </c>
      <c r="M1573" s="21">
        <f t="shared" si="248"/>
        <v>14931</v>
      </c>
      <c r="N1573" s="21">
        <f t="shared" si="249"/>
        <v>15410</v>
      </c>
      <c r="O1573" s="19">
        <f t="shared" si="244"/>
        <v>12.499926746795905</v>
      </c>
      <c r="P1573" s="19">
        <f t="shared" si="245"/>
        <v>12.900935715499624</v>
      </c>
      <c r="Q1573" s="21">
        <f>((I1573/B1573)+_xlfn.NORM.S.INV(0.975)^2/(2*B1573))/(1+_xlfn.NORM.S.INV(0.975)^2/B1573)</f>
        <v>1.2701579788490482E-2</v>
      </c>
      <c r="R1573" s="21">
        <f>_xlfn.NORM.S.INV(0.975)*SQRT(Q1573*(1-Q1573)/B1573+(_xlfn.NORM.S.INV(0.975)^2/(4*B1573^2)))/(1+_xlfn.NORM.S.INV(0.975)^2/B1573)</f>
        <v>2.0082741286843279E-4</v>
      </c>
      <c r="S1573" s="19">
        <f t="shared" si="246"/>
        <v>12.500752375622049</v>
      </c>
      <c r="T1573" s="19">
        <f t="shared" si="247"/>
        <v>12.902407201358916</v>
      </c>
    </row>
    <row r="1574" spans="1:20" x14ac:dyDescent="0.25">
      <c r="A1574" s="12" t="s">
        <v>62</v>
      </c>
      <c r="B1574" s="13">
        <v>305701</v>
      </c>
      <c r="C1574" s="12">
        <v>6.8</v>
      </c>
      <c r="D1574" s="12">
        <v>6.5</v>
      </c>
      <c r="E1574" s="12">
        <v>7.1</v>
      </c>
      <c r="F1574" s="12">
        <v>2014</v>
      </c>
      <c r="G1574" s="12" t="s">
        <v>8</v>
      </c>
      <c r="H1574" s="16" t="str">
        <f>VLOOKUP(A1574,'Data Key'!$A$1:$B$51,2,FALSE)</f>
        <v>New Mexico</v>
      </c>
      <c r="I1574" s="17">
        <f t="shared" si="240"/>
        <v>2079</v>
      </c>
      <c r="J1574" s="21">
        <f t="shared" si="241"/>
        <v>1.4864440740027093E-4</v>
      </c>
      <c r="K1574" s="19">
        <f t="shared" si="242"/>
        <v>6.65211842948937</v>
      </c>
      <c r="L1574" s="19">
        <f t="shared" si="243"/>
        <v>6.9494072442899109</v>
      </c>
      <c r="M1574" s="21">
        <f t="shared" si="248"/>
        <v>1990</v>
      </c>
      <c r="N1574" s="21">
        <f t="shared" si="249"/>
        <v>2168</v>
      </c>
      <c r="O1574" s="19">
        <f t="shared" si="244"/>
        <v>6.5096286894710849</v>
      </c>
      <c r="P1574" s="19">
        <f t="shared" si="245"/>
        <v>7.0918969843081969</v>
      </c>
      <c r="Q1574" s="21">
        <f>((I1574/B1574)+_xlfn.NORM.S.INV(0.975)^2/(2*B1574))/(1+_xlfn.NORM.S.INV(0.975)^2/B1574)</f>
        <v>6.806960332980702E-3</v>
      </c>
      <c r="R1574" s="21">
        <f>_xlfn.NORM.S.INV(0.975)*SQRT(Q1574*(1-Q1574)/B1574+(_xlfn.NORM.S.INV(0.975)^2/(4*B1574^2)))/(1+_xlfn.NORM.S.INV(0.975)^2/B1574)</f>
        <v>2.9153354106606577E-4</v>
      </c>
      <c r="S1574" s="19">
        <f t="shared" si="246"/>
        <v>6.5154267919146358</v>
      </c>
      <c r="T1574" s="19">
        <f t="shared" si="247"/>
        <v>7.0984938740467678</v>
      </c>
    </row>
    <row r="1575" spans="1:20" x14ac:dyDescent="0.25">
      <c r="A1575" s="12" t="s">
        <v>38</v>
      </c>
      <c r="B1575" s="13">
        <v>2435476</v>
      </c>
      <c r="C1575" s="12">
        <v>10.9</v>
      </c>
      <c r="D1575" s="12">
        <v>10.8</v>
      </c>
      <c r="E1575" s="12">
        <v>11</v>
      </c>
      <c r="F1575" s="12">
        <v>2014</v>
      </c>
      <c r="G1575" s="12" t="s">
        <v>8</v>
      </c>
      <c r="H1575" s="16" t="str">
        <f>VLOOKUP(A1575,'Data Key'!$A$1:$B$51,2,FALSE)</f>
        <v>New York</v>
      </c>
      <c r="I1575" s="17">
        <f t="shared" si="240"/>
        <v>26547</v>
      </c>
      <c r="J1575" s="21">
        <f t="shared" si="241"/>
        <v>6.6534047438616088E-5</v>
      </c>
      <c r="K1575" s="19">
        <f t="shared" si="242"/>
        <v>10.833593894696721</v>
      </c>
      <c r="L1575" s="19">
        <f t="shared" si="243"/>
        <v>10.966661989573952</v>
      </c>
      <c r="M1575" s="21">
        <f t="shared" si="248"/>
        <v>26230</v>
      </c>
      <c r="N1575" s="21">
        <f t="shared" si="249"/>
        <v>26865</v>
      </c>
      <c r="O1575" s="19">
        <f t="shared" si="244"/>
        <v>10.769968581090513</v>
      </c>
      <c r="P1575" s="19">
        <f t="shared" si="245"/>
        <v>11.030697900533612</v>
      </c>
      <c r="Q1575" s="21">
        <f>((I1575/B1575)+_xlfn.NORM.S.INV(0.975)^2/(2*B1575))/(1+_xlfn.NORM.S.INV(0.975)^2/B1575)</f>
        <v>1.0900899394637523E-2</v>
      </c>
      <c r="R1575" s="21">
        <f>_xlfn.NORM.S.INV(0.975)*SQRT(Q1575*(1-Q1575)/B1575+(_xlfn.NORM.S.INV(0.975)^2/(4*B1575^2)))/(1+_xlfn.NORM.S.INV(0.975)^2/B1575)</f>
        <v>1.3041107939348908E-4</v>
      </c>
      <c r="S1575" s="19">
        <f t="shared" si="246"/>
        <v>10.770488315244034</v>
      </c>
      <c r="T1575" s="19">
        <f t="shared" si="247"/>
        <v>11.031310474031011</v>
      </c>
    </row>
    <row r="1576" spans="1:20" x14ac:dyDescent="0.25">
      <c r="A1576" s="12" t="s">
        <v>23</v>
      </c>
      <c r="B1576" s="13">
        <v>1396051</v>
      </c>
      <c r="C1576" s="12">
        <v>10</v>
      </c>
      <c r="D1576" s="12">
        <v>9.8000000000000007</v>
      </c>
      <c r="E1576" s="12">
        <v>10.199999999999999</v>
      </c>
      <c r="F1576" s="12">
        <v>2014</v>
      </c>
      <c r="G1576" s="12" t="s">
        <v>8</v>
      </c>
      <c r="H1576" s="16" t="str">
        <f>VLOOKUP(A1576,'Data Key'!$A$1:$B$51,2,FALSE)</f>
        <v>North Carolina</v>
      </c>
      <c r="I1576" s="17">
        <f t="shared" si="240"/>
        <v>13961</v>
      </c>
      <c r="J1576" s="21">
        <f t="shared" si="241"/>
        <v>8.421210044538622E-5</v>
      </c>
      <c r="K1576" s="19">
        <f t="shared" si="242"/>
        <v>9.9161388895972404</v>
      </c>
      <c r="L1576" s="19">
        <f t="shared" si="243"/>
        <v>10.084563090488015</v>
      </c>
      <c r="M1576" s="21">
        <f t="shared" si="248"/>
        <v>13731</v>
      </c>
      <c r="N1576" s="21">
        <f t="shared" si="249"/>
        <v>14191</v>
      </c>
      <c r="O1576" s="19">
        <f t="shared" si="244"/>
        <v>9.8356005618705904</v>
      </c>
      <c r="P1576" s="19">
        <f t="shared" si="245"/>
        <v>10.165101418214665</v>
      </c>
      <c r="Q1576" s="21">
        <f>((I1576/B1576)+_xlfn.NORM.S.INV(0.975)^2/(2*B1576))/(1+_xlfn.NORM.S.INV(0.975)^2/B1576)</f>
        <v>1.000169929916196E-2</v>
      </c>
      <c r="R1576" s="21">
        <f>_xlfn.NORM.S.INV(0.975)*SQRT(Q1576*(1-Q1576)/B1576+(_xlfn.NORM.S.INV(0.975)^2/(4*B1576^2)))/(1+_xlfn.NORM.S.INV(0.975)^2/B1576)</f>
        <v>1.6506897743100678E-4</v>
      </c>
      <c r="S1576" s="19">
        <f t="shared" si="246"/>
        <v>9.8366303217309525</v>
      </c>
      <c r="T1576" s="19">
        <f t="shared" si="247"/>
        <v>10.166768276592967</v>
      </c>
    </row>
    <row r="1577" spans="1:20" x14ac:dyDescent="0.25">
      <c r="A1577" s="12" t="s">
        <v>59</v>
      </c>
      <c r="B1577" s="13">
        <v>95492</v>
      </c>
      <c r="C1577" s="12">
        <v>8.3000000000000007</v>
      </c>
      <c r="D1577" s="12">
        <v>7.7</v>
      </c>
      <c r="E1577" s="12">
        <v>8.9</v>
      </c>
      <c r="F1577" s="12">
        <v>2014</v>
      </c>
      <c r="G1577" s="12" t="s">
        <v>8</v>
      </c>
      <c r="H1577" s="16" t="str">
        <f>VLOOKUP(A1577,'Data Key'!$A$1:$B$51,2,FALSE)</f>
        <v>North Dakota</v>
      </c>
      <c r="I1577" s="17">
        <f t="shared" si="240"/>
        <v>793</v>
      </c>
      <c r="J1577" s="21">
        <f t="shared" si="241"/>
        <v>2.9366947450113135E-4</v>
      </c>
      <c r="K1577" s="19">
        <f t="shared" si="242"/>
        <v>8.0106911002066976</v>
      </c>
      <c r="L1577" s="19">
        <f t="shared" si="243"/>
        <v>8.5980300492089601</v>
      </c>
      <c r="M1577" s="21">
        <f t="shared" si="248"/>
        <v>738</v>
      </c>
      <c r="N1577" s="21">
        <f t="shared" si="249"/>
        <v>848</v>
      </c>
      <c r="O1577" s="19">
        <f t="shared" si="244"/>
        <v>7.7283960960080424</v>
      </c>
      <c r="P1577" s="19">
        <f t="shared" si="245"/>
        <v>8.8803250534076152</v>
      </c>
      <c r="Q1577" s="21">
        <f>((I1577/B1577)+_xlfn.NORM.S.INV(0.975)^2/(2*B1577))/(1+_xlfn.NORM.S.INV(0.975)^2/B1577)</f>
        <v>8.3241397454268153E-3</v>
      </c>
      <c r="R1577" s="21">
        <f>_xlfn.NORM.S.INV(0.975)*SQRT(Q1577*(1-Q1577)/B1577+(_xlfn.NORM.S.INV(0.975)^2/(4*B1577^2)))/(1+_xlfn.NORM.S.INV(0.975)^2/B1577)</f>
        <v>5.765886258175556E-4</v>
      </c>
      <c r="S1577" s="19">
        <f t="shared" si="246"/>
        <v>7.7475511196092599</v>
      </c>
      <c r="T1577" s="19">
        <f t="shared" si="247"/>
        <v>8.9007283712443712</v>
      </c>
    </row>
    <row r="1578" spans="1:20" x14ac:dyDescent="0.25">
      <c r="A1578" s="12" t="s">
        <v>54</v>
      </c>
      <c r="B1578" s="13">
        <v>1564662</v>
      </c>
      <c r="C1578" s="12">
        <v>11.2</v>
      </c>
      <c r="D1578" s="12">
        <v>11.1</v>
      </c>
      <c r="E1578" s="12">
        <v>11.4</v>
      </c>
      <c r="F1578" s="12">
        <v>2014</v>
      </c>
      <c r="G1578" s="12" t="s">
        <v>8</v>
      </c>
      <c r="H1578" s="16" t="str">
        <f>VLOOKUP(A1578,'Data Key'!$A$1:$B$51,2,FALSE)</f>
        <v>Ohio</v>
      </c>
      <c r="I1578" s="17">
        <f t="shared" si="240"/>
        <v>17524</v>
      </c>
      <c r="J1578" s="21">
        <f t="shared" si="241"/>
        <v>8.4129894823151537E-5</v>
      </c>
      <c r="K1578" s="19">
        <f t="shared" si="242"/>
        <v>11.115733078777536</v>
      </c>
      <c r="L1578" s="19">
        <f t="shared" si="243"/>
        <v>11.283992868423839</v>
      </c>
      <c r="M1578" s="21">
        <f t="shared" si="248"/>
        <v>17267</v>
      </c>
      <c r="N1578" s="21">
        <f t="shared" si="249"/>
        <v>17783</v>
      </c>
      <c r="O1578" s="19">
        <f t="shared" si="244"/>
        <v>11.03561024681369</v>
      </c>
      <c r="P1578" s="19">
        <f t="shared" si="245"/>
        <v>11.365393931724551</v>
      </c>
      <c r="Q1578" s="21">
        <f>((I1578/B1578)+_xlfn.NORM.S.INV(0.975)^2/(2*B1578))/(1+_xlfn.NORM.S.INV(0.975)^2/B1578)</f>
        <v>1.1201063041722701E-2</v>
      </c>
      <c r="R1578" s="21">
        <f>_xlfn.NORM.S.INV(0.975)*SQRT(Q1578*(1-Q1578)/B1578+(_xlfn.NORM.S.INV(0.975)^2/(4*B1578^2)))/(1+_xlfn.NORM.S.INV(0.975)^2/B1578)</f>
        <v>1.6490446193001288E-4</v>
      </c>
      <c r="S1578" s="19">
        <f t="shared" si="246"/>
        <v>11.036158579792689</v>
      </c>
      <c r="T1578" s="19">
        <f t="shared" si="247"/>
        <v>11.365967503652712</v>
      </c>
    </row>
    <row r="1579" spans="1:20" x14ac:dyDescent="0.25">
      <c r="A1579" s="12" t="s">
        <v>39</v>
      </c>
      <c r="B1579" s="13">
        <v>589376</v>
      </c>
      <c r="C1579" s="12">
        <v>7.5</v>
      </c>
      <c r="D1579" s="12">
        <v>7.3</v>
      </c>
      <c r="E1579" s="12">
        <v>7.7</v>
      </c>
      <c r="F1579" s="12">
        <v>2014</v>
      </c>
      <c r="G1579" s="12" t="s">
        <v>8</v>
      </c>
      <c r="H1579" s="16" t="str">
        <f>VLOOKUP(A1579,'Data Key'!$A$1:$B$51,2,FALSE)</f>
        <v>Oklahoma</v>
      </c>
      <c r="I1579" s="17">
        <f t="shared" si="240"/>
        <v>4420</v>
      </c>
      <c r="J1579" s="21">
        <f t="shared" si="241"/>
        <v>1.123787156218914E-4</v>
      </c>
      <c r="K1579" s="19">
        <f t="shared" si="242"/>
        <v>7.3870783372611575</v>
      </c>
      <c r="L1579" s="19">
        <f t="shared" si="243"/>
        <v>7.6118357685049398</v>
      </c>
      <c r="M1579" s="21">
        <f t="shared" si="248"/>
        <v>4291</v>
      </c>
      <c r="N1579" s="21">
        <f t="shared" si="249"/>
        <v>4551</v>
      </c>
      <c r="O1579" s="19">
        <f t="shared" si="244"/>
        <v>7.2805814963622542</v>
      </c>
      <c r="P1579" s="19">
        <f t="shared" si="245"/>
        <v>7.7217260288847864</v>
      </c>
      <c r="Q1579" s="21">
        <f>((I1579/B1579)+_xlfn.NORM.S.INV(0.975)^2/(2*B1579))/(1+_xlfn.NORM.S.INV(0.975)^2/B1579)</f>
        <v>7.5026670719943534E-3</v>
      </c>
      <c r="R1579" s="21">
        <f>_xlfn.NORM.S.INV(0.975)*SQRT(Q1579*(1-Q1579)/B1579+(_xlfn.NORM.S.INV(0.975)^2/(4*B1579^2)))/(1+_xlfn.NORM.S.INV(0.975)^2/B1579)</f>
        <v>2.2032767973776855E-4</v>
      </c>
      <c r="S1579" s="19">
        <f t="shared" si="246"/>
        <v>7.2823393922565849</v>
      </c>
      <c r="T1579" s="19">
        <f t="shared" si="247"/>
        <v>7.7229947517321227</v>
      </c>
    </row>
    <row r="1580" spans="1:20" x14ac:dyDescent="0.25">
      <c r="A1580" s="12" t="s">
        <v>32</v>
      </c>
      <c r="B1580" s="13">
        <v>529212</v>
      </c>
      <c r="C1580" s="12">
        <v>14.5</v>
      </c>
      <c r="D1580" s="12">
        <v>14.2</v>
      </c>
      <c r="E1580" s="12">
        <v>14.8</v>
      </c>
      <c r="F1580" s="12">
        <v>2014</v>
      </c>
      <c r="G1580" s="12" t="s">
        <v>8</v>
      </c>
      <c r="H1580" s="16" t="str">
        <f>VLOOKUP(A1580,'Data Key'!$A$1:$B$51,2,FALSE)</f>
        <v>Oregon</v>
      </c>
      <c r="I1580" s="17">
        <f t="shared" si="240"/>
        <v>7674</v>
      </c>
      <c r="J1580" s="21">
        <f t="shared" si="241"/>
        <v>1.6432716054505948E-4</v>
      </c>
      <c r="K1580" s="19">
        <f t="shared" si="242"/>
        <v>14.336477809863775</v>
      </c>
      <c r="L1580" s="19">
        <f t="shared" si="243"/>
        <v>14.665132130953893</v>
      </c>
      <c r="M1580" s="21">
        <f t="shared" si="248"/>
        <v>7504</v>
      </c>
      <c r="N1580" s="21">
        <f t="shared" si="249"/>
        <v>7844</v>
      </c>
      <c r="O1580" s="19">
        <f t="shared" si="244"/>
        <v>14.179572647634597</v>
      </c>
      <c r="P1580" s="19">
        <f t="shared" si="245"/>
        <v>14.822037293183072</v>
      </c>
      <c r="Q1580" s="21">
        <f>((I1580/B1580)+_xlfn.NORM.S.INV(0.975)^2/(2*B1580))/(1+_xlfn.NORM.S.INV(0.975)^2/B1580)</f>
        <v>1.4504329099920991E-2</v>
      </c>
      <c r="R1580" s="21">
        <f>_xlfn.NORM.S.INV(0.975)*SQRT(Q1580*(1-Q1580)/B1580+(_xlfn.NORM.S.INV(0.975)^2/(4*B1580^2)))/(1+_xlfn.NORM.S.INV(0.975)^2/B1580)</f>
        <v>3.2213198324137712E-4</v>
      </c>
      <c r="S1580" s="19">
        <f t="shared" si="246"/>
        <v>14.182197116679614</v>
      </c>
      <c r="T1580" s="19">
        <f t="shared" si="247"/>
        <v>14.826461083162368</v>
      </c>
    </row>
    <row r="1581" spans="1:20" x14ac:dyDescent="0.25">
      <c r="A1581" s="12" t="s">
        <v>24</v>
      </c>
      <c r="B1581" s="13">
        <v>1607656</v>
      </c>
      <c r="C1581" s="12">
        <v>15</v>
      </c>
      <c r="D1581" s="12">
        <v>14.8</v>
      </c>
      <c r="E1581" s="12">
        <v>15.1</v>
      </c>
      <c r="F1581" s="12">
        <v>2014</v>
      </c>
      <c r="G1581" s="12" t="s">
        <v>8</v>
      </c>
      <c r="H1581" s="16" t="str">
        <f>VLOOKUP(A1581,'Data Key'!$A$1:$B$51,2,FALSE)</f>
        <v>Pennsylvania</v>
      </c>
      <c r="I1581" s="17">
        <f t="shared" si="240"/>
        <v>24115</v>
      </c>
      <c r="J1581" s="21">
        <f t="shared" si="241"/>
        <v>9.5866881612042775E-5</v>
      </c>
      <c r="K1581" s="19">
        <f t="shared" si="242"/>
        <v>14.904232642166678</v>
      </c>
      <c r="L1581" s="19">
        <f t="shared" si="243"/>
        <v>15.095966405390762</v>
      </c>
      <c r="M1581" s="21">
        <f t="shared" si="248"/>
        <v>23813</v>
      </c>
      <c r="N1581" s="21">
        <f t="shared" si="249"/>
        <v>24417</v>
      </c>
      <c r="O1581" s="19">
        <f t="shared" si="244"/>
        <v>14.812248391446927</v>
      </c>
      <c r="P1581" s="19">
        <f t="shared" si="245"/>
        <v>15.187950656110511</v>
      </c>
      <c r="Q1581" s="21">
        <f>((I1581/B1581)+_xlfn.NORM.S.INV(0.975)^2/(2*B1581))/(1+_xlfn.NORM.S.INV(0.975)^2/B1581)</f>
        <v>1.5001258417655192E-2</v>
      </c>
      <c r="R1581" s="21">
        <f>_xlfn.NORM.S.INV(0.975)*SQRT(Q1581*(1-Q1581)/B1581+(_xlfn.NORM.S.INV(0.975)^2/(4*B1581^2)))/(1+_xlfn.NORM.S.INV(0.975)^2/B1581)</f>
        <v>1.8790613212207969E-4</v>
      </c>
      <c r="S1581" s="19">
        <f t="shared" si="246"/>
        <v>14.813352285533112</v>
      </c>
      <c r="T1581" s="19">
        <f t="shared" si="247"/>
        <v>15.189164549777272</v>
      </c>
    </row>
    <row r="1582" spans="1:20" x14ac:dyDescent="0.25">
      <c r="A1582" s="12" t="s">
        <v>40</v>
      </c>
      <c r="B1582" s="13">
        <v>129705</v>
      </c>
      <c r="C1582" s="12">
        <v>14.4</v>
      </c>
      <c r="D1582" s="12">
        <v>13.8</v>
      </c>
      <c r="E1582" s="12">
        <v>15.1</v>
      </c>
      <c r="F1582" s="12">
        <v>2014</v>
      </c>
      <c r="G1582" s="12" t="s">
        <v>8</v>
      </c>
      <c r="H1582" s="16" t="str">
        <f>VLOOKUP(A1582,'Data Key'!$A$1:$B$51,2,FALSE)</f>
        <v>Rhode Island</v>
      </c>
      <c r="I1582" s="17">
        <f t="shared" si="240"/>
        <v>1868</v>
      </c>
      <c r="J1582" s="21">
        <f t="shared" si="241"/>
        <v>3.3081229641543868E-4</v>
      </c>
      <c r="K1582" s="19">
        <f t="shared" si="242"/>
        <v>14.071099734732165</v>
      </c>
      <c r="L1582" s="19">
        <f t="shared" si="243"/>
        <v>14.732724327563044</v>
      </c>
      <c r="M1582" s="21">
        <f t="shared" si="248"/>
        <v>1784</v>
      </c>
      <c r="N1582" s="21">
        <f t="shared" si="249"/>
        <v>1952</v>
      </c>
      <c r="O1582" s="19">
        <f t="shared" si="244"/>
        <v>13.754288577926834</v>
      </c>
      <c r="P1582" s="19">
        <f t="shared" si="245"/>
        <v>15.049535484368374</v>
      </c>
      <c r="Q1582" s="21">
        <f>((I1582/B1582)+_xlfn.NORM.S.INV(0.975)^2/(2*B1582))/(1+_xlfn.NORM.S.INV(0.975)^2/B1582)</f>
        <v>1.441629351075501E-2</v>
      </c>
      <c r="R1582" s="21">
        <f>_xlfn.NORM.S.INV(0.975)*SQRT(Q1582*(1-Q1582)/B1582+(_xlfn.NORM.S.INV(0.975)^2/(4*B1582^2)))/(1+_xlfn.NORM.S.INV(0.975)^2/B1582)</f>
        <v>6.4884888719145186E-4</v>
      </c>
      <c r="S1582" s="19">
        <f t="shared" si="246"/>
        <v>13.767444623563559</v>
      </c>
      <c r="T1582" s="19">
        <f t="shared" si="247"/>
        <v>15.065142397946461</v>
      </c>
    </row>
    <row r="1583" spans="1:20" x14ac:dyDescent="0.25">
      <c r="A1583" s="12" t="s">
        <v>17</v>
      </c>
      <c r="B1583" s="13">
        <v>673967</v>
      </c>
      <c r="C1583" s="12">
        <v>8</v>
      </c>
      <c r="D1583" s="12">
        <v>7.8</v>
      </c>
      <c r="E1583" s="12">
        <v>8.1999999999999993</v>
      </c>
      <c r="F1583" s="12">
        <v>2014</v>
      </c>
      <c r="G1583" s="12" t="s">
        <v>8</v>
      </c>
      <c r="H1583" s="16" t="str">
        <f>VLOOKUP(A1583,'Data Key'!$A$1:$B$51,2,FALSE)</f>
        <v>South Carolina</v>
      </c>
      <c r="I1583" s="17">
        <f t="shared" si="240"/>
        <v>5392</v>
      </c>
      <c r="J1583" s="21">
        <f t="shared" si="241"/>
        <v>1.0851557094584956E-4</v>
      </c>
      <c r="K1583" s="19">
        <f t="shared" si="242"/>
        <v>7.8918761396275166</v>
      </c>
      <c r="L1583" s="19">
        <f t="shared" si="243"/>
        <v>8.1089072815192154</v>
      </c>
      <c r="M1583" s="21">
        <f t="shared" si="248"/>
        <v>5249</v>
      </c>
      <c r="N1583" s="21">
        <f t="shared" si="249"/>
        <v>5536</v>
      </c>
      <c r="O1583" s="19">
        <f t="shared" si="244"/>
        <v>7.7882151499999255</v>
      </c>
      <c r="P1583" s="19">
        <f t="shared" si="245"/>
        <v>8.2140520233186489</v>
      </c>
      <c r="Q1583" s="21">
        <f>((I1583/B1583)+_xlfn.NORM.S.INV(0.975)^2/(2*B1583))/(1+_xlfn.NORM.S.INV(0.975)^2/B1583)</f>
        <v>8.0031959806081791E-3</v>
      </c>
      <c r="R1583" s="21">
        <f>_xlfn.NORM.S.INV(0.975)*SQRT(Q1583*(1-Q1583)/B1583+(_xlfn.NORM.S.INV(0.975)^2/(4*B1583^2)))/(1+_xlfn.NORM.S.INV(0.975)^2/B1583)</f>
        <v>2.12741458690891E-4</v>
      </c>
      <c r="S1583" s="19">
        <f t="shared" si="246"/>
        <v>7.7904545219172885</v>
      </c>
      <c r="T1583" s="19">
        <f t="shared" si="247"/>
        <v>8.2159374392990703</v>
      </c>
    </row>
    <row r="1584" spans="1:20" x14ac:dyDescent="0.25">
      <c r="A1584" s="12" t="s">
        <v>55</v>
      </c>
      <c r="B1584" s="13">
        <v>118485</v>
      </c>
      <c r="C1584" s="12">
        <v>6.6</v>
      </c>
      <c r="D1584" s="12">
        <v>6.2</v>
      </c>
      <c r="E1584" s="12">
        <v>7.1</v>
      </c>
      <c r="F1584" s="12">
        <v>2014</v>
      </c>
      <c r="G1584" s="12" t="s">
        <v>8</v>
      </c>
      <c r="H1584" s="16" t="str">
        <f>VLOOKUP(A1584,'Data Key'!$A$1:$B$51,2,FALSE)</f>
        <v>South Dakota</v>
      </c>
      <c r="I1584" s="17">
        <f t="shared" si="240"/>
        <v>782</v>
      </c>
      <c r="J1584" s="21">
        <f t="shared" si="241"/>
        <v>2.3523507776555044E-4</v>
      </c>
      <c r="K1584" s="19">
        <f t="shared" si="242"/>
        <v>6.364756482347544</v>
      </c>
      <c r="L1584" s="19">
        <f t="shared" si="243"/>
        <v>6.8352266378786446</v>
      </c>
      <c r="M1584" s="21">
        <f t="shared" si="248"/>
        <v>728</v>
      </c>
      <c r="N1584" s="21">
        <f t="shared" si="249"/>
        <v>837</v>
      </c>
      <c r="O1584" s="19">
        <f t="shared" si="244"/>
        <v>6.1442376672152594</v>
      </c>
      <c r="P1584" s="19">
        <f t="shared" si="245"/>
        <v>7.0641853399164454</v>
      </c>
      <c r="Q1584" s="21">
        <f>((I1584/B1584)+_xlfn.NORM.S.INV(0.975)^2/(2*B1584))/(1+_xlfn.NORM.S.INV(0.975)^2/B1584)</f>
        <v>6.6159877990096556E-3</v>
      </c>
      <c r="R1584" s="21">
        <f>_xlfn.NORM.S.INV(0.975)*SQRT(Q1584*(1-Q1584)/B1584+(_xlfn.NORM.S.INV(0.975)^2/(4*B1584^2)))/(1+_xlfn.NORM.S.INV(0.975)^2/B1584)</f>
        <v>4.6187652862466846E-4</v>
      </c>
      <c r="S1584" s="19">
        <f t="shared" si="246"/>
        <v>6.1541112703849876</v>
      </c>
      <c r="T1584" s="19">
        <f t="shared" si="247"/>
        <v>7.077864327634324</v>
      </c>
    </row>
    <row r="1585" spans="1:20" x14ac:dyDescent="0.25">
      <c r="A1585" s="12" t="s">
        <v>29</v>
      </c>
      <c r="B1585" s="13">
        <v>894603</v>
      </c>
      <c r="C1585" s="12">
        <v>8.1</v>
      </c>
      <c r="D1585" s="12">
        <v>7.9</v>
      </c>
      <c r="E1585" s="12">
        <v>8.1999999999999993</v>
      </c>
      <c r="F1585" s="12">
        <v>2014</v>
      </c>
      <c r="G1585" s="12" t="s">
        <v>8</v>
      </c>
      <c r="H1585" s="16" t="str">
        <f>VLOOKUP(A1585,'Data Key'!$A$1:$B$51,2,FALSE)</f>
        <v>Tennessee</v>
      </c>
      <c r="I1585" s="17">
        <f t="shared" si="240"/>
        <v>7246</v>
      </c>
      <c r="J1585" s="21">
        <f t="shared" si="241"/>
        <v>9.4766061000940593E-5</v>
      </c>
      <c r="K1585" s="19">
        <f t="shared" si="242"/>
        <v>8.0049161444019035</v>
      </c>
      <c r="L1585" s="19">
        <f t="shared" si="243"/>
        <v>8.1944482664037821</v>
      </c>
      <c r="M1585" s="21">
        <f t="shared" si="248"/>
        <v>7081</v>
      </c>
      <c r="N1585" s="21">
        <f t="shared" si="249"/>
        <v>7413</v>
      </c>
      <c r="O1585" s="19">
        <f t="shared" si="244"/>
        <v>7.9152428507393786</v>
      </c>
      <c r="P1585" s="19">
        <f t="shared" si="245"/>
        <v>8.2863571886076848</v>
      </c>
      <c r="Q1585" s="21">
        <f>((I1585/B1585)+_xlfn.NORM.S.INV(0.975)^2/(2*B1585))/(1+_xlfn.NORM.S.INV(0.975)^2/B1585)</f>
        <v>8.1017944347388186E-3</v>
      </c>
      <c r="R1585" s="21">
        <f>_xlfn.NORM.S.INV(0.975)*SQRT(Q1585*(1-Q1585)/B1585+(_xlfn.NORM.S.INV(0.975)^2/(4*B1585^2)))/(1+_xlfn.NORM.S.INV(0.975)^2/B1585)</f>
        <v>1.8577369484702264E-4</v>
      </c>
      <c r="S1585" s="19">
        <f t="shared" si="246"/>
        <v>7.9160207398917963</v>
      </c>
      <c r="T1585" s="19">
        <f t="shared" si="247"/>
        <v>8.287568129585841</v>
      </c>
    </row>
    <row r="1586" spans="1:20" x14ac:dyDescent="0.25">
      <c r="A1586" s="12" t="s">
        <v>63</v>
      </c>
      <c r="B1586" s="13">
        <v>4601387</v>
      </c>
      <c r="C1586" s="12">
        <v>8.9</v>
      </c>
      <c r="D1586" s="12">
        <v>8.9</v>
      </c>
      <c r="E1586" s="12">
        <v>9</v>
      </c>
      <c r="F1586" s="12">
        <v>2014</v>
      </c>
      <c r="G1586" s="12" t="s">
        <v>8</v>
      </c>
      <c r="H1586" s="16" t="str">
        <f>VLOOKUP(A1586,'Data Key'!$A$1:$B$51,2,FALSE)</f>
        <v>Texas</v>
      </c>
      <c r="I1586" s="17">
        <f t="shared" si="240"/>
        <v>40952</v>
      </c>
      <c r="J1586" s="21">
        <f t="shared" si="241"/>
        <v>4.3783205214007968E-5</v>
      </c>
      <c r="K1586" s="19">
        <f t="shared" si="242"/>
        <v>8.8561419695213495</v>
      </c>
      <c r="L1586" s="19">
        <f t="shared" si="243"/>
        <v>8.9437083799493653</v>
      </c>
      <c r="M1586" s="21">
        <f t="shared" si="248"/>
        <v>40558</v>
      </c>
      <c r="N1586" s="21">
        <f t="shared" si="249"/>
        <v>41348</v>
      </c>
      <c r="O1586" s="19">
        <f t="shared" si="244"/>
        <v>8.814298819030002</v>
      </c>
      <c r="P1586" s="19">
        <f t="shared" si="245"/>
        <v>8.9859861819925158</v>
      </c>
      <c r="Q1586" s="21">
        <f>((I1586/B1586)+_xlfn.NORM.S.INV(0.975)^2/(2*B1586))/(1+_xlfn.NORM.S.INV(0.975)^2/B1586)</f>
        <v>8.9003351683175774E-3</v>
      </c>
      <c r="R1586" s="21">
        <f>_xlfn.NORM.S.INV(0.975)*SQRT(Q1586*(1-Q1586)/B1586+(_xlfn.NORM.S.INV(0.975)^2/(4*B1586^2)))/(1+_xlfn.NORM.S.INV(0.975)^2/B1586)</f>
        <v>8.5816407731749276E-5</v>
      </c>
      <c r="S1586" s="19">
        <f t="shared" si="246"/>
        <v>8.8145187605858268</v>
      </c>
      <c r="T1586" s="19">
        <f t="shared" si="247"/>
        <v>8.9861515760493269</v>
      </c>
    </row>
    <row r="1587" spans="1:20" x14ac:dyDescent="0.25">
      <c r="A1587" s="12" t="s">
        <v>25</v>
      </c>
      <c r="B1587" s="13">
        <v>573594</v>
      </c>
      <c r="C1587" s="12">
        <v>7.9</v>
      </c>
      <c r="D1587" s="12">
        <v>7.6</v>
      </c>
      <c r="E1587" s="12">
        <v>8.1</v>
      </c>
      <c r="F1587" s="12">
        <v>2014</v>
      </c>
      <c r="G1587" s="12" t="s">
        <v>8</v>
      </c>
      <c r="H1587" s="16" t="str">
        <f>VLOOKUP(A1587,'Data Key'!$A$1:$B$51,2,FALSE)</f>
        <v>Utah</v>
      </c>
      <c r="I1587" s="17">
        <f t="shared" si="240"/>
        <v>4531</v>
      </c>
      <c r="J1587" s="21">
        <f t="shared" si="241"/>
        <v>1.1688810178100264E-4</v>
      </c>
      <c r="K1587" s="19">
        <f t="shared" si="242"/>
        <v>7.7824274419659689</v>
      </c>
      <c r="L1587" s="19">
        <f t="shared" si="243"/>
        <v>8.016203645527975</v>
      </c>
      <c r="M1587" s="21">
        <f t="shared" si="248"/>
        <v>4400</v>
      </c>
      <c r="N1587" s="21">
        <f t="shared" si="249"/>
        <v>4663</v>
      </c>
      <c r="O1587" s="19">
        <f t="shared" si="244"/>
        <v>7.6709310069491661</v>
      </c>
      <c r="P1587" s="19">
        <f t="shared" si="245"/>
        <v>8.1294434739554458</v>
      </c>
      <c r="Q1587" s="21">
        <f>((I1587/B1587)+_xlfn.NORM.S.INV(0.975)^2/(2*B1587))/(1+_xlfn.NORM.S.INV(0.975)^2/B1587)</f>
        <v>7.90261120558239E-3</v>
      </c>
      <c r="R1587" s="21">
        <f>_xlfn.NORM.S.INV(0.975)*SQRT(Q1587*(1-Q1587)/B1587+(_xlfn.NORM.S.INV(0.975)^2/(4*B1587^2)))/(1+_xlfn.NORM.S.INV(0.975)^2/B1587)</f>
        <v>2.2916680579215186E-4</v>
      </c>
      <c r="S1587" s="19">
        <f t="shared" si="246"/>
        <v>7.6734443997902382</v>
      </c>
      <c r="T1587" s="19">
        <f t="shared" si="247"/>
        <v>8.131778011374541</v>
      </c>
    </row>
    <row r="1588" spans="1:20" x14ac:dyDescent="0.25">
      <c r="A1588" s="12" t="s">
        <v>57</v>
      </c>
      <c r="B1588" s="13">
        <v>75559</v>
      </c>
      <c r="C1588" s="12">
        <v>11.3</v>
      </c>
      <c r="D1588" s="12">
        <v>10.6</v>
      </c>
      <c r="E1588" s="12">
        <v>12.1</v>
      </c>
      <c r="F1588" s="12">
        <v>2014</v>
      </c>
      <c r="G1588" s="12" t="s">
        <v>8</v>
      </c>
      <c r="H1588" s="16" t="str">
        <f>VLOOKUP(A1588,'Data Key'!$A$1:$B$51,2,FALSE)</f>
        <v>Vermont</v>
      </c>
      <c r="I1588" s="17">
        <f t="shared" si="240"/>
        <v>854</v>
      </c>
      <c r="J1588" s="21">
        <f t="shared" si="241"/>
        <v>3.8456917278721257E-4</v>
      </c>
      <c r="K1588" s="19">
        <f t="shared" si="242"/>
        <v>10.917856746031193</v>
      </c>
      <c r="L1588" s="19">
        <f t="shared" si="243"/>
        <v>11.686995091605619</v>
      </c>
      <c r="M1588" s="21">
        <f t="shared" si="248"/>
        <v>797</v>
      </c>
      <c r="N1588" s="21">
        <f t="shared" si="249"/>
        <v>911</v>
      </c>
      <c r="O1588" s="19">
        <f t="shared" si="244"/>
        <v>10.54804854484575</v>
      </c>
      <c r="P1588" s="19">
        <f t="shared" si="245"/>
        <v>12.056803292791065</v>
      </c>
      <c r="Q1588" s="21">
        <f>((I1588/B1588)+_xlfn.NORM.S.INV(0.975)^2/(2*B1588))/(1+_xlfn.NORM.S.INV(0.975)^2/B1588)</f>
        <v>1.1327270294312531E-2</v>
      </c>
      <c r="R1588" s="21">
        <f>_xlfn.NORM.S.INV(0.975)*SQRT(Q1588*(1-Q1588)/B1588+(_xlfn.NORM.S.INV(0.975)^2/(4*B1588^2)))/(1+_xlfn.NORM.S.INV(0.975)^2/B1588)</f>
        <v>7.5494989590891637E-4</v>
      </c>
      <c r="S1588" s="19">
        <f t="shared" si="246"/>
        <v>10.572320398403615</v>
      </c>
      <c r="T1588" s="19">
        <f t="shared" si="247"/>
        <v>12.082220190221447</v>
      </c>
    </row>
    <row r="1589" spans="1:20" x14ac:dyDescent="0.25">
      <c r="A1589" s="12" t="s">
        <v>56</v>
      </c>
      <c r="B1589" s="13">
        <v>1153689</v>
      </c>
      <c r="C1589" s="12">
        <v>12.5</v>
      </c>
      <c r="D1589" s="12">
        <v>12.3</v>
      </c>
      <c r="E1589" s="12">
        <v>12.7</v>
      </c>
      <c r="F1589" s="12">
        <v>2014</v>
      </c>
      <c r="G1589" s="12" t="s">
        <v>8</v>
      </c>
      <c r="H1589" s="16" t="str">
        <f>VLOOKUP(A1589,'Data Key'!$A$1:$B$51,2,FALSE)</f>
        <v>Virginia</v>
      </c>
      <c r="I1589" s="17">
        <f t="shared" si="240"/>
        <v>14421</v>
      </c>
      <c r="J1589" s="21">
        <f t="shared" si="241"/>
        <v>1.0343737966247781E-4</v>
      </c>
      <c r="K1589" s="19">
        <f t="shared" si="242"/>
        <v>12.396465107056214</v>
      </c>
      <c r="L1589" s="19">
        <f t="shared" si="243"/>
        <v>12.60333986638117</v>
      </c>
      <c r="M1589" s="21">
        <f t="shared" si="248"/>
        <v>14188</v>
      </c>
      <c r="N1589" s="21">
        <f t="shared" si="249"/>
        <v>14655</v>
      </c>
      <c r="O1589" s="19">
        <f t="shared" si="244"/>
        <v>12.297941646318895</v>
      </c>
      <c r="P1589" s="19">
        <f t="shared" si="245"/>
        <v>12.702730111841232</v>
      </c>
      <c r="Q1589" s="21">
        <f>((I1589/B1589)+_xlfn.NORM.S.INV(0.975)^2/(2*B1589))/(1+_xlfn.NORM.S.INV(0.975)^2/B1589)</f>
        <v>1.250152571907516E-2</v>
      </c>
      <c r="R1589" s="21">
        <f>_xlfn.NORM.S.INV(0.975)*SQRT(Q1589*(1-Q1589)/B1589+(_xlfn.NORM.S.INV(0.975)^2/(4*B1589^2)))/(1+_xlfn.NORM.S.INV(0.975)^2/B1589)</f>
        <v>2.027526954726467E-4</v>
      </c>
      <c r="S1589" s="19">
        <f t="shared" si="246"/>
        <v>12.298773023602513</v>
      </c>
      <c r="T1589" s="19">
        <f t="shared" si="247"/>
        <v>12.704278414547806</v>
      </c>
    </row>
    <row r="1590" spans="1:20" x14ac:dyDescent="0.25">
      <c r="A1590" s="12" t="s">
        <v>41</v>
      </c>
      <c r="B1590" s="13">
        <v>979763</v>
      </c>
      <c r="C1590" s="12">
        <v>9.9</v>
      </c>
      <c r="D1590" s="12">
        <v>9.6999999999999993</v>
      </c>
      <c r="E1590" s="12">
        <v>10.1</v>
      </c>
      <c r="F1590" s="12">
        <v>2014</v>
      </c>
      <c r="G1590" s="12" t="s">
        <v>8</v>
      </c>
      <c r="H1590" s="16" t="str">
        <f>VLOOKUP(A1590,'Data Key'!$A$1:$B$51,2,FALSE)</f>
        <v>Washington</v>
      </c>
      <c r="I1590" s="17">
        <f t="shared" si="240"/>
        <v>9700</v>
      </c>
      <c r="J1590" s="21">
        <f t="shared" si="241"/>
        <v>1.0002401544691822E-4</v>
      </c>
      <c r="K1590" s="19">
        <f t="shared" si="242"/>
        <v>9.8003294373778971</v>
      </c>
      <c r="L1590" s="19">
        <f t="shared" si="243"/>
        <v>10.000377468271735</v>
      </c>
      <c r="M1590" s="21">
        <f t="shared" si="248"/>
        <v>9508</v>
      </c>
      <c r="N1590" s="21">
        <f t="shared" si="249"/>
        <v>9892</v>
      </c>
      <c r="O1590" s="19">
        <f t="shared" si="244"/>
        <v>9.7043876937585924</v>
      </c>
      <c r="P1590" s="19">
        <f t="shared" si="245"/>
        <v>10.096319211891039</v>
      </c>
      <c r="Q1590" s="21">
        <f>((I1590/B1590)+_xlfn.NORM.S.INV(0.975)^2/(2*B1590))/(1+_xlfn.NORM.S.INV(0.975)^2/B1590)</f>
        <v>9.9022750300109177E-3</v>
      </c>
      <c r="R1590" s="21">
        <f>_xlfn.NORM.S.INV(0.975)*SQRT(Q1590*(1-Q1590)/B1590+(_xlfn.NORM.S.INV(0.975)^2/(4*B1590^2)))/(1+_xlfn.NORM.S.INV(0.975)^2/B1590)</f>
        <v>1.9607133379953364E-4</v>
      </c>
      <c r="S1590" s="19">
        <f t="shared" si="246"/>
        <v>9.706203696211384</v>
      </c>
      <c r="T1590" s="19">
        <f t="shared" si="247"/>
        <v>10.098346363810451</v>
      </c>
    </row>
    <row r="1591" spans="1:20" x14ac:dyDescent="0.25">
      <c r="A1591" s="12" t="s">
        <v>18</v>
      </c>
      <c r="B1591" s="13">
        <v>244197</v>
      </c>
      <c r="C1591" s="12">
        <v>6.7</v>
      </c>
      <c r="D1591" s="12">
        <v>6.4</v>
      </c>
      <c r="E1591" s="12">
        <v>7.1</v>
      </c>
      <c r="F1591" s="12">
        <v>2014</v>
      </c>
      <c r="G1591" s="12" t="s">
        <v>8</v>
      </c>
      <c r="H1591" s="16" t="str">
        <f>VLOOKUP(A1591,'Data Key'!$A$1:$B$51,2,FALSE)</f>
        <v>West Virginia</v>
      </c>
      <c r="I1591" s="17">
        <f t="shared" si="240"/>
        <v>1636</v>
      </c>
      <c r="J1591" s="21">
        <f t="shared" si="241"/>
        <v>1.6507893199597959E-4</v>
      </c>
      <c r="K1591" s="19">
        <f t="shared" si="242"/>
        <v>6.5344300709811254</v>
      </c>
      <c r="L1591" s="19">
        <f t="shared" si="243"/>
        <v>6.8645879349730841</v>
      </c>
      <c r="M1591" s="21">
        <f t="shared" si="248"/>
        <v>1558</v>
      </c>
      <c r="N1591" s="21">
        <f t="shared" si="249"/>
        <v>1716</v>
      </c>
      <c r="O1591" s="19">
        <f t="shared" si="244"/>
        <v>6.3800947595588804</v>
      </c>
      <c r="P1591" s="19">
        <f t="shared" si="245"/>
        <v>7.0271133552009237</v>
      </c>
      <c r="Q1591" s="21">
        <f>((I1591/B1591)+_xlfn.NORM.S.INV(0.975)^2/(2*B1591))/(1+_xlfn.NORM.S.INV(0.975)^2/B1591)</f>
        <v>6.7072689824721511E-3</v>
      </c>
      <c r="R1591" s="21">
        <f>_xlfn.NORM.S.INV(0.975)*SQRT(Q1591*(1-Q1591)/B1591+(_xlfn.NORM.S.INV(0.975)^2/(4*B1591^2)))/(1+_xlfn.NORM.S.INV(0.975)^2/B1591)</f>
        <v>3.2382526646488485E-4</v>
      </c>
      <c r="S1591" s="19">
        <f t="shared" si="246"/>
        <v>6.3834437160072666</v>
      </c>
      <c r="T1591" s="19">
        <f t="shared" si="247"/>
        <v>7.0310942489370358</v>
      </c>
    </row>
    <row r="1592" spans="1:20" x14ac:dyDescent="0.25">
      <c r="A1592" s="12" t="s">
        <v>26</v>
      </c>
      <c r="B1592" s="13">
        <v>755177</v>
      </c>
      <c r="C1592" s="12">
        <v>12.2</v>
      </c>
      <c r="D1592" s="12">
        <v>11.9</v>
      </c>
      <c r="E1592" s="12">
        <v>12.4</v>
      </c>
      <c r="F1592" s="12">
        <v>2014</v>
      </c>
      <c r="G1592" s="12" t="s">
        <v>8</v>
      </c>
      <c r="H1592" s="16" t="str">
        <f>VLOOKUP(A1592,'Data Key'!$A$1:$B$51,2,FALSE)</f>
        <v>Wisconsin</v>
      </c>
      <c r="I1592" s="17">
        <f t="shared" si="240"/>
        <v>9213</v>
      </c>
      <c r="J1592" s="21">
        <f t="shared" si="241"/>
        <v>1.2632413655937476E-4</v>
      </c>
      <c r="K1592" s="19">
        <f t="shared" si="242"/>
        <v>12.073464787096933</v>
      </c>
      <c r="L1592" s="19">
        <f t="shared" si="243"/>
        <v>12.326113060215684</v>
      </c>
      <c r="M1592" s="21">
        <f t="shared" si="248"/>
        <v>9027</v>
      </c>
      <c r="N1592" s="21">
        <f t="shared" si="249"/>
        <v>9401</v>
      </c>
      <c r="O1592" s="19">
        <f t="shared" si="244"/>
        <v>11.95348904958705</v>
      </c>
      <c r="P1592" s="19">
        <f t="shared" si="245"/>
        <v>12.448737183468246</v>
      </c>
      <c r="Q1592" s="21">
        <f>((I1592/B1592)+_xlfn.NORM.S.INV(0.975)^2/(2*B1592))/(1+_xlfn.NORM.S.INV(0.975)^2/B1592)</f>
        <v>1.2202270268945676E-2</v>
      </c>
      <c r="R1592" s="21">
        <f>_xlfn.NORM.S.INV(0.975)*SQRT(Q1592*(1-Q1592)/B1592+(_xlfn.NORM.S.INV(0.975)^2/(4*B1592^2)))/(1+_xlfn.NORM.S.INV(0.975)^2/B1592)</f>
        <v>2.4762742733027787E-4</v>
      </c>
      <c r="S1592" s="19">
        <f t="shared" si="246"/>
        <v>11.954642841615399</v>
      </c>
      <c r="T1592" s="19">
        <f t="shared" si="247"/>
        <v>12.449897696275952</v>
      </c>
    </row>
    <row r="1593" spans="1:20" x14ac:dyDescent="0.25">
      <c r="A1593" s="12" t="s">
        <v>19</v>
      </c>
      <c r="B1593" s="13">
        <v>674946</v>
      </c>
      <c r="C1593" s="12">
        <v>8.6</v>
      </c>
      <c r="D1593" s="12">
        <v>8.4</v>
      </c>
      <c r="E1593" s="12">
        <v>8.8000000000000007</v>
      </c>
      <c r="F1593" s="12">
        <v>2015</v>
      </c>
      <c r="G1593" s="12" t="s">
        <v>8</v>
      </c>
      <c r="H1593" s="16" t="str">
        <f>VLOOKUP(A1593,'Data Key'!$A$1:$B$51,2,FALSE)</f>
        <v>Alabama</v>
      </c>
      <c r="I1593" s="17">
        <f t="shared" si="240"/>
        <v>5805</v>
      </c>
      <c r="J1593" s="21">
        <f t="shared" si="241"/>
        <v>1.123974324993247E-4</v>
      </c>
      <c r="K1593" s="19">
        <f t="shared" si="242"/>
        <v>8.4882906225450796</v>
      </c>
      <c r="L1593" s="19">
        <f t="shared" si="243"/>
        <v>8.7130854875437276</v>
      </c>
      <c r="M1593" s="21">
        <f t="shared" si="248"/>
        <v>5656</v>
      </c>
      <c r="N1593" s="21">
        <f t="shared" si="249"/>
        <v>5954</v>
      </c>
      <c r="O1593" s="19">
        <f t="shared" si="244"/>
        <v>8.3799296536315495</v>
      </c>
      <c r="P1593" s="19">
        <f t="shared" si="245"/>
        <v>8.8214464564572577</v>
      </c>
      <c r="Q1593" s="21">
        <f>((I1593/B1593)+_xlfn.NORM.S.INV(0.975)^2/(2*B1593))/(1+_xlfn.NORM.S.INV(0.975)^2/B1593)</f>
        <v>8.6034848409763387E-3</v>
      </c>
      <c r="R1593" s="21">
        <f>_xlfn.NORM.S.INV(0.975)*SQRT(Q1593*(1-Q1593)/B1593+(_xlfn.NORM.S.INV(0.975)^2/(4*B1593^2)))/(1+_xlfn.NORM.S.INV(0.975)^2/B1593)</f>
        <v>2.2034754666178739E-4</v>
      </c>
      <c r="S1593" s="19">
        <f t="shared" si="246"/>
        <v>8.383137294314551</v>
      </c>
      <c r="T1593" s="19">
        <f t="shared" si="247"/>
        <v>8.8238323876381273</v>
      </c>
    </row>
    <row r="1594" spans="1:20" x14ac:dyDescent="0.25">
      <c r="A1594" s="12" t="s">
        <v>43</v>
      </c>
      <c r="B1594" s="13">
        <v>118699</v>
      </c>
      <c r="C1594" s="12">
        <v>9.4</v>
      </c>
      <c r="D1594" s="12">
        <v>8.8000000000000007</v>
      </c>
      <c r="E1594" s="12">
        <v>9.9</v>
      </c>
      <c r="F1594" s="12">
        <v>2015</v>
      </c>
      <c r="G1594" s="12" t="s">
        <v>8</v>
      </c>
      <c r="H1594" s="16" t="str">
        <f>VLOOKUP(A1594,'Data Key'!$A$1:$B$51,2,FALSE)</f>
        <v>Alaska</v>
      </c>
      <c r="I1594" s="17">
        <f t="shared" si="240"/>
        <v>1116</v>
      </c>
      <c r="J1594" s="21">
        <f t="shared" si="241"/>
        <v>2.801133292431897E-4</v>
      </c>
      <c r="K1594" s="19">
        <f t="shared" si="242"/>
        <v>9.1218192902397028</v>
      </c>
      <c r="L1594" s="19">
        <f t="shared" si="243"/>
        <v>9.6820459487260848</v>
      </c>
      <c r="M1594" s="21">
        <f t="shared" si="248"/>
        <v>1051</v>
      </c>
      <c r="N1594" s="21">
        <f t="shared" si="249"/>
        <v>1181</v>
      </c>
      <c r="O1594" s="19">
        <f t="shared" si="244"/>
        <v>8.8543290170936579</v>
      </c>
      <c r="P1594" s="19">
        <f t="shared" si="245"/>
        <v>9.9495362218721297</v>
      </c>
      <c r="Q1594" s="21">
        <f>((I1594/B1594)+_xlfn.NORM.S.INV(0.975)^2/(2*B1594))/(1+_xlfn.NORM.S.INV(0.975)^2/B1594)</f>
        <v>9.4178093436639923E-3</v>
      </c>
      <c r="R1594" s="21">
        <f>_xlfn.NORM.S.INV(0.975)*SQRT(Q1594*(1-Q1594)/B1594+(_xlfn.NORM.S.INV(0.975)^2/(4*B1594^2)))/(1+_xlfn.NORM.S.INV(0.975)^2/B1594)</f>
        <v>5.496914124738199E-4</v>
      </c>
      <c r="S1594" s="19">
        <f t="shared" si="246"/>
        <v>8.8681179311901719</v>
      </c>
      <c r="T1594" s="19">
        <f t="shared" si="247"/>
        <v>9.9675007561378131</v>
      </c>
    </row>
    <row r="1595" spans="1:20" x14ac:dyDescent="0.25">
      <c r="A1595" s="12" t="s">
        <v>13</v>
      </c>
      <c r="B1595" s="13">
        <v>1020723</v>
      </c>
      <c r="C1595" s="12">
        <v>9.8000000000000007</v>
      </c>
      <c r="D1595" s="12">
        <v>9.6</v>
      </c>
      <c r="E1595" s="12">
        <v>10</v>
      </c>
      <c r="F1595" s="12">
        <v>2015</v>
      </c>
      <c r="G1595" s="12" t="s">
        <v>8</v>
      </c>
      <c r="H1595" s="16" t="str">
        <f>VLOOKUP(A1595,'Data Key'!$A$1:$B$51,2,FALSE)</f>
        <v>Arizona</v>
      </c>
      <c r="I1595" s="17">
        <f t="shared" si="240"/>
        <v>10003</v>
      </c>
      <c r="J1595" s="21">
        <f t="shared" si="241"/>
        <v>9.7503164899382104E-5</v>
      </c>
      <c r="K1595" s="19">
        <f t="shared" si="242"/>
        <v>9.7024131689149833</v>
      </c>
      <c r="L1595" s="19">
        <f t="shared" si="243"/>
        <v>9.8974194987137487</v>
      </c>
      <c r="M1595" s="21">
        <f t="shared" si="248"/>
        <v>9808</v>
      </c>
      <c r="N1595" s="21">
        <f t="shared" si="249"/>
        <v>10199</v>
      </c>
      <c r="O1595" s="19">
        <f t="shared" si="244"/>
        <v>9.6088752776218431</v>
      </c>
      <c r="P1595" s="19">
        <f t="shared" si="245"/>
        <v>9.9919370877309515</v>
      </c>
      <c r="Q1595" s="21">
        <f>((I1595/B1595)+_xlfn.NORM.S.INV(0.975)^2/(2*B1595))/(1+_xlfn.NORM.S.INV(0.975)^2/B1595)</f>
        <v>9.8017611794271372E-3</v>
      </c>
      <c r="R1595" s="21">
        <f>_xlfn.NORM.S.INV(0.975)*SQRT(Q1595*(1-Q1595)/B1595+(_xlfn.NORM.S.INV(0.975)^2/(4*B1595^2)))/(1+_xlfn.NORM.S.INV(0.975)^2/B1595)</f>
        <v>1.9112904440457863E-4</v>
      </c>
      <c r="S1595" s="19">
        <f t="shared" si="246"/>
        <v>9.6106321350225574</v>
      </c>
      <c r="T1595" s="19">
        <f t="shared" si="247"/>
        <v>9.9928902238317168</v>
      </c>
    </row>
    <row r="1596" spans="1:20" x14ac:dyDescent="0.25">
      <c r="A1596" s="12" t="s">
        <v>20</v>
      </c>
      <c r="B1596" s="13">
        <v>438292</v>
      </c>
      <c r="C1596" s="12">
        <v>8.9</v>
      </c>
      <c r="D1596" s="12">
        <v>8.6999999999999993</v>
      </c>
      <c r="E1596" s="12">
        <v>9.1999999999999993</v>
      </c>
      <c r="F1596" s="12">
        <v>2015</v>
      </c>
      <c r="G1596" s="12" t="s">
        <v>8</v>
      </c>
      <c r="H1596" s="16" t="str">
        <f>VLOOKUP(A1596,'Data Key'!$A$1:$B$51,2,FALSE)</f>
        <v>Arkansas</v>
      </c>
      <c r="I1596" s="17">
        <f t="shared" si="240"/>
        <v>3901</v>
      </c>
      <c r="J1596" s="21">
        <f t="shared" si="241"/>
        <v>1.4186755008496215E-4</v>
      </c>
      <c r="K1596" s="19">
        <f t="shared" si="242"/>
        <v>8.7585915046091678</v>
      </c>
      <c r="L1596" s="19">
        <f t="shared" si="243"/>
        <v>9.0423266047790936</v>
      </c>
      <c r="M1596" s="21">
        <f t="shared" si="248"/>
        <v>3779</v>
      </c>
      <c r="N1596" s="21">
        <f t="shared" si="249"/>
        <v>4023</v>
      </c>
      <c r="O1596" s="19">
        <f t="shared" si="244"/>
        <v>8.6221058107380468</v>
      </c>
      <c r="P1596" s="19">
        <f t="shared" si="245"/>
        <v>9.1788122986502145</v>
      </c>
      <c r="Q1596" s="21">
        <f>((I1596/B1596)+_xlfn.NORM.S.INV(0.975)^2/(2*B1596))/(1+_xlfn.NORM.S.INV(0.975)^2/B1596)</f>
        <v>8.9047633133362471E-3</v>
      </c>
      <c r="R1596" s="21">
        <f>_xlfn.NORM.S.INV(0.975)*SQRT(Q1596*(1-Q1596)/B1596+(_xlfn.NORM.S.INV(0.975)^2/(4*B1596^2)))/(1+_xlfn.NORM.S.INV(0.975)^2/B1596)</f>
        <v>2.7815399585416303E-4</v>
      </c>
      <c r="S1596" s="19">
        <f t="shared" si="246"/>
        <v>8.6266093174820853</v>
      </c>
      <c r="T1596" s="19">
        <f t="shared" si="247"/>
        <v>9.1829173091904099</v>
      </c>
    </row>
    <row r="1597" spans="1:20" x14ac:dyDescent="0.25">
      <c r="A1597" s="12" t="s">
        <v>44</v>
      </c>
      <c r="B1597" s="13">
        <v>5689474</v>
      </c>
      <c r="C1597" s="12">
        <v>12.9</v>
      </c>
      <c r="D1597" s="12">
        <v>12.8</v>
      </c>
      <c r="E1597" s="12">
        <v>13</v>
      </c>
      <c r="F1597" s="12">
        <v>2015</v>
      </c>
      <c r="G1597" s="12" t="s">
        <v>8</v>
      </c>
      <c r="H1597" s="16" t="str">
        <f>VLOOKUP(A1597,'Data Key'!$A$1:$B$51,2,FALSE)</f>
        <v>California</v>
      </c>
      <c r="I1597" s="17">
        <f t="shared" si="240"/>
        <v>73394</v>
      </c>
      <c r="J1597" s="21">
        <f t="shared" si="241"/>
        <v>4.7308452912451638E-5</v>
      </c>
      <c r="K1597" s="19">
        <f t="shared" si="242"/>
        <v>12.852653828310732</v>
      </c>
      <c r="L1597" s="19">
        <f t="shared" si="243"/>
        <v>12.947270734135635</v>
      </c>
      <c r="M1597" s="21">
        <f t="shared" si="248"/>
        <v>72867</v>
      </c>
      <c r="N1597" s="21">
        <f t="shared" si="249"/>
        <v>73922</v>
      </c>
      <c r="O1597" s="19">
        <f t="shared" si="244"/>
        <v>12.807335089324601</v>
      </c>
      <c r="P1597" s="19">
        <f t="shared" si="245"/>
        <v>12.992765236294252</v>
      </c>
      <c r="Q1597" s="21">
        <f>((I1597/B1597)+_xlfn.NORM.S.INV(0.975)^2/(2*B1597))/(1+_xlfn.NORM.S.INV(0.975)^2/B1597)</f>
        <v>1.2900291164609078E-2</v>
      </c>
      <c r="R1597" s="21">
        <f>_xlfn.NORM.S.INV(0.975)*SQRT(Q1597*(1-Q1597)/B1597+(_xlfn.NORM.S.INV(0.975)^2/(4*B1597^2)))/(1+_xlfn.NORM.S.INV(0.975)^2/B1597)</f>
        <v>9.2724582352508977E-5</v>
      </c>
      <c r="S1597" s="19">
        <f t="shared" si="246"/>
        <v>12.80756658225657</v>
      </c>
      <c r="T1597" s="19">
        <f t="shared" si="247"/>
        <v>12.993015746961586</v>
      </c>
    </row>
    <row r="1598" spans="1:20" x14ac:dyDescent="0.25">
      <c r="A1598" s="12" t="s">
        <v>21</v>
      </c>
      <c r="B1598" s="13">
        <v>802257</v>
      </c>
      <c r="C1598" s="12">
        <v>6.8</v>
      </c>
      <c r="D1598" s="12">
        <v>6.6</v>
      </c>
      <c r="E1598" s="12">
        <v>7</v>
      </c>
      <c r="F1598" s="12">
        <v>2015</v>
      </c>
      <c r="G1598" s="12" t="s">
        <v>8</v>
      </c>
      <c r="H1598" s="16" t="str">
        <f>VLOOKUP(A1598,'Data Key'!$A$1:$B$51,2,FALSE)</f>
        <v>Colorado</v>
      </c>
      <c r="I1598" s="17">
        <f t="shared" si="240"/>
        <v>5455</v>
      </c>
      <c r="J1598" s="21">
        <f t="shared" si="241"/>
        <v>9.1749205560138266E-5</v>
      </c>
      <c r="K1598" s="19">
        <f t="shared" si="242"/>
        <v>6.7078175168243348</v>
      </c>
      <c r="L1598" s="19">
        <f t="shared" si="243"/>
        <v>6.8913159279446106</v>
      </c>
      <c r="M1598" s="21">
        <f t="shared" si="248"/>
        <v>5312</v>
      </c>
      <c r="N1598" s="21">
        <f t="shared" si="249"/>
        <v>5600</v>
      </c>
      <c r="O1598" s="19">
        <f t="shared" si="244"/>
        <v>6.6213196020726528</v>
      </c>
      <c r="P1598" s="19">
        <f t="shared" si="245"/>
        <v>6.9803068094139409</v>
      </c>
      <c r="Q1598" s="21">
        <f>((I1598/B1598)+_xlfn.NORM.S.INV(0.975)^2/(2*B1598))/(1+_xlfn.NORM.S.INV(0.975)^2/B1598)</f>
        <v>6.8019283098593635E-3</v>
      </c>
      <c r="R1598" s="21">
        <f>_xlfn.NORM.S.INV(0.975)*SQRT(Q1598*(1-Q1598)/B1598+(_xlfn.NORM.S.INV(0.975)^2/(4*B1598^2)))/(1+_xlfn.NORM.S.INV(0.975)^2/B1598)</f>
        <v>1.7987122284054852E-4</v>
      </c>
      <c r="S1598" s="19">
        <f t="shared" si="246"/>
        <v>6.6220570870188142</v>
      </c>
      <c r="T1598" s="19">
        <f t="shared" si="247"/>
        <v>6.9817995326999123</v>
      </c>
    </row>
    <row r="1599" spans="1:20" x14ac:dyDescent="0.25">
      <c r="A1599" s="12" t="s">
        <v>33</v>
      </c>
      <c r="B1599" s="13">
        <v>482907</v>
      </c>
      <c r="C1599" s="12">
        <v>14.7</v>
      </c>
      <c r="D1599" s="12">
        <v>14.4</v>
      </c>
      <c r="E1599" s="12">
        <v>15</v>
      </c>
      <c r="F1599" s="12">
        <v>2015</v>
      </c>
      <c r="G1599" s="12" t="s">
        <v>8</v>
      </c>
      <c r="H1599" s="16" t="str">
        <f>VLOOKUP(A1599,'Data Key'!$A$1:$B$51,2,FALSE)</f>
        <v>Connecticut</v>
      </c>
      <c r="I1599" s="17">
        <f t="shared" si="240"/>
        <v>7099</v>
      </c>
      <c r="J1599" s="21">
        <f t="shared" si="241"/>
        <v>1.7318856222145395E-4</v>
      </c>
      <c r="K1599" s="19">
        <f t="shared" si="242"/>
        <v>14.527364546348105</v>
      </c>
      <c r="L1599" s="19">
        <f t="shared" si="243"/>
        <v>14.873741670791015</v>
      </c>
      <c r="M1599" s="21">
        <f t="shared" si="248"/>
        <v>6935</v>
      </c>
      <c r="N1599" s="21">
        <f t="shared" si="249"/>
        <v>7263</v>
      </c>
      <c r="O1599" s="19">
        <f t="shared" si="244"/>
        <v>14.360943204385109</v>
      </c>
      <c r="P1599" s="19">
        <f t="shared" si="245"/>
        <v>15.040163012754009</v>
      </c>
      <c r="Q1599" s="21">
        <f>((I1599/B1599)+_xlfn.NORM.S.INV(0.975)^2/(2*B1599))/(1+_xlfn.NORM.S.INV(0.975)^2/B1599)</f>
        <v>1.4704413568267063E-2</v>
      </c>
      <c r="R1599" s="21">
        <f>_xlfn.NORM.S.INV(0.975)*SQRT(Q1599*(1-Q1599)/B1599+(_xlfn.NORM.S.INV(0.975)^2/(4*B1599^2)))/(1+_xlfn.NORM.S.INV(0.975)^2/B1599)</f>
        <v>3.3950784474416255E-4</v>
      </c>
      <c r="S1599" s="19">
        <f t="shared" si="246"/>
        <v>14.364905723522901</v>
      </c>
      <c r="T1599" s="19">
        <f t="shared" si="247"/>
        <v>15.043921413011226</v>
      </c>
    </row>
    <row r="1600" spans="1:20" x14ac:dyDescent="0.25">
      <c r="A1600" s="12" t="s">
        <v>45</v>
      </c>
      <c r="B1600" s="13">
        <v>123254</v>
      </c>
      <c r="C1600" s="12">
        <v>10.6</v>
      </c>
      <c r="D1600" s="12">
        <v>10.1</v>
      </c>
      <c r="E1600" s="12">
        <v>11.2</v>
      </c>
      <c r="F1600" s="12">
        <v>2015</v>
      </c>
      <c r="G1600" s="12" t="s">
        <v>8</v>
      </c>
      <c r="H1600" s="16" t="str">
        <f>VLOOKUP(A1600,'Data Key'!$A$1:$B$51,2,FALSE)</f>
        <v>Delaware</v>
      </c>
      <c r="I1600" s="17">
        <f t="shared" si="240"/>
        <v>1306</v>
      </c>
      <c r="J1600" s="21">
        <f t="shared" si="241"/>
        <v>2.9164692099328896E-4</v>
      </c>
      <c r="K1600" s="19">
        <f t="shared" si="242"/>
        <v>10.304358076816113</v>
      </c>
      <c r="L1600" s="19">
        <f t="shared" si="243"/>
        <v>10.887651918802691</v>
      </c>
      <c r="M1600" s="21">
        <f t="shared" si="248"/>
        <v>1236</v>
      </c>
      <c r="N1600" s="21">
        <f t="shared" si="249"/>
        <v>1377</v>
      </c>
      <c r="O1600" s="19">
        <f t="shared" si="244"/>
        <v>10.028072111249939</v>
      </c>
      <c r="P1600" s="19">
        <f t="shared" si="245"/>
        <v>11.172051211319713</v>
      </c>
      <c r="Q1600" s="21">
        <f>((I1600/B1600)+_xlfn.NORM.S.INV(0.975)^2/(2*B1600))/(1+_xlfn.NORM.S.INV(0.975)^2/B1600)</f>
        <v>1.0611257782307596E-2</v>
      </c>
      <c r="R1600" s="21">
        <f>_xlfn.NORM.S.INV(0.975)*SQRT(Q1600*(1-Q1600)/B1600+(_xlfn.NORM.S.INV(0.975)^2/(4*B1600^2)))/(1+_xlfn.NORM.S.INV(0.975)^2/B1600)</f>
        <v>5.7221871629358986E-4</v>
      </c>
      <c r="S1600" s="19">
        <f t="shared" si="246"/>
        <v>10.039039066014006</v>
      </c>
      <c r="T1600" s="19">
        <f t="shared" si="247"/>
        <v>11.183476498601186</v>
      </c>
    </row>
    <row r="1601" spans="1:20" x14ac:dyDescent="0.25">
      <c r="A1601" s="12" t="s">
        <v>60</v>
      </c>
      <c r="B1601" s="13">
        <v>63880</v>
      </c>
      <c r="C1601" s="12">
        <v>10.9</v>
      </c>
      <c r="D1601" s="12">
        <v>10.1</v>
      </c>
      <c r="E1601" s="12">
        <v>11.7</v>
      </c>
      <c r="F1601" s="12">
        <v>2015</v>
      </c>
      <c r="G1601" s="12" t="s">
        <v>8</v>
      </c>
      <c r="H1601" s="16" t="e">
        <f>VLOOKUP(A1601,'Data Key'!$A$1:$B$51,2,FALSE)</f>
        <v>#N/A</v>
      </c>
      <c r="I1601" s="17">
        <f t="shared" si="240"/>
        <v>696</v>
      </c>
      <c r="J1601" s="21">
        <f t="shared" si="241"/>
        <v>4.1073415335869917E-4</v>
      </c>
      <c r="K1601" s="19">
        <f t="shared" si="242"/>
        <v>10.48469477588363</v>
      </c>
      <c r="L1601" s="19">
        <f t="shared" si="243"/>
        <v>11.306163082601028</v>
      </c>
      <c r="M1601" s="21">
        <f t="shared" si="248"/>
        <v>645</v>
      </c>
      <c r="N1601" s="21">
        <f t="shared" si="249"/>
        <v>748</v>
      </c>
      <c r="O1601" s="19">
        <f t="shared" si="244"/>
        <v>10.097056981840952</v>
      </c>
      <c r="P1601" s="19">
        <f t="shared" si="245"/>
        <v>11.709455228553537</v>
      </c>
      <c r="Q1601" s="21">
        <f>((I1601/B1601)+_xlfn.NORM.S.INV(0.975)^2/(2*B1601))/(1+_xlfn.NORM.S.INV(0.975)^2/B1601)</f>
        <v>1.0924839732128887E-2</v>
      </c>
      <c r="R1601" s="21">
        <f>_xlfn.NORM.S.INV(0.975)*SQRT(Q1601*(1-Q1601)/B1601+(_xlfn.NORM.S.INV(0.975)^2/(4*B1601^2)))/(1+_xlfn.NORM.S.INV(0.975)^2/B1601)</f>
        <v>8.0661002916814612E-4</v>
      </c>
      <c r="S1601" s="19">
        <f t="shared" si="246"/>
        <v>10.118229702960742</v>
      </c>
      <c r="T1601" s="19">
        <f t="shared" si="247"/>
        <v>11.731449761297034</v>
      </c>
    </row>
    <row r="1602" spans="1:20" x14ac:dyDescent="0.25">
      <c r="A1602" s="12" t="s">
        <v>27</v>
      </c>
      <c r="B1602" s="13">
        <v>2532598</v>
      </c>
      <c r="C1602" s="12">
        <v>11.2</v>
      </c>
      <c r="D1602" s="12">
        <v>11.1</v>
      </c>
      <c r="E1602" s="12">
        <v>11.3</v>
      </c>
      <c r="F1602" s="12">
        <v>2015</v>
      </c>
      <c r="G1602" s="12" t="s">
        <v>8</v>
      </c>
      <c r="H1602" s="16" t="str">
        <f>VLOOKUP(A1602,'Data Key'!$A$1:$B$51,2,FALSE)</f>
        <v>Florida</v>
      </c>
      <c r="I1602" s="17">
        <f t="shared" si="240"/>
        <v>28365</v>
      </c>
      <c r="J1602" s="21">
        <f t="shared" si="241"/>
        <v>6.6127083943548034E-5</v>
      </c>
      <c r="K1602" s="19">
        <f t="shared" si="242"/>
        <v>11.133834378554646</v>
      </c>
      <c r="L1602" s="19">
        <f t="shared" si="243"/>
        <v>11.266088546441742</v>
      </c>
      <c r="M1602" s="21">
        <f t="shared" si="248"/>
        <v>28037</v>
      </c>
      <c r="N1602" s="21">
        <f t="shared" si="249"/>
        <v>28694</v>
      </c>
      <c r="O1602" s="19">
        <f t="shared" si="244"/>
        <v>11.070450185935549</v>
      </c>
      <c r="P1602" s="19">
        <f t="shared" si="245"/>
        <v>11.329867590513773</v>
      </c>
      <c r="Q1602" s="21">
        <f>((I1602/B1602)+_xlfn.NORM.S.INV(0.975)^2/(2*B1602))/(1+_xlfn.NORM.S.INV(0.975)^2/B1602)</f>
        <v>1.1200702876007756E-2</v>
      </c>
      <c r="R1602" s="21">
        <f>_xlfn.NORM.S.INV(0.975)*SQRT(Q1602*(1-Q1602)/B1602+(_xlfn.NORM.S.INV(0.975)^2/(4*B1602^2)))/(1+_xlfn.NORM.S.INV(0.975)^2/B1602)</f>
        <v>1.2961296634702674E-4</v>
      </c>
      <c r="S1602" s="19">
        <f t="shared" si="246"/>
        <v>11.07108990966073</v>
      </c>
      <c r="T1602" s="19">
        <f t="shared" si="247"/>
        <v>11.330315842354782</v>
      </c>
    </row>
    <row r="1603" spans="1:20" x14ac:dyDescent="0.25">
      <c r="A1603" s="12" t="s">
        <v>14</v>
      </c>
      <c r="B1603" s="13">
        <v>1581764</v>
      </c>
      <c r="C1603" s="12">
        <v>9.6</v>
      </c>
      <c r="D1603" s="12">
        <v>9.4</v>
      </c>
      <c r="E1603" s="12">
        <v>9.6999999999999993</v>
      </c>
      <c r="F1603" s="12">
        <v>2015</v>
      </c>
      <c r="G1603" s="12" t="s">
        <v>8</v>
      </c>
      <c r="H1603" s="16" t="str">
        <f>VLOOKUP(A1603,'Data Key'!$A$1:$B$51,2,FALSE)</f>
        <v>Georgia</v>
      </c>
      <c r="I1603" s="17">
        <f t="shared" ref="I1603:I1666" si="250">ROUND(B1603*C1603/1000,0)</f>
        <v>15185</v>
      </c>
      <c r="J1603" s="21">
        <f t="shared" ref="J1603:J1666" si="251">SQRT(I1603/B1603*(1-I1603/B1603)/B1603)</f>
        <v>7.7530220269548164E-5</v>
      </c>
      <c r="K1603" s="19">
        <f t="shared" ref="K1603:K1666" si="252">1000*(I1603/B1603-J1603)</f>
        <v>9.5225112524153772</v>
      </c>
      <c r="L1603" s="19">
        <f t="shared" ref="L1603:L1666" si="253">1000*(I1603/B1603+J1603)</f>
        <v>9.6775716929544746</v>
      </c>
      <c r="M1603" s="21">
        <f t="shared" si="248"/>
        <v>14945</v>
      </c>
      <c r="N1603" s="21">
        <f t="shared" si="249"/>
        <v>15426</v>
      </c>
      <c r="O1603" s="19">
        <f t="shared" ref="O1603:O1666" si="254">1000*M1603/B1603</f>
        <v>9.4483121375881609</v>
      </c>
      <c r="P1603" s="19">
        <f t="shared" ref="P1603:P1666" si="255">1000*N1603/B1603</f>
        <v>9.7524030133445958</v>
      </c>
      <c r="Q1603" s="21">
        <f>((I1603/B1603)+_xlfn.NORM.S.INV(0.975)^2/(2*B1603))/(1+_xlfn.NORM.S.INV(0.975)^2/B1603)</f>
        <v>9.6012324510301537E-3</v>
      </c>
      <c r="R1603" s="21">
        <f>_xlfn.NORM.S.INV(0.975)*SQRT(Q1603*(1-Q1603)/B1603+(_xlfn.NORM.S.INV(0.975)^2/(4*B1603^2)))/(1+_xlfn.NORM.S.INV(0.975)^2/B1603)</f>
        <v>1.5197025593139508E-4</v>
      </c>
      <c r="S1603" s="19">
        <f t="shared" ref="S1603:S1666" si="256">1000*(Q1603-R1603)</f>
        <v>9.4492621950987576</v>
      </c>
      <c r="T1603" s="19">
        <f t="shared" ref="T1603:T1666" si="257">1000*(Q1603+R1603)</f>
        <v>9.7532027069615488</v>
      </c>
    </row>
    <row r="1604" spans="1:20" x14ac:dyDescent="0.25">
      <c r="A1604" s="12" t="s">
        <v>58</v>
      </c>
      <c r="B1604" s="13">
        <v>165143</v>
      </c>
      <c r="C1604" s="12">
        <v>7.8</v>
      </c>
      <c r="D1604" s="12">
        <v>7.4</v>
      </c>
      <c r="E1604" s="12">
        <v>8.3000000000000007</v>
      </c>
      <c r="F1604" s="12">
        <v>2015</v>
      </c>
      <c r="G1604" s="12" t="s">
        <v>8</v>
      </c>
      <c r="H1604" s="16" t="str">
        <f>VLOOKUP(A1604,'Data Key'!$A$1:$B$51,2,FALSE)</f>
        <v>Hawaii</v>
      </c>
      <c r="I1604" s="17">
        <f t="shared" si="250"/>
        <v>1288</v>
      </c>
      <c r="J1604" s="21">
        <f t="shared" si="251"/>
        <v>2.1646990474393998E-4</v>
      </c>
      <c r="K1604" s="19">
        <f t="shared" si="252"/>
        <v>7.5828313069332127</v>
      </c>
      <c r="L1604" s="19">
        <f t="shared" si="253"/>
        <v>8.0157711164210923</v>
      </c>
      <c r="M1604" s="21">
        <f t="shared" ref="M1604:M1667" si="258">_xlfn.BINOM.INV(B1604, C1604/1000, 0.025)</f>
        <v>1219</v>
      </c>
      <c r="N1604" s="21">
        <f t="shared" ref="N1604:N1667" si="259">_xlfn.BINOM.INV(B1604, C1604/1000, 0.975)</f>
        <v>1359</v>
      </c>
      <c r="O1604" s="19">
        <f t="shared" si="254"/>
        <v>7.3814815039087334</v>
      </c>
      <c r="P1604" s="19">
        <f t="shared" si="255"/>
        <v>8.2292316356127717</v>
      </c>
      <c r="Q1604" s="21">
        <f>((I1604/B1604)+_xlfn.NORM.S.INV(0.975)^2/(2*B1604))/(1+_xlfn.NORM.S.INV(0.975)^2/B1604)</f>
        <v>7.8107502269850453E-3</v>
      </c>
      <c r="R1604" s="21">
        <f>_xlfn.NORM.S.INV(0.975)*SQRT(Q1604*(1-Q1604)/B1604+(_xlfn.NORM.S.INV(0.975)^2/(4*B1604^2)))/(1+_xlfn.NORM.S.INV(0.975)^2/B1604)</f>
        <v>4.247314519363562E-4</v>
      </c>
      <c r="S1604" s="19">
        <f t="shared" si="256"/>
        <v>7.3860187750486892</v>
      </c>
      <c r="T1604" s="19">
        <f t="shared" si="257"/>
        <v>8.2354816789214009</v>
      </c>
    </row>
    <row r="1605" spans="1:20" x14ac:dyDescent="0.25">
      <c r="A1605" s="12" t="s">
        <v>34</v>
      </c>
      <c r="B1605" s="13">
        <v>268654</v>
      </c>
      <c r="C1605" s="12">
        <v>9.1</v>
      </c>
      <c r="D1605" s="12">
        <v>8.6999999999999993</v>
      </c>
      <c r="E1605" s="12">
        <v>9.4</v>
      </c>
      <c r="F1605" s="12">
        <v>2015</v>
      </c>
      <c r="G1605" s="12" t="s">
        <v>8</v>
      </c>
      <c r="H1605" s="16" t="str">
        <f>VLOOKUP(A1605,'Data Key'!$A$1:$B$51,2,FALSE)</f>
        <v>Idaho</v>
      </c>
      <c r="I1605" s="17">
        <f t="shared" si="250"/>
        <v>2445</v>
      </c>
      <c r="J1605" s="21">
        <f t="shared" si="251"/>
        <v>1.8321491775649803E-4</v>
      </c>
      <c r="K1605" s="19">
        <f t="shared" si="252"/>
        <v>8.9177104360443007</v>
      </c>
      <c r="L1605" s="19">
        <f t="shared" si="253"/>
        <v>9.2841402715572965</v>
      </c>
      <c r="M1605" s="21">
        <f t="shared" si="258"/>
        <v>2349</v>
      </c>
      <c r="N1605" s="21">
        <f t="shared" si="259"/>
        <v>2542</v>
      </c>
      <c r="O1605" s="19">
        <f t="shared" si="254"/>
        <v>8.7435884073938972</v>
      </c>
      <c r="P1605" s="19">
        <f t="shared" si="255"/>
        <v>9.4619845600661066</v>
      </c>
      <c r="Q1605" s="21">
        <f>((I1605/B1605)+_xlfn.NORM.S.INV(0.975)^2/(2*B1605))/(1+_xlfn.NORM.S.INV(0.975)^2/B1605)</f>
        <v>9.1079445741225687E-3</v>
      </c>
      <c r="R1605" s="21">
        <f>_xlfn.NORM.S.INV(0.975)*SQRT(Q1605*(1-Q1605)/B1605+(_xlfn.NORM.S.INV(0.975)^2/(4*B1605^2)))/(1+_xlfn.NORM.S.INV(0.975)^2/B1605)</f>
        <v>3.5929781948903735E-4</v>
      </c>
      <c r="S1605" s="19">
        <f t="shared" si="256"/>
        <v>8.7486467546335316</v>
      </c>
      <c r="T1605" s="19">
        <f t="shared" si="257"/>
        <v>9.4672423936116061</v>
      </c>
    </row>
    <row r="1606" spans="1:20" x14ac:dyDescent="0.25">
      <c r="A1606" s="12" t="s">
        <v>47</v>
      </c>
      <c r="B1606" s="13">
        <v>1818262</v>
      </c>
      <c r="C1606" s="12">
        <v>10.4</v>
      </c>
      <c r="D1606" s="12">
        <v>10.3</v>
      </c>
      <c r="E1606" s="12">
        <v>10.6</v>
      </c>
      <c r="F1606" s="12">
        <v>2015</v>
      </c>
      <c r="G1606" s="12" t="s">
        <v>8</v>
      </c>
      <c r="H1606" s="16" t="str">
        <f>VLOOKUP(A1606,'Data Key'!$A$1:$B$51,2,FALSE)</f>
        <v>Illinois</v>
      </c>
      <c r="I1606" s="17">
        <f t="shared" si="250"/>
        <v>18910</v>
      </c>
      <c r="J1606" s="21">
        <f t="shared" si="251"/>
        <v>7.5234863296912315E-5</v>
      </c>
      <c r="K1606" s="19">
        <f t="shared" si="252"/>
        <v>10.324806494879192</v>
      </c>
      <c r="L1606" s="19">
        <f t="shared" si="253"/>
        <v>10.475276221473015</v>
      </c>
      <c r="M1606" s="21">
        <f t="shared" si="258"/>
        <v>18642</v>
      </c>
      <c r="N1606" s="21">
        <f t="shared" si="259"/>
        <v>19179</v>
      </c>
      <c r="O1606" s="19">
        <f t="shared" si="254"/>
        <v>10.252647858229452</v>
      </c>
      <c r="P1606" s="19">
        <f t="shared" si="255"/>
        <v>10.547984833868826</v>
      </c>
      <c r="Q1606" s="21">
        <f>((I1606/B1606)+_xlfn.NORM.S.INV(0.975)^2/(2*B1606))/(1+_xlfn.NORM.S.INV(0.975)^2/B1606)</f>
        <v>1.0401075738318354E-2</v>
      </c>
      <c r="R1606" s="21">
        <f>_xlfn.NORM.S.INV(0.975)*SQRT(Q1606*(1-Q1606)/B1606+(_xlfn.NORM.S.INV(0.975)^2/(4*B1606^2)))/(1+_xlfn.NORM.S.INV(0.975)^2/B1606)</f>
        <v>1.4746835015925231E-4</v>
      </c>
      <c r="S1606" s="19">
        <f t="shared" si="256"/>
        <v>10.253607388159102</v>
      </c>
      <c r="T1606" s="19">
        <f t="shared" si="257"/>
        <v>10.548544088477605</v>
      </c>
    </row>
    <row r="1607" spans="1:20" x14ac:dyDescent="0.25">
      <c r="A1607" s="12" t="s">
        <v>35</v>
      </c>
      <c r="B1607" s="13">
        <v>950202</v>
      </c>
      <c r="C1607" s="12">
        <v>13.7</v>
      </c>
      <c r="D1607" s="12">
        <v>13.5</v>
      </c>
      <c r="E1607" s="12">
        <v>14</v>
      </c>
      <c r="F1607" s="12">
        <v>2015</v>
      </c>
      <c r="G1607" s="12" t="s">
        <v>8</v>
      </c>
      <c r="H1607" s="16" t="str">
        <f>VLOOKUP(A1607,'Data Key'!$A$1:$B$51,2,FALSE)</f>
        <v>Indiana</v>
      </c>
      <c r="I1607" s="17">
        <f t="shared" si="250"/>
        <v>13018</v>
      </c>
      <c r="J1607" s="21">
        <f t="shared" si="251"/>
        <v>1.1925062285665557E-4</v>
      </c>
      <c r="K1607" s="19">
        <f t="shared" si="252"/>
        <v>13.580994167198511</v>
      </c>
      <c r="L1607" s="19">
        <f t="shared" si="253"/>
        <v>13.819495412911824</v>
      </c>
      <c r="M1607" s="21">
        <f t="shared" si="258"/>
        <v>12796</v>
      </c>
      <c r="N1607" s="21">
        <f t="shared" si="259"/>
        <v>13240</v>
      </c>
      <c r="O1607" s="19">
        <f t="shared" si="254"/>
        <v>13.466610257608382</v>
      </c>
      <c r="P1607" s="19">
        <f t="shared" si="255"/>
        <v>13.933879322501951</v>
      </c>
      <c r="Q1607" s="21">
        <f>((I1607/B1607)+_xlfn.NORM.S.INV(0.975)^2/(2*B1607))/(1+_xlfn.NORM.S.INV(0.975)^2/B1607)</f>
        <v>1.3702210785634909E-2</v>
      </c>
      <c r="R1607" s="21">
        <f>_xlfn.NORM.S.INV(0.975)*SQRT(Q1607*(1-Q1607)/B1607+(_xlfn.NORM.S.INV(0.975)^2/(4*B1607^2)))/(1+_xlfn.NORM.S.INV(0.975)^2/B1607)</f>
        <v>2.3375125759191447E-4</v>
      </c>
      <c r="S1607" s="19">
        <f t="shared" si="256"/>
        <v>13.468459528042995</v>
      </c>
      <c r="T1607" s="19">
        <f t="shared" si="257"/>
        <v>13.935962043226823</v>
      </c>
    </row>
    <row r="1608" spans="1:20" x14ac:dyDescent="0.25">
      <c r="A1608" s="12" t="s">
        <v>46</v>
      </c>
      <c r="B1608" s="13">
        <v>439825</v>
      </c>
      <c r="C1608" s="12">
        <v>1.4</v>
      </c>
      <c r="D1608" s="12">
        <v>1.3</v>
      </c>
      <c r="E1608" s="12">
        <v>1.5</v>
      </c>
      <c r="F1608" s="12">
        <v>2015</v>
      </c>
      <c r="G1608" s="12" t="s">
        <v>8</v>
      </c>
      <c r="H1608" s="16" t="str">
        <f>VLOOKUP(A1608,'Data Key'!$A$1:$B$51,2,FALSE)</f>
        <v>Iowa</v>
      </c>
      <c r="I1608" s="17">
        <f t="shared" si="250"/>
        <v>616</v>
      </c>
      <c r="J1608" s="21">
        <f t="shared" si="251"/>
        <v>5.6390520653329817E-5</v>
      </c>
      <c r="K1608" s="19">
        <f t="shared" si="252"/>
        <v>1.3441665190783816</v>
      </c>
      <c r="L1608" s="19">
        <f t="shared" si="253"/>
        <v>1.4569475603850413</v>
      </c>
      <c r="M1608" s="21">
        <f t="shared" si="258"/>
        <v>568</v>
      </c>
      <c r="N1608" s="21">
        <f t="shared" si="259"/>
        <v>665</v>
      </c>
      <c r="O1608" s="19">
        <f t="shared" si="254"/>
        <v>1.2914227249474222</v>
      </c>
      <c r="P1608" s="19">
        <f t="shared" si="255"/>
        <v>1.5119649860740068</v>
      </c>
      <c r="Q1608" s="21">
        <f>((I1608/B1608)+_xlfn.NORM.S.INV(0.975)^2/(2*B1608))/(1+_xlfn.NORM.S.INV(0.975)^2/B1608)</f>
        <v>1.404911800146695E-3</v>
      </c>
      <c r="R1608" s="21">
        <f>_xlfn.NORM.S.INV(0.975)*SQRT(Q1608*(1-Q1608)/B1608+(_xlfn.NORM.S.INV(0.975)^2/(4*B1608^2)))/(1+_xlfn.NORM.S.INV(0.975)^2/B1608)</f>
        <v>1.1077998134249119E-4</v>
      </c>
      <c r="S1608" s="19">
        <f t="shared" si="256"/>
        <v>1.2941318188042037</v>
      </c>
      <c r="T1608" s="19">
        <f t="shared" si="257"/>
        <v>1.5156917814891864</v>
      </c>
    </row>
    <row r="1609" spans="1:20" x14ac:dyDescent="0.25">
      <c r="A1609" s="12" t="s">
        <v>48</v>
      </c>
      <c r="B1609" s="13">
        <v>435155</v>
      </c>
      <c r="C1609" s="12">
        <v>7.7</v>
      </c>
      <c r="D1609" s="12">
        <v>7.4</v>
      </c>
      <c r="E1609" s="12">
        <v>7.9</v>
      </c>
      <c r="F1609" s="12">
        <v>2015</v>
      </c>
      <c r="G1609" s="12" t="s">
        <v>8</v>
      </c>
      <c r="H1609" s="16" t="str">
        <f>VLOOKUP(A1609,'Data Key'!$A$1:$B$51,2,FALSE)</f>
        <v>Kansas</v>
      </c>
      <c r="I1609" s="17">
        <f t="shared" si="250"/>
        <v>3351</v>
      </c>
      <c r="J1609" s="21">
        <f t="shared" si="251"/>
        <v>1.3251485859164724E-4</v>
      </c>
      <c r="K1609" s="19">
        <f t="shared" si="252"/>
        <v>7.5681894881353804</v>
      </c>
      <c r="L1609" s="19">
        <f t="shared" si="253"/>
        <v>7.8332192053186755</v>
      </c>
      <c r="M1609" s="21">
        <f t="shared" si="258"/>
        <v>3238</v>
      </c>
      <c r="N1609" s="21">
        <f t="shared" si="259"/>
        <v>3464</v>
      </c>
      <c r="O1609" s="19">
        <f t="shared" si="254"/>
        <v>7.4410267605795637</v>
      </c>
      <c r="P1609" s="19">
        <f t="shared" si="255"/>
        <v>7.9603819328744931</v>
      </c>
      <c r="Q1609" s="21">
        <f>((I1609/B1609)+_xlfn.NORM.S.INV(0.975)^2/(2*B1609))/(1+_xlfn.NORM.S.INV(0.975)^2/B1609)</f>
        <v>7.7050502252696057E-3</v>
      </c>
      <c r="R1609" s="21">
        <f>_xlfn.NORM.S.INV(0.975)*SQRT(Q1609*(1-Q1609)/B1609+(_xlfn.NORM.S.INV(0.975)^2/(4*B1609^2)))/(1+_xlfn.NORM.S.INV(0.975)^2/B1609)</f>
        <v>2.5983225763503504E-4</v>
      </c>
      <c r="S1609" s="19">
        <f t="shared" si="256"/>
        <v>7.4452179676345702</v>
      </c>
      <c r="T1609" s="19">
        <f t="shared" si="257"/>
        <v>7.964882482904641</v>
      </c>
    </row>
    <row r="1610" spans="1:20" x14ac:dyDescent="0.25">
      <c r="A1610" s="12" t="s">
        <v>49</v>
      </c>
      <c r="B1610" s="13">
        <v>609496</v>
      </c>
      <c r="C1610" s="12">
        <v>8.6999999999999993</v>
      </c>
      <c r="D1610" s="12">
        <v>8.4</v>
      </c>
      <c r="E1610" s="12">
        <v>8.9</v>
      </c>
      <c r="F1610" s="12">
        <v>2015</v>
      </c>
      <c r="G1610" s="12" t="s">
        <v>8</v>
      </c>
      <c r="H1610" s="16" t="str">
        <f>VLOOKUP(A1610,'Data Key'!$A$1:$B$51,2,FALSE)</f>
        <v>Kentucky</v>
      </c>
      <c r="I1610" s="17">
        <f t="shared" si="250"/>
        <v>5303</v>
      </c>
      <c r="J1610" s="21">
        <f t="shared" si="251"/>
        <v>1.189576479274008E-4</v>
      </c>
      <c r="K1610" s="19">
        <f t="shared" si="252"/>
        <v>8.5816736933775459</v>
      </c>
      <c r="L1610" s="19">
        <f t="shared" si="253"/>
        <v>8.8195889892323471</v>
      </c>
      <c r="M1610" s="21">
        <f t="shared" si="258"/>
        <v>5161</v>
      </c>
      <c r="N1610" s="21">
        <f t="shared" si="259"/>
        <v>5445</v>
      </c>
      <c r="O1610" s="19">
        <f t="shared" si="254"/>
        <v>8.4676519616207493</v>
      </c>
      <c r="P1610" s="19">
        <f t="shared" si="255"/>
        <v>8.9336107209891455</v>
      </c>
      <c r="Q1610" s="21">
        <f>((I1610/B1610)+_xlfn.NORM.S.INV(0.975)^2/(2*B1610))/(1+_xlfn.NORM.S.INV(0.975)^2/B1610)</f>
        <v>8.7037278249542573E-3</v>
      </c>
      <c r="R1610" s="21">
        <f>_xlfn.NORM.S.INV(0.975)*SQRT(Q1610*(1-Q1610)/B1610+(_xlfn.NORM.S.INV(0.975)^2/(4*B1610^2)))/(1+_xlfn.NORM.S.INV(0.975)^2/B1610)</f>
        <v>2.3321364878241458E-4</v>
      </c>
      <c r="S1610" s="19">
        <f t="shared" si="256"/>
        <v>8.470514176171843</v>
      </c>
      <c r="T1610" s="19">
        <f t="shared" si="257"/>
        <v>8.9369414737366721</v>
      </c>
    </row>
    <row r="1611" spans="1:20" x14ac:dyDescent="0.25">
      <c r="A1611" s="12" t="s">
        <v>50</v>
      </c>
      <c r="B1611" s="13">
        <v>636551</v>
      </c>
      <c r="C1611" s="12">
        <v>6.7</v>
      </c>
      <c r="D1611" s="12">
        <v>6.5</v>
      </c>
      <c r="E1611" s="12">
        <v>6.9</v>
      </c>
      <c r="F1611" s="12">
        <v>2015</v>
      </c>
      <c r="G1611" s="12" t="s">
        <v>8</v>
      </c>
      <c r="H1611" s="16" t="str">
        <f>VLOOKUP(A1611,'Data Key'!$A$1:$B$51,2,FALSE)</f>
        <v>Louisiana</v>
      </c>
      <c r="I1611" s="17">
        <f t="shared" si="250"/>
        <v>4265</v>
      </c>
      <c r="J1611" s="21">
        <f t="shared" si="251"/>
        <v>1.0225074796405859E-4</v>
      </c>
      <c r="K1611" s="19">
        <f t="shared" si="252"/>
        <v>6.5979193876574387</v>
      </c>
      <c r="L1611" s="19">
        <f t="shared" si="253"/>
        <v>6.8024208835855564</v>
      </c>
      <c r="M1611" s="21">
        <f t="shared" si="258"/>
        <v>4138</v>
      </c>
      <c r="N1611" s="21">
        <f t="shared" si="259"/>
        <v>4393</v>
      </c>
      <c r="O1611" s="19">
        <f t="shared" si="254"/>
        <v>6.5006574492852893</v>
      </c>
      <c r="P1611" s="19">
        <f t="shared" si="255"/>
        <v>6.9012537879918501</v>
      </c>
      <c r="Q1611" s="21">
        <f>((I1611/B1611)+_xlfn.NORM.S.INV(0.975)^2/(2*B1611))/(1+_xlfn.NORM.S.INV(0.975)^2/B1611)</f>
        <v>6.7031470841250025E-3</v>
      </c>
      <c r="R1611" s="21">
        <f>_xlfn.NORM.S.INV(0.975)*SQRT(Q1611*(1-Q1611)/B1611+(_xlfn.NORM.S.INV(0.975)^2/(4*B1611^2)))/(1+_xlfn.NORM.S.INV(0.975)^2/B1611)</f>
        <v>2.0047349894392657E-4</v>
      </c>
      <c r="S1611" s="19">
        <f t="shared" si="256"/>
        <v>6.5026735851810757</v>
      </c>
      <c r="T1611" s="19">
        <f t="shared" si="257"/>
        <v>6.9036205830689292</v>
      </c>
    </row>
    <row r="1612" spans="1:20" x14ac:dyDescent="0.25">
      <c r="A1612" s="12" t="s">
        <v>36</v>
      </c>
      <c r="B1612" s="13">
        <v>163382</v>
      </c>
      <c r="C1612" s="12">
        <v>16</v>
      </c>
      <c r="D1612" s="12">
        <v>15.4</v>
      </c>
      <c r="E1612" s="12">
        <v>16.600000000000001</v>
      </c>
      <c r="F1612" s="12">
        <v>2015</v>
      </c>
      <c r="G1612" s="12" t="s">
        <v>8</v>
      </c>
      <c r="H1612" s="16" t="str">
        <f>VLOOKUP(A1612,'Data Key'!$A$1:$B$51,2,FALSE)</f>
        <v>Maine</v>
      </c>
      <c r="I1612" s="17">
        <f t="shared" si="250"/>
        <v>2614</v>
      </c>
      <c r="J1612" s="21">
        <f t="shared" si="251"/>
        <v>3.1041756227360502E-4</v>
      </c>
      <c r="K1612" s="19">
        <f t="shared" si="252"/>
        <v>15.688896927694689</v>
      </c>
      <c r="L1612" s="19">
        <f t="shared" si="253"/>
        <v>16.309732052241902</v>
      </c>
      <c r="M1612" s="21">
        <f t="shared" si="258"/>
        <v>2515</v>
      </c>
      <c r="N1612" s="21">
        <f t="shared" si="259"/>
        <v>2714</v>
      </c>
      <c r="O1612" s="19">
        <f t="shared" si="254"/>
        <v>15.393372586943482</v>
      </c>
      <c r="P1612" s="19">
        <f t="shared" si="255"/>
        <v>16.611377018276187</v>
      </c>
      <c r="Q1612" s="21">
        <f>((I1612/B1612)+_xlfn.NORM.S.INV(0.975)^2/(2*B1612))/(1+_xlfn.NORM.S.INV(0.975)^2/B1612)</f>
        <v>1.6010694109438218E-2</v>
      </c>
      <c r="R1612" s="21">
        <f>_xlfn.NORM.S.INV(0.975)*SQRT(Q1612*(1-Q1612)/B1612+(_xlfn.NORM.S.INV(0.975)^2/(4*B1612^2)))/(1+_xlfn.NORM.S.INV(0.975)^2/B1612)</f>
        <v>6.0871926817304375E-4</v>
      </c>
      <c r="S1612" s="19">
        <f t="shared" si="256"/>
        <v>15.401974841265174</v>
      </c>
      <c r="T1612" s="19">
        <f t="shared" si="257"/>
        <v>16.619413377611263</v>
      </c>
    </row>
    <row r="1613" spans="1:20" x14ac:dyDescent="0.25">
      <c r="A1613" s="12" t="s">
        <v>15</v>
      </c>
      <c r="B1613" s="13">
        <v>783637</v>
      </c>
      <c r="C1613" s="12">
        <v>11.6</v>
      </c>
      <c r="D1613" s="12">
        <v>11.4</v>
      </c>
      <c r="E1613" s="12">
        <v>11.9</v>
      </c>
      <c r="F1613" s="12">
        <v>2015</v>
      </c>
      <c r="G1613" s="12" t="s">
        <v>8</v>
      </c>
      <c r="H1613" s="16" t="str">
        <f>VLOOKUP(A1613,'Data Key'!$A$1:$B$51,2,FALSE)</f>
        <v>Maryland</v>
      </c>
      <c r="I1613" s="17">
        <f t="shared" si="250"/>
        <v>9090</v>
      </c>
      <c r="J1613" s="21">
        <f t="shared" si="251"/>
        <v>1.2095767479795741E-4</v>
      </c>
      <c r="K1613" s="19">
        <f t="shared" si="252"/>
        <v>11.478800886883025</v>
      </c>
      <c r="L1613" s="19">
        <f t="shared" si="253"/>
        <v>11.720716236478939</v>
      </c>
      <c r="M1613" s="21">
        <f t="shared" si="258"/>
        <v>8905</v>
      </c>
      <c r="N1613" s="21">
        <f t="shared" si="259"/>
        <v>9276</v>
      </c>
      <c r="O1613" s="19">
        <f t="shared" si="254"/>
        <v>11.363679867081315</v>
      </c>
      <c r="P1613" s="19">
        <f t="shared" si="255"/>
        <v>11.837113357332541</v>
      </c>
      <c r="Q1613" s="21">
        <f>((I1613/B1613)+_xlfn.NORM.S.INV(0.975)^2/(2*B1613))/(1+_xlfn.NORM.S.INV(0.975)^2/B1613)</f>
        <v>1.1602152731709192E-2</v>
      </c>
      <c r="R1613" s="21">
        <f>_xlfn.NORM.S.INV(0.975)*SQRT(Q1613*(1-Q1613)/B1613+(_xlfn.NORM.S.INV(0.975)^2/(4*B1613^2)))/(1+_xlfn.NORM.S.INV(0.975)^2/B1613)</f>
        <v>2.3710836999667038E-4</v>
      </c>
      <c r="S1613" s="19">
        <f t="shared" si="256"/>
        <v>11.365044361712522</v>
      </c>
      <c r="T1613" s="19">
        <f t="shared" si="257"/>
        <v>11.839261101705862</v>
      </c>
    </row>
    <row r="1614" spans="1:20" x14ac:dyDescent="0.25">
      <c r="A1614" s="12" t="s">
        <v>30</v>
      </c>
      <c r="B1614" s="13">
        <v>866134</v>
      </c>
      <c r="C1614" s="12">
        <v>16.2</v>
      </c>
      <c r="D1614" s="12">
        <v>16</v>
      </c>
      <c r="E1614" s="12">
        <v>16.5</v>
      </c>
      <c r="F1614" s="12">
        <v>2015</v>
      </c>
      <c r="G1614" s="12" t="s">
        <v>8</v>
      </c>
      <c r="H1614" s="16" t="str">
        <f>VLOOKUP(A1614,'Data Key'!$A$1:$B$51,2,FALSE)</f>
        <v>Massachusetts</v>
      </c>
      <c r="I1614" s="17">
        <f t="shared" si="250"/>
        <v>14031</v>
      </c>
      <c r="J1614" s="21">
        <f t="shared" si="251"/>
        <v>1.3564779195335622E-4</v>
      </c>
      <c r="K1614" s="19">
        <f t="shared" si="252"/>
        <v>16.063924098770251</v>
      </c>
      <c r="L1614" s="19">
        <f t="shared" si="253"/>
        <v>16.335219682676961</v>
      </c>
      <c r="M1614" s="21">
        <f t="shared" si="258"/>
        <v>13802</v>
      </c>
      <c r="N1614" s="21">
        <f t="shared" si="259"/>
        <v>14262</v>
      </c>
      <c r="O1614" s="19">
        <f t="shared" si="254"/>
        <v>15.935178621321874</v>
      </c>
      <c r="P1614" s="19">
        <f t="shared" si="255"/>
        <v>16.466274271648498</v>
      </c>
      <c r="Q1614" s="21">
        <f>((I1614/B1614)+_xlfn.NORM.S.INV(0.975)^2/(2*B1614))/(1+_xlfn.NORM.S.INV(0.975)^2/B1614)</f>
        <v>1.6201717622422483E-2</v>
      </c>
      <c r="R1614" s="21">
        <f>_xlfn.NORM.S.INV(0.975)*SQRT(Q1614*(1-Q1614)/B1614+(_xlfn.NORM.S.INV(0.975)^2/(4*B1614^2)))/(1+_xlfn.NORM.S.INV(0.975)^2/B1614)</f>
        <v>2.6589017244571219E-4</v>
      </c>
      <c r="S1614" s="19">
        <f t="shared" si="256"/>
        <v>15.93582744997677</v>
      </c>
      <c r="T1614" s="19">
        <f t="shared" si="257"/>
        <v>16.467607794868194</v>
      </c>
    </row>
    <row r="1615" spans="1:20" x14ac:dyDescent="0.25">
      <c r="A1615" s="12" t="s">
        <v>51</v>
      </c>
      <c r="B1615" s="13">
        <v>1370222</v>
      </c>
      <c r="C1615" s="12">
        <v>10.8</v>
      </c>
      <c r="D1615" s="12">
        <v>10.6</v>
      </c>
      <c r="E1615" s="12">
        <v>11</v>
      </c>
      <c r="F1615" s="12">
        <v>2015</v>
      </c>
      <c r="G1615" s="12" t="s">
        <v>8</v>
      </c>
      <c r="H1615" s="16" t="str">
        <f>VLOOKUP(A1615,'Data Key'!$A$1:$B$51,2,FALSE)</f>
        <v>Michigan</v>
      </c>
      <c r="I1615" s="17">
        <f t="shared" si="250"/>
        <v>14798</v>
      </c>
      <c r="J1615" s="21">
        <f t="shared" si="251"/>
        <v>8.8298371288621715E-5</v>
      </c>
      <c r="K1615" s="19">
        <f t="shared" si="252"/>
        <v>10.711411456753842</v>
      </c>
      <c r="L1615" s="19">
        <f t="shared" si="253"/>
        <v>10.888008199331086</v>
      </c>
      <c r="M1615" s="21">
        <f t="shared" si="258"/>
        <v>14562</v>
      </c>
      <c r="N1615" s="21">
        <f t="shared" si="259"/>
        <v>15036</v>
      </c>
      <c r="O1615" s="19">
        <f t="shared" si="254"/>
        <v>10.627474963910958</v>
      </c>
      <c r="P1615" s="19">
        <f t="shared" si="255"/>
        <v>10.973404309666609</v>
      </c>
      <c r="Q1615" s="21">
        <f>((I1615/B1615)+_xlfn.NORM.S.INV(0.975)^2/(2*B1615))/(1+_xlfn.NORM.S.INV(0.975)^2/B1615)</f>
        <v>1.0801081312007303E-2</v>
      </c>
      <c r="R1615" s="21">
        <f>_xlfn.NORM.S.INV(0.975)*SQRT(Q1615*(1-Q1615)/B1615+(_xlfn.NORM.S.INV(0.975)^2/(4*B1615^2)))/(1+_xlfn.NORM.S.INV(0.975)^2/B1615)</f>
        <v>1.7307768740304808E-4</v>
      </c>
      <c r="S1615" s="19">
        <f t="shared" si="256"/>
        <v>10.628003624604254</v>
      </c>
      <c r="T1615" s="19">
        <f t="shared" si="257"/>
        <v>10.974158999410351</v>
      </c>
    </row>
    <row r="1616" spans="1:20" x14ac:dyDescent="0.25">
      <c r="A1616" s="12" t="s">
        <v>28</v>
      </c>
      <c r="B1616" s="13">
        <v>785350</v>
      </c>
      <c r="C1616" s="12">
        <v>18.8</v>
      </c>
      <c r="D1616" s="12">
        <v>18.5</v>
      </c>
      <c r="E1616" s="12">
        <v>19.100000000000001</v>
      </c>
      <c r="F1616" s="12">
        <v>2015</v>
      </c>
      <c r="G1616" s="12" t="s">
        <v>8</v>
      </c>
      <c r="H1616" s="16" t="str">
        <f>VLOOKUP(A1616,'Data Key'!$A$1:$B$51,2,FALSE)</f>
        <v>Minnesota</v>
      </c>
      <c r="I1616" s="17">
        <f t="shared" si="250"/>
        <v>14765</v>
      </c>
      <c r="J1616" s="21">
        <f t="shared" si="251"/>
        <v>1.5326116729709615E-4</v>
      </c>
      <c r="K1616" s="19">
        <f t="shared" si="252"/>
        <v>18.647273626107118</v>
      </c>
      <c r="L1616" s="19">
        <f t="shared" si="253"/>
        <v>18.95379596070131</v>
      </c>
      <c r="M1616" s="21">
        <f t="shared" si="258"/>
        <v>14529</v>
      </c>
      <c r="N1616" s="21">
        <f t="shared" si="259"/>
        <v>15001</v>
      </c>
      <c r="O1616" s="19">
        <f t="shared" si="254"/>
        <v>18.500031832940728</v>
      </c>
      <c r="P1616" s="19">
        <f t="shared" si="255"/>
        <v>19.101037753867701</v>
      </c>
      <c r="Q1616" s="21">
        <f>((I1616/B1616)+_xlfn.NORM.S.INV(0.975)^2/(2*B1616))/(1+_xlfn.NORM.S.INV(0.975)^2/B1616)</f>
        <v>1.8802888519626141E-2</v>
      </c>
      <c r="R1616" s="21">
        <f>_xlfn.NORM.S.INV(0.975)*SQRT(Q1616*(1-Q1616)/B1616+(_xlfn.NORM.S.INV(0.975)^2/(4*B1616^2)))/(1+_xlfn.NORM.S.INV(0.975)^2/B1616)</f>
        <v>3.0041329664429986E-4</v>
      </c>
      <c r="S1616" s="19">
        <f t="shared" si="256"/>
        <v>18.502475222981843</v>
      </c>
      <c r="T1616" s="19">
        <f t="shared" si="257"/>
        <v>19.103301816270438</v>
      </c>
    </row>
    <row r="1617" spans="1:20" x14ac:dyDescent="0.25">
      <c r="A1617" s="12" t="s">
        <v>61</v>
      </c>
      <c r="B1617" s="13">
        <v>436866</v>
      </c>
      <c r="C1617" s="12">
        <v>8.6</v>
      </c>
      <c r="D1617" s="12">
        <v>8.3000000000000007</v>
      </c>
      <c r="E1617" s="12">
        <v>8.9</v>
      </c>
      <c r="F1617" s="12">
        <v>2015</v>
      </c>
      <c r="G1617" s="12" t="s">
        <v>8</v>
      </c>
      <c r="H1617" s="16" t="str">
        <f>VLOOKUP(A1617,'Data Key'!$A$1:$B$51,2,FALSE)</f>
        <v>Mississippi</v>
      </c>
      <c r="I1617" s="17">
        <f t="shared" si="250"/>
        <v>3757</v>
      </c>
      <c r="J1617" s="21">
        <f t="shared" si="251"/>
        <v>1.3970013716345012E-4</v>
      </c>
      <c r="K1617" s="19">
        <f t="shared" si="252"/>
        <v>8.4601909049409922</v>
      </c>
      <c r="L1617" s="19">
        <f t="shared" si="253"/>
        <v>8.7395911792678938</v>
      </c>
      <c r="M1617" s="21">
        <f t="shared" si="258"/>
        <v>3638</v>
      </c>
      <c r="N1617" s="21">
        <f t="shared" si="259"/>
        <v>3877</v>
      </c>
      <c r="O1617" s="19">
        <f t="shared" si="254"/>
        <v>8.3274963032142573</v>
      </c>
      <c r="P1617" s="19">
        <f t="shared" si="255"/>
        <v>8.8745748124138757</v>
      </c>
      <c r="Q1617" s="21">
        <f>((I1617/B1617)+_xlfn.NORM.S.INV(0.975)^2/(2*B1617))/(1+_xlfn.NORM.S.INV(0.975)^2/B1617)</f>
        <v>8.6042119933441592E-3</v>
      </c>
      <c r="R1617" s="21">
        <f>_xlfn.NORM.S.INV(0.975)*SQRT(Q1617*(1-Q1617)/B1617+(_xlfn.NORM.S.INV(0.975)^2/(4*B1617^2)))/(1+_xlfn.NORM.S.INV(0.975)^2/B1617)</f>
        <v>2.7390829749194845E-4</v>
      </c>
      <c r="S1617" s="19">
        <f t="shared" si="256"/>
        <v>8.3303036958522103</v>
      </c>
      <c r="T1617" s="19">
        <f t="shared" si="257"/>
        <v>8.8781202908361081</v>
      </c>
    </row>
    <row r="1618" spans="1:20" x14ac:dyDescent="0.25">
      <c r="A1618" s="12" t="s">
        <v>22</v>
      </c>
      <c r="B1618" s="13">
        <v>818748</v>
      </c>
      <c r="C1618" s="12">
        <v>11.6</v>
      </c>
      <c r="D1618" s="12">
        <v>11.4</v>
      </c>
      <c r="E1618" s="12">
        <v>11.9</v>
      </c>
      <c r="F1618" s="12">
        <v>2015</v>
      </c>
      <c r="G1618" s="12" t="s">
        <v>8</v>
      </c>
      <c r="H1618" s="16" t="str">
        <f>VLOOKUP(A1618,'Data Key'!$A$1:$B$51,2,FALSE)</f>
        <v>Missouri</v>
      </c>
      <c r="I1618" s="17">
        <f t="shared" si="250"/>
        <v>9497</v>
      </c>
      <c r="J1618" s="21">
        <f t="shared" si="251"/>
        <v>1.1833397769056584E-4</v>
      </c>
      <c r="K1618" s="19">
        <f t="shared" si="252"/>
        <v>11.481083669741855</v>
      </c>
      <c r="L1618" s="19">
        <f t="shared" si="253"/>
        <v>11.717751625122986</v>
      </c>
      <c r="M1618" s="21">
        <f t="shared" si="258"/>
        <v>9308</v>
      </c>
      <c r="N1618" s="21">
        <f t="shared" si="259"/>
        <v>9688</v>
      </c>
      <c r="O1618" s="19">
        <f t="shared" si="254"/>
        <v>11.368577388891332</v>
      </c>
      <c r="P1618" s="19">
        <f t="shared" si="255"/>
        <v>11.832700660032147</v>
      </c>
      <c r="Q1618" s="21">
        <f>((I1618/B1618)+_xlfn.NORM.S.INV(0.975)^2/(2*B1618))/(1+_xlfn.NORM.S.INV(0.975)^2/B1618)</f>
        <v>1.1601709148507725E-2</v>
      </c>
      <c r="R1618" s="21">
        <f>_xlfn.NORM.S.INV(0.975)*SQRT(Q1618*(1-Q1618)/B1618+(_xlfn.NORM.S.INV(0.975)^2/(4*B1618^2)))/(1+_xlfn.NORM.S.INV(0.975)^2/B1618)</f>
        <v>2.3196374824493819E-4</v>
      </c>
      <c r="S1618" s="19">
        <f t="shared" si="256"/>
        <v>11.369745400262786</v>
      </c>
      <c r="T1618" s="19">
        <f t="shared" si="257"/>
        <v>11.833672896752663</v>
      </c>
    </row>
    <row r="1619" spans="1:20" x14ac:dyDescent="0.25">
      <c r="A1619" s="12" t="s">
        <v>52</v>
      </c>
      <c r="B1619" s="13">
        <v>132659</v>
      </c>
      <c r="C1619" s="12">
        <v>4.9000000000000004</v>
      </c>
      <c r="D1619" s="12">
        <v>4.5999999999999996</v>
      </c>
      <c r="E1619" s="12">
        <v>5.3</v>
      </c>
      <c r="F1619" s="12">
        <v>2015</v>
      </c>
      <c r="G1619" s="12" t="s">
        <v>8</v>
      </c>
      <c r="H1619" s="16" t="str">
        <f>VLOOKUP(A1619,'Data Key'!$A$1:$B$51,2,FALSE)</f>
        <v>Montana</v>
      </c>
      <c r="I1619" s="17">
        <f t="shared" si="250"/>
        <v>650</v>
      </c>
      <c r="J1619" s="21">
        <f t="shared" si="251"/>
        <v>1.9171379760806674E-4</v>
      </c>
      <c r="K1619" s="19">
        <f t="shared" si="252"/>
        <v>4.7080668429817161</v>
      </c>
      <c r="L1619" s="19">
        <f t="shared" si="253"/>
        <v>5.0914944381978495</v>
      </c>
      <c r="M1619" s="21">
        <f t="shared" si="258"/>
        <v>601</v>
      </c>
      <c r="N1619" s="21">
        <f t="shared" si="259"/>
        <v>700</v>
      </c>
      <c r="O1619" s="19">
        <f t="shared" si="254"/>
        <v>4.5304125615299373</v>
      </c>
      <c r="P1619" s="19">
        <f t="shared" si="255"/>
        <v>5.2766868437120742</v>
      </c>
      <c r="Q1619" s="21">
        <f>((I1619/B1619)+_xlfn.NORM.S.INV(0.975)^2/(2*B1619))/(1+_xlfn.NORM.S.INV(0.975)^2/B1619)</f>
        <v>4.9141170371562338E-3</v>
      </c>
      <c r="R1619" s="21">
        <f>_xlfn.NORM.S.INV(0.975)*SQRT(Q1619*(1-Q1619)/B1619+(_xlfn.NORM.S.INV(0.975)^2/(4*B1619^2)))/(1+_xlfn.NORM.S.INV(0.975)^2/B1619)</f>
        <v>3.7656627607866823E-4</v>
      </c>
      <c r="S1619" s="19">
        <f t="shared" si="256"/>
        <v>4.5375507610775649</v>
      </c>
      <c r="T1619" s="19">
        <f t="shared" si="257"/>
        <v>5.2906833132349025</v>
      </c>
    </row>
    <row r="1620" spans="1:20" x14ac:dyDescent="0.25">
      <c r="A1620" s="12" t="s">
        <v>53</v>
      </c>
      <c r="B1620" s="13">
        <v>276975</v>
      </c>
      <c r="C1620" s="12">
        <v>10.1</v>
      </c>
      <c r="D1620" s="12">
        <v>9.8000000000000007</v>
      </c>
      <c r="E1620" s="12">
        <v>10.5</v>
      </c>
      <c r="F1620" s="12">
        <v>2015</v>
      </c>
      <c r="G1620" s="12" t="s">
        <v>8</v>
      </c>
      <c r="H1620" s="16" t="str">
        <f>VLOOKUP(A1620,'Data Key'!$A$1:$B$51,2,FALSE)</f>
        <v>Nebraska</v>
      </c>
      <c r="I1620" s="17">
        <f t="shared" si="250"/>
        <v>2797</v>
      </c>
      <c r="J1620" s="21">
        <f t="shared" si="251"/>
        <v>1.8997728582500012E-4</v>
      </c>
      <c r="K1620" s="19">
        <f t="shared" si="252"/>
        <v>9.9084070448907688</v>
      </c>
      <c r="L1620" s="19">
        <f t="shared" si="253"/>
        <v>10.288361616540769</v>
      </c>
      <c r="M1620" s="21">
        <f t="shared" si="258"/>
        <v>2695</v>
      </c>
      <c r="N1620" s="21">
        <f t="shared" si="259"/>
        <v>2901</v>
      </c>
      <c r="O1620" s="19">
        <f t="shared" si="254"/>
        <v>9.7301200469356441</v>
      </c>
      <c r="P1620" s="19">
        <f t="shared" si="255"/>
        <v>10.473869482805307</v>
      </c>
      <c r="Q1620" s="21">
        <f>((I1620/B1620)+_xlfn.NORM.S.INV(0.975)^2/(2*B1620))/(1+_xlfn.NORM.S.INV(0.975)^2/B1620)</f>
        <v>1.0105178845678983E-2</v>
      </c>
      <c r="R1620" s="21">
        <f>_xlfn.NORM.S.INV(0.975)*SQRT(Q1620*(1-Q1620)/B1620+(_xlfn.NORM.S.INV(0.975)^2/(4*B1620^2)))/(1+_xlfn.NORM.S.INV(0.975)^2/B1620)</f>
        <v>3.7253198494445873E-4</v>
      </c>
      <c r="S1620" s="19">
        <f t="shared" si="256"/>
        <v>9.7326468607345245</v>
      </c>
      <c r="T1620" s="19">
        <f t="shared" si="257"/>
        <v>10.47771083062344</v>
      </c>
    </row>
    <row r="1621" spans="1:20" x14ac:dyDescent="0.25">
      <c r="A1621" s="12" t="s">
        <v>31</v>
      </c>
      <c r="B1621" s="13">
        <v>426638</v>
      </c>
      <c r="C1621" s="12">
        <v>11.8</v>
      </c>
      <c r="D1621" s="12">
        <v>11.5</v>
      </c>
      <c r="E1621" s="12">
        <v>12.2</v>
      </c>
      <c r="F1621" s="12">
        <v>2015</v>
      </c>
      <c r="G1621" s="12" t="s">
        <v>8</v>
      </c>
      <c r="H1621" s="16" t="str">
        <f>VLOOKUP(A1621,'Data Key'!$A$1:$B$51,2,FALSE)</f>
        <v>Nevada</v>
      </c>
      <c r="I1621" s="17">
        <f t="shared" si="250"/>
        <v>5034</v>
      </c>
      <c r="J1621" s="21">
        <f t="shared" si="251"/>
        <v>1.6531781810083106E-4</v>
      </c>
      <c r="K1621" s="19">
        <f t="shared" si="252"/>
        <v>11.633912442682314</v>
      </c>
      <c r="L1621" s="19">
        <f t="shared" si="253"/>
        <v>11.964548078883977</v>
      </c>
      <c r="M1621" s="21">
        <f t="shared" si="258"/>
        <v>4897</v>
      </c>
      <c r="N1621" s="21">
        <f t="shared" si="259"/>
        <v>5173</v>
      </c>
      <c r="O1621" s="19">
        <f t="shared" si="254"/>
        <v>11.478114935847252</v>
      </c>
      <c r="P1621" s="19">
        <f t="shared" si="255"/>
        <v>12.125033400681609</v>
      </c>
      <c r="Q1621" s="21">
        <f>((I1621/B1621)+_xlfn.NORM.S.INV(0.975)^2/(2*B1621))/(1+_xlfn.NORM.S.INV(0.975)^2/B1621)</f>
        <v>1.1803625992685043E-2</v>
      </c>
      <c r="R1621" s="21">
        <f>_xlfn.NORM.S.INV(0.975)*SQRT(Q1621*(1-Q1621)/B1621+(_xlfn.NORM.S.INV(0.975)^2/(4*B1621^2)))/(1+_xlfn.NORM.S.INV(0.975)^2/B1621)</f>
        <v>3.2410494915881711E-4</v>
      </c>
      <c r="S1621" s="19">
        <f t="shared" si="256"/>
        <v>11.479521043526226</v>
      </c>
      <c r="T1621" s="19">
        <f t="shared" si="257"/>
        <v>12.127730941843861</v>
      </c>
    </row>
    <row r="1622" spans="1:20" x14ac:dyDescent="0.25">
      <c r="A1622" s="12" t="s">
        <v>37</v>
      </c>
      <c r="B1622" s="13">
        <v>167477</v>
      </c>
      <c r="C1622" s="12">
        <v>13.2</v>
      </c>
      <c r="D1622" s="12">
        <v>12.6</v>
      </c>
      <c r="E1622" s="12">
        <v>13.7</v>
      </c>
      <c r="F1622" s="12">
        <v>2015</v>
      </c>
      <c r="G1622" s="12" t="s">
        <v>8</v>
      </c>
      <c r="H1622" s="16" t="str">
        <f>VLOOKUP(A1622,'Data Key'!$A$1:$B$51,2,FALSE)</f>
        <v>New Hampshire</v>
      </c>
      <c r="I1622" s="17">
        <f t="shared" si="250"/>
        <v>2211</v>
      </c>
      <c r="J1622" s="21">
        <f t="shared" si="251"/>
        <v>2.7890311831232651E-4</v>
      </c>
      <c r="K1622" s="19">
        <f t="shared" si="252"/>
        <v>12.922909667921008</v>
      </c>
      <c r="L1622" s="19">
        <f t="shared" si="253"/>
        <v>13.48071590454566</v>
      </c>
      <c r="M1622" s="21">
        <f t="shared" si="258"/>
        <v>2120</v>
      </c>
      <c r="N1622" s="21">
        <f t="shared" si="259"/>
        <v>2303</v>
      </c>
      <c r="O1622" s="19">
        <f t="shared" si="254"/>
        <v>12.658454593765114</v>
      </c>
      <c r="P1622" s="19">
        <f t="shared" si="255"/>
        <v>13.751141947849556</v>
      </c>
      <c r="Q1622" s="21">
        <f>((I1622/B1622)+_xlfn.NORM.S.INV(0.975)^2/(2*B1622))/(1+_xlfn.NORM.S.INV(0.975)^2/B1622)</f>
        <v>1.3212978333133396E-2</v>
      </c>
      <c r="R1622" s="21">
        <f>_xlfn.NORM.S.INV(0.975)*SQRT(Q1622*(1-Q1622)/B1622+(_xlfn.NORM.S.INV(0.975)^2/(4*B1622^2)))/(1+_xlfn.NORM.S.INV(0.975)^2/B1622)</f>
        <v>5.4697578448989882E-4</v>
      </c>
      <c r="S1622" s="19">
        <f t="shared" si="256"/>
        <v>12.666002548643498</v>
      </c>
      <c r="T1622" s="19">
        <f t="shared" si="257"/>
        <v>13.759954117623295</v>
      </c>
    </row>
    <row r="1623" spans="1:20" x14ac:dyDescent="0.25">
      <c r="A1623" s="12" t="s">
        <v>16</v>
      </c>
      <c r="B1623" s="13">
        <v>1192233</v>
      </c>
      <c r="C1623" s="12">
        <v>13.4</v>
      </c>
      <c r="D1623" s="12">
        <v>13.2</v>
      </c>
      <c r="E1623" s="12">
        <v>13.6</v>
      </c>
      <c r="F1623" s="12">
        <v>2015</v>
      </c>
      <c r="G1623" s="12" t="s">
        <v>8</v>
      </c>
      <c r="H1623" s="16" t="str">
        <f>VLOOKUP(A1623,'Data Key'!$A$1:$B$51,2,FALSE)</f>
        <v>New Jersey</v>
      </c>
      <c r="I1623" s="17">
        <f t="shared" si="250"/>
        <v>15976</v>
      </c>
      <c r="J1623" s="21">
        <f t="shared" si="251"/>
        <v>1.0530365090964521E-4</v>
      </c>
      <c r="K1623" s="19">
        <f t="shared" si="252"/>
        <v>13.294761604791212</v>
      </c>
      <c r="L1623" s="19">
        <f t="shared" si="253"/>
        <v>13.505368906610503</v>
      </c>
      <c r="M1623" s="21">
        <f t="shared" si="258"/>
        <v>15730</v>
      </c>
      <c r="N1623" s="21">
        <f t="shared" si="259"/>
        <v>16222</v>
      </c>
      <c r="O1623" s="19">
        <f t="shared" si="254"/>
        <v>13.193729749134608</v>
      </c>
      <c r="P1623" s="19">
        <f t="shared" si="255"/>
        <v>13.606400762267107</v>
      </c>
      <c r="Q1623" s="21">
        <f>((I1623/B1623)+_xlfn.NORM.S.INV(0.975)^2/(2*B1623))/(1+_xlfn.NORM.S.INV(0.975)^2/B1623)</f>
        <v>1.3401633109961413E-2</v>
      </c>
      <c r="R1623" s="21">
        <f>_xlfn.NORM.S.INV(0.975)*SQRT(Q1623*(1-Q1623)/B1623+(_xlfn.NORM.S.INV(0.975)^2/(4*B1623^2)))/(1+_xlfn.NORM.S.INV(0.975)^2/B1623)</f>
        <v>2.0640889525179191E-4</v>
      </c>
      <c r="S1623" s="19">
        <f t="shared" si="256"/>
        <v>13.19522421470962</v>
      </c>
      <c r="T1623" s="19">
        <f t="shared" si="257"/>
        <v>13.608042005213205</v>
      </c>
    </row>
    <row r="1624" spans="1:20" x14ac:dyDescent="0.25">
      <c r="A1624" s="12" t="s">
        <v>62</v>
      </c>
      <c r="B1624" s="13">
        <v>302489</v>
      </c>
      <c r="C1624" s="12">
        <v>7.8</v>
      </c>
      <c r="D1624" s="12">
        <v>7.5</v>
      </c>
      <c r="E1624" s="12">
        <v>8.1</v>
      </c>
      <c r="F1624" s="12">
        <v>2015</v>
      </c>
      <c r="G1624" s="12" t="s">
        <v>8</v>
      </c>
      <c r="H1624" s="16" t="str">
        <f>VLOOKUP(A1624,'Data Key'!$A$1:$B$51,2,FALSE)</f>
        <v>New Mexico</v>
      </c>
      <c r="I1624" s="17">
        <f t="shared" si="250"/>
        <v>2359</v>
      </c>
      <c r="J1624" s="21">
        <f t="shared" si="251"/>
        <v>1.5993897016342183E-4</v>
      </c>
      <c r="K1624" s="19">
        <f t="shared" si="252"/>
        <v>7.6386917238452865</v>
      </c>
      <c r="L1624" s="19">
        <f t="shared" si="253"/>
        <v>7.9585696641721295</v>
      </c>
      <c r="M1624" s="21">
        <f t="shared" si="258"/>
        <v>2265</v>
      </c>
      <c r="N1624" s="21">
        <f t="shared" si="259"/>
        <v>2455</v>
      </c>
      <c r="O1624" s="19">
        <f t="shared" si="254"/>
        <v>7.487875592170294</v>
      </c>
      <c r="P1624" s="19">
        <f t="shared" si="255"/>
        <v>8.1159976065245356</v>
      </c>
      <c r="Q1624" s="21">
        <f>((I1624/B1624)+_xlfn.NORM.S.INV(0.975)^2/(2*B1624))/(1+_xlfn.NORM.S.INV(0.975)^2/B1624)</f>
        <v>7.8048813255362495E-3</v>
      </c>
      <c r="R1624" s="21">
        <f>_xlfn.NORM.S.INV(0.975)*SQRT(Q1624*(1-Q1624)/B1624+(_xlfn.NORM.S.INV(0.975)^2/(4*B1624^2)))/(1+_xlfn.NORM.S.INV(0.975)^2/B1624)</f>
        <v>3.1365952869643964E-4</v>
      </c>
      <c r="S1624" s="19">
        <f t="shared" si="256"/>
        <v>7.4912217968398096</v>
      </c>
      <c r="T1624" s="19">
        <f t="shared" si="257"/>
        <v>8.1185408542326893</v>
      </c>
    </row>
    <row r="1625" spans="1:20" x14ac:dyDescent="0.25">
      <c r="A1625" s="12" t="s">
        <v>38</v>
      </c>
      <c r="B1625" s="13">
        <v>2421417</v>
      </c>
      <c r="C1625" s="12">
        <v>11.8</v>
      </c>
      <c r="D1625" s="12">
        <v>11.6</v>
      </c>
      <c r="E1625" s="12">
        <v>11.9</v>
      </c>
      <c r="F1625" s="12">
        <v>2015</v>
      </c>
      <c r="G1625" s="12" t="s">
        <v>8</v>
      </c>
      <c r="H1625" s="16" t="str">
        <f>VLOOKUP(A1625,'Data Key'!$A$1:$B$51,2,FALSE)</f>
        <v>New York</v>
      </c>
      <c r="I1625" s="17">
        <f t="shared" si="250"/>
        <v>28573</v>
      </c>
      <c r="J1625" s="21">
        <f t="shared" si="251"/>
        <v>6.9395407905500754E-5</v>
      </c>
      <c r="K1625" s="19">
        <f t="shared" si="252"/>
        <v>11.730719979076584</v>
      </c>
      <c r="L1625" s="19">
        <f t="shared" si="253"/>
        <v>11.869510794887587</v>
      </c>
      <c r="M1625" s="21">
        <f t="shared" si="258"/>
        <v>28244</v>
      </c>
      <c r="N1625" s="21">
        <f t="shared" si="259"/>
        <v>28903</v>
      </c>
      <c r="O1625" s="19">
        <f t="shared" si="254"/>
        <v>11.664244531198054</v>
      </c>
      <c r="P1625" s="19">
        <f t="shared" si="255"/>
        <v>11.936399224090687</v>
      </c>
      <c r="Q1625" s="21">
        <f>((I1625/B1625)+_xlfn.NORM.S.INV(0.975)^2/(2*B1625))/(1+_xlfn.NORM.S.INV(0.975)^2/B1625)</f>
        <v>1.1800889890827471E-2</v>
      </c>
      <c r="R1625" s="21">
        <f>_xlfn.NORM.S.INV(0.975)*SQRT(Q1625*(1-Q1625)/B1625+(_xlfn.NORM.S.INV(0.975)^2/(4*B1625^2)))/(1+_xlfn.NORM.S.INV(0.975)^2/B1625)</f>
        <v>1.3601900758574093E-4</v>
      </c>
      <c r="S1625" s="19">
        <f t="shared" si="256"/>
        <v>11.664870883241731</v>
      </c>
      <c r="T1625" s="19">
        <f t="shared" si="257"/>
        <v>11.936908898413211</v>
      </c>
    </row>
    <row r="1626" spans="1:20" x14ac:dyDescent="0.25">
      <c r="A1626" s="12" t="s">
        <v>23</v>
      </c>
      <c r="B1626" s="13">
        <v>1408521</v>
      </c>
      <c r="C1626" s="12">
        <v>10.6</v>
      </c>
      <c r="D1626" s="12">
        <v>10.4</v>
      </c>
      <c r="E1626" s="12">
        <v>10.8</v>
      </c>
      <c r="F1626" s="12">
        <v>2015</v>
      </c>
      <c r="G1626" s="12" t="s">
        <v>8</v>
      </c>
      <c r="H1626" s="16" t="str">
        <f>VLOOKUP(A1626,'Data Key'!$A$1:$B$51,2,FALSE)</f>
        <v>North Carolina</v>
      </c>
      <c r="I1626" s="17">
        <f t="shared" si="250"/>
        <v>14930</v>
      </c>
      <c r="J1626" s="21">
        <f t="shared" si="251"/>
        <v>8.6288432702643814E-5</v>
      </c>
      <c r="K1626" s="19">
        <f t="shared" si="252"/>
        <v>10.513482532728473</v>
      </c>
      <c r="L1626" s="19">
        <f t="shared" si="253"/>
        <v>10.686059398133757</v>
      </c>
      <c r="M1626" s="21">
        <f t="shared" si="258"/>
        <v>14693</v>
      </c>
      <c r="N1626" s="21">
        <f t="shared" si="259"/>
        <v>15169</v>
      </c>
      <c r="O1626" s="19">
        <f t="shared" si="254"/>
        <v>10.431509363367674</v>
      </c>
      <c r="P1626" s="19">
        <f t="shared" si="255"/>
        <v>10.769452496625894</v>
      </c>
      <c r="Q1626" s="21">
        <f>((I1626/B1626)+_xlfn.NORM.S.INV(0.975)^2/(2*B1626))/(1+_xlfn.NORM.S.INV(0.975)^2/B1626)</f>
        <v>1.0601105702860898E-2</v>
      </c>
      <c r="R1626" s="21">
        <f>_xlfn.NORM.S.INV(0.975)*SQRT(Q1626*(1-Q1626)/B1626+(_xlfn.NORM.S.INV(0.975)^2/(4*B1626^2)))/(1+_xlfn.NORM.S.INV(0.975)^2/B1626)</f>
        <v>1.6913778991303698E-4</v>
      </c>
      <c r="S1626" s="19">
        <f t="shared" si="256"/>
        <v>10.43196791294786</v>
      </c>
      <c r="T1626" s="19">
        <f t="shared" si="257"/>
        <v>10.770243492773934</v>
      </c>
    </row>
    <row r="1627" spans="1:20" x14ac:dyDescent="0.25">
      <c r="A1627" s="12" t="s">
        <v>59</v>
      </c>
      <c r="B1627" s="13">
        <v>97502</v>
      </c>
      <c r="C1627" s="12">
        <v>8.6999999999999993</v>
      </c>
      <c r="D1627" s="12">
        <v>8.1</v>
      </c>
      <c r="E1627" s="12">
        <v>9.3000000000000007</v>
      </c>
      <c r="F1627" s="12">
        <v>2015</v>
      </c>
      <c r="G1627" s="12" t="s">
        <v>8</v>
      </c>
      <c r="H1627" s="16" t="str">
        <f>VLOOKUP(A1627,'Data Key'!$A$1:$B$51,2,FALSE)</f>
        <v>North Dakota</v>
      </c>
      <c r="I1627" s="17">
        <f t="shared" si="250"/>
        <v>848</v>
      </c>
      <c r="J1627" s="21">
        <f t="shared" si="251"/>
        <v>2.9736342875605169E-4</v>
      </c>
      <c r="K1627" s="19">
        <f t="shared" si="252"/>
        <v>8.3998940633979551</v>
      </c>
      <c r="L1627" s="19">
        <f t="shared" si="253"/>
        <v>8.9946209209100587</v>
      </c>
      <c r="M1627" s="21">
        <f t="shared" si="258"/>
        <v>792</v>
      </c>
      <c r="N1627" s="21">
        <f t="shared" si="259"/>
        <v>906</v>
      </c>
      <c r="O1627" s="19">
        <f t="shared" si="254"/>
        <v>8.1229102992759117</v>
      </c>
      <c r="P1627" s="19">
        <f t="shared" si="255"/>
        <v>9.2921170847777486</v>
      </c>
      <c r="Q1627" s="21">
        <f>((I1627/B1627)+_xlfn.NORM.S.INV(0.975)^2/(2*B1627))/(1+_xlfn.NORM.S.INV(0.975)^2/B1627)</f>
        <v>8.7166134530441558E-3</v>
      </c>
      <c r="R1627" s="21">
        <f>_xlfn.NORM.S.INV(0.975)*SQRT(Q1627*(1-Q1627)/B1627+(_xlfn.NORM.S.INV(0.975)^2/(4*B1627^2)))/(1+_xlfn.NORM.S.INV(0.975)^2/B1627)</f>
        <v>5.8377355436447977E-4</v>
      </c>
      <c r="S1627" s="19">
        <f t="shared" si="256"/>
        <v>8.1328398986796753</v>
      </c>
      <c r="T1627" s="19">
        <f t="shared" si="257"/>
        <v>9.3003870074086361</v>
      </c>
    </row>
    <row r="1628" spans="1:20" x14ac:dyDescent="0.25">
      <c r="A1628" s="12" t="s">
        <v>54</v>
      </c>
      <c r="B1628" s="13">
        <v>1559370</v>
      </c>
      <c r="C1628" s="12">
        <v>11.7</v>
      </c>
      <c r="D1628" s="12">
        <v>11.6</v>
      </c>
      <c r="E1628" s="12">
        <v>11.9</v>
      </c>
      <c r="F1628" s="12">
        <v>2015</v>
      </c>
      <c r="G1628" s="12" t="s">
        <v>8</v>
      </c>
      <c r="H1628" s="16" t="str">
        <f>VLOOKUP(A1628,'Data Key'!$A$1:$B$51,2,FALSE)</f>
        <v>Ohio</v>
      </c>
      <c r="I1628" s="17">
        <f t="shared" si="250"/>
        <v>18245</v>
      </c>
      <c r="J1628" s="21">
        <f t="shared" si="251"/>
        <v>8.6112679786690078E-5</v>
      </c>
      <c r="K1628" s="19">
        <f t="shared" si="252"/>
        <v>11.614125236807833</v>
      </c>
      <c r="L1628" s="19">
        <f t="shared" si="253"/>
        <v>11.786350596381213</v>
      </c>
      <c r="M1628" s="21">
        <f t="shared" si="258"/>
        <v>17982</v>
      </c>
      <c r="N1628" s="21">
        <f t="shared" si="259"/>
        <v>18508</v>
      </c>
      <c r="O1628" s="19">
        <f t="shared" si="254"/>
        <v>11.531580061178554</v>
      </c>
      <c r="P1628" s="19">
        <f t="shared" si="255"/>
        <v>11.868895772010491</v>
      </c>
      <c r="Q1628" s="21">
        <f>((I1628/B1628)+_xlfn.NORM.S.INV(0.975)^2/(2*B1628))/(1+_xlfn.NORM.S.INV(0.975)^2/B1628)</f>
        <v>1.1701440824696692E-2</v>
      </c>
      <c r="R1628" s="21">
        <f>_xlfn.NORM.S.INV(0.975)*SQRT(Q1628*(1-Q1628)/B1628+(_xlfn.NORM.S.INV(0.975)^2/(4*B1628^2)))/(1+_xlfn.NORM.S.INV(0.975)^2/B1628)</f>
        <v>1.6879040259931363E-4</v>
      </c>
      <c r="S1628" s="19">
        <f t="shared" si="256"/>
        <v>11.532650422097378</v>
      </c>
      <c r="T1628" s="19">
        <f t="shared" si="257"/>
        <v>11.870231227296005</v>
      </c>
    </row>
    <row r="1629" spans="1:20" x14ac:dyDescent="0.25">
      <c r="A1629" s="12" t="s">
        <v>39</v>
      </c>
      <c r="B1629" s="13">
        <v>596154</v>
      </c>
      <c r="C1629" s="12">
        <v>8.3000000000000007</v>
      </c>
      <c r="D1629" s="12">
        <v>8.1</v>
      </c>
      <c r="E1629" s="12">
        <v>8.5</v>
      </c>
      <c r="F1629" s="12">
        <v>2015</v>
      </c>
      <c r="G1629" s="12" t="s">
        <v>8</v>
      </c>
      <c r="H1629" s="16" t="str">
        <f>VLOOKUP(A1629,'Data Key'!$A$1:$B$51,2,FALSE)</f>
        <v>Oklahoma</v>
      </c>
      <c r="I1629" s="17">
        <f t="shared" si="250"/>
        <v>4948</v>
      </c>
      <c r="J1629" s="21">
        <f t="shared" si="251"/>
        <v>1.1750235436459511E-4</v>
      </c>
      <c r="K1629" s="19">
        <f t="shared" si="252"/>
        <v>8.1823664714757065</v>
      </c>
      <c r="L1629" s="19">
        <f t="shared" si="253"/>
        <v>8.4173711802048974</v>
      </c>
      <c r="M1629" s="21">
        <f t="shared" si="258"/>
        <v>4811</v>
      </c>
      <c r="N1629" s="21">
        <f t="shared" si="259"/>
        <v>5086</v>
      </c>
      <c r="O1629" s="19">
        <f t="shared" si="254"/>
        <v>8.070062433532275</v>
      </c>
      <c r="P1629" s="19">
        <f t="shared" si="255"/>
        <v>8.5313526370702863</v>
      </c>
      <c r="Q1629" s="21">
        <f>((I1629/B1629)+_xlfn.NORM.S.INV(0.975)^2/(2*B1629))/(1+_xlfn.NORM.S.INV(0.975)^2/B1629)</f>
        <v>8.3030371911198969E-3</v>
      </c>
      <c r="R1629" s="21">
        <f>_xlfn.NORM.S.INV(0.975)*SQRT(Q1629*(1-Q1629)/B1629+(_xlfn.NORM.S.INV(0.975)^2/(4*B1629^2)))/(1+_xlfn.NORM.S.INV(0.975)^2/B1629)</f>
        <v>2.3036501450839582E-4</v>
      </c>
      <c r="S1629" s="19">
        <f t="shared" si="256"/>
        <v>8.0726721766115013</v>
      </c>
      <c r="T1629" s="19">
        <f t="shared" si="257"/>
        <v>8.5334022056282937</v>
      </c>
    </row>
    <row r="1630" spans="1:20" x14ac:dyDescent="0.25">
      <c r="A1630" s="12" t="s">
        <v>32</v>
      </c>
      <c r="B1630" s="13">
        <v>534782</v>
      </c>
      <c r="C1630" s="12">
        <v>14.8</v>
      </c>
      <c r="D1630" s="12">
        <v>14.5</v>
      </c>
      <c r="E1630" s="12">
        <v>15.1</v>
      </c>
      <c r="F1630" s="12">
        <v>2015</v>
      </c>
      <c r="G1630" s="12" t="s">
        <v>8</v>
      </c>
      <c r="H1630" s="16" t="str">
        <f>VLOOKUP(A1630,'Data Key'!$A$1:$B$51,2,FALSE)</f>
        <v>Oregon</v>
      </c>
      <c r="I1630" s="17">
        <f t="shared" si="250"/>
        <v>7915</v>
      </c>
      <c r="J1630" s="21">
        <f t="shared" si="251"/>
        <v>1.6512422289964557E-4</v>
      </c>
      <c r="K1630" s="19">
        <f t="shared" si="252"/>
        <v>14.635299127175712</v>
      </c>
      <c r="L1630" s="19">
        <f t="shared" si="253"/>
        <v>14.965547572975003</v>
      </c>
      <c r="M1630" s="21">
        <f t="shared" si="258"/>
        <v>7742</v>
      </c>
      <c r="N1630" s="21">
        <f t="shared" si="259"/>
        <v>8088</v>
      </c>
      <c r="O1630" s="19">
        <f t="shared" si="254"/>
        <v>14.476927046908834</v>
      </c>
      <c r="P1630" s="19">
        <f t="shared" si="255"/>
        <v>15.123919653241881</v>
      </c>
      <c r="Q1630" s="21">
        <f>((I1630/B1630)+_xlfn.NORM.S.INV(0.975)^2/(2*B1630))/(1+_xlfn.NORM.S.INV(0.975)^2/B1630)</f>
        <v>1.4803908622214264E-2</v>
      </c>
      <c r="R1630" s="21">
        <f>_xlfn.NORM.S.INV(0.975)*SQRT(Q1630*(1-Q1630)/B1630+(_xlfn.NORM.S.INV(0.975)^2/(4*B1630^2)))/(1+_xlfn.NORM.S.INV(0.975)^2/B1630)</f>
        <v>3.2369266204584825E-4</v>
      </c>
      <c r="S1630" s="19">
        <f t="shared" si="256"/>
        <v>14.480215960168415</v>
      </c>
      <c r="T1630" s="19">
        <f t="shared" si="257"/>
        <v>15.127601284260113</v>
      </c>
    </row>
    <row r="1631" spans="1:20" x14ac:dyDescent="0.25">
      <c r="A1631" s="12" t="s">
        <v>24</v>
      </c>
      <c r="B1631" s="13">
        <v>1588339</v>
      </c>
      <c r="C1631" s="12">
        <v>16.100000000000001</v>
      </c>
      <c r="D1631" s="12">
        <v>15.9</v>
      </c>
      <c r="E1631" s="12">
        <v>16.3</v>
      </c>
      <c r="F1631" s="12">
        <v>2015</v>
      </c>
      <c r="G1631" s="12" t="s">
        <v>8</v>
      </c>
      <c r="H1631" s="16" t="str">
        <f>VLOOKUP(A1631,'Data Key'!$A$1:$B$51,2,FALSE)</f>
        <v>Pennsylvania</v>
      </c>
      <c r="I1631" s="17">
        <f t="shared" si="250"/>
        <v>25572</v>
      </c>
      <c r="J1631" s="21">
        <f t="shared" si="251"/>
        <v>9.9865312265577755E-5</v>
      </c>
      <c r="K1631" s="19">
        <f t="shared" si="252"/>
        <v>15.999972316855159</v>
      </c>
      <c r="L1631" s="19">
        <f t="shared" si="253"/>
        <v>16.199702941386317</v>
      </c>
      <c r="M1631" s="21">
        <f t="shared" si="258"/>
        <v>25262</v>
      </c>
      <c r="N1631" s="21">
        <f t="shared" si="259"/>
        <v>25884</v>
      </c>
      <c r="O1631" s="19">
        <f t="shared" si="254"/>
        <v>15.904665187973096</v>
      </c>
      <c r="P1631" s="19">
        <f t="shared" si="255"/>
        <v>16.296269247308036</v>
      </c>
      <c r="Q1631" s="21">
        <f>((I1631/B1631)+_xlfn.NORM.S.INV(0.975)^2/(2*B1631))/(1+_xlfn.NORM.S.INV(0.975)^2/B1631)</f>
        <v>1.6101007957401606E-2</v>
      </c>
      <c r="R1631" s="21">
        <f>_xlfn.NORM.S.INV(0.975)*SQRT(Q1631*(1-Q1631)/B1631+(_xlfn.NORM.S.INV(0.975)^2/(4*B1631^2)))/(1+_xlfn.NORM.S.INV(0.975)^2/B1631)</f>
        <v>1.957426748438418E-4</v>
      </c>
      <c r="S1631" s="19">
        <f t="shared" si="256"/>
        <v>15.905265282557764</v>
      </c>
      <c r="T1631" s="19">
        <f t="shared" si="257"/>
        <v>16.296750632245448</v>
      </c>
    </row>
    <row r="1632" spans="1:20" x14ac:dyDescent="0.25">
      <c r="A1632" s="12" t="s">
        <v>40</v>
      </c>
      <c r="B1632" s="13">
        <v>129667</v>
      </c>
      <c r="C1632" s="12">
        <v>14.8</v>
      </c>
      <c r="D1632" s="12">
        <v>14.1</v>
      </c>
      <c r="E1632" s="12">
        <v>15.5</v>
      </c>
      <c r="F1632" s="12">
        <v>2015</v>
      </c>
      <c r="G1632" s="12" t="s">
        <v>8</v>
      </c>
      <c r="H1632" s="16" t="str">
        <f>VLOOKUP(A1632,'Data Key'!$A$1:$B$51,2,FALSE)</f>
        <v>Rhode Island</v>
      </c>
      <c r="I1632" s="17">
        <f t="shared" si="250"/>
        <v>1919</v>
      </c>
      <c r="J1632" s="21">
        <f t="shared" si="251"/>
        <v>3.353284084041868E-4</v>
      </c>
      <c r="K1632" s="19">
        <f t="shared" si="252"/>
        <v>14.464119407925335</v>
      </c>
      <c r="L1632" s="19">
        <f t="shared" si="253"/>
        <v>15.134776224733708</v>
      </c>
      <c r="M1632" s="21">
        <f t="shared" si="258"/>
        <v>1834</v>
      </c>
      <c r="N1632" s="21">
        <f t="shared" si="259"/>
        <v>2005</v>
      </c>
      <c r="O1632" s="19">
        <f t="shared" si="254"/>
        <v>14.143922509196635</v>
      </c>
      <c r="P1632" s="19">
        <f t="shared" si="255"/>
        <v>15.462685185899264</v>
      </c>
      <c r="Q1632" s="21">
        <f>((I1632/B1632)+_xlfn.NORM.S.INV(0.975)^2/(2*B1632))/(1+_xlfn.NORM.S.INV(0.975)^2/B1632)</f>
        <v>1.4813821733549634E-2</v>
      </c>
      <c r="R1632" s="21">
        <f>_xlfn.NORM.S.INV(0.975)*SQRT(Q1632*(1-Q1632)/B1632+(_xlfn.NORM.S.INV(0.975)^2/(4*B1632^2)))/(1+_xlfn.NORM.S.INV(0.975)^2/B1632)</f>
        <v>6.5769323718144147E-4</v>
      </c>
      <c r="S1632" s="19">
        <f t="shared" si="256"/>
        <v>14.156128496368192</v>
      </c>
      <c r="T1632" s="19">
        <f t="shared" si="257"/>
        <v>15.471514970731075</v>
      </c>
    </row>
    <row r="1633" spans="1:20" x14ac:dyDescent="0.25">
      <c r="A1633" s="12" t="s">
        <v>17</v>
      </c>
      <c r="B1633" s="13">
        <v>683490</v>
      </c>
      <c r="C1633" s="12">
        <v>8.8000000000000007</v>
      </c>
      <c r="D1633" s="12">
        <v>8.6</v>
      </c>
      <c r="E1633" s="12">
        <v>9.1</v>
      </c>
      <c r="F1633" s="12">
        <v>2015</v>
      </c>
      <c r="G1633" s="12" t="s">
        <v>8</v>
      </c>
      <c r="H1633" s="16" t="str">
        <f>VLOOKUP(A1633,'Data Key'!$A$1:$B$51,2,FALSE)</f>
        <v>South Carolina</v>
      </c>
      <c r="I1633" s="17">
        <f t="shared" si="250"/>
        <v>6015</v>
      </c>
      <c r="J1633" s="21">
        <f t="shared" si="251"/>
        <v>1.1297080029147596E-4</v>
      </c>
      <c r="K1633" s="19">
        <f t="shared" si="252"/>
        <v>8.6874505665171089</v>
      </c>
      <c r="L1633" s="19">
        <f t="shared" si="253"/>
        <v>8.91339216710006</v>
      </c>
      <c r="M1633" s="21">
        <f t="shared" si="258"/>
        <v>5864</v>
      </c>
      <c r="N1633" s="21">
        <f t="shared" si="259"/>
        <v>6167</v>
      </c>
      <c r="O1633" s="19">
        <f t="shared" si="254"/>
        <v>8.5794964081405727</v>
      </c>
      <c r="P1633" s="19">
        <f t="shared" si="255"/>
        <v>9.0228094046730742</v>
      </c>
      <c r="Q1633" s="21">
        <f>((I1633/B1633)+_xlfn.NORM.S.INV(0.975)^2/(2*B1633))/(1+_xlfn.NORM.S.INV(0.975)^2/B1633)</f>
        <v>8.8031820690118914E-3</v>
      </c>
      <c r="R1633" s="21">
        <f>_xlfn.NORM.S.INV(0.975)*SQRT(Q1633*(1-Q1633)/B1633+(_xlfn.NORM.S.INV(0.975)^2/(4*B1633^2)))/(1+_xlfn.NORM.S.INV(0.975)^2/B1633)</f>
        <v>2.2146970314858443E-4</v>
      </c>
      <c r="S1633" s="19">
        <f t="shared" si="256"/>
        <v>8.5817123658633072</v>
      </c>
      <c r="T1633" s="19">
        <f t="shared" si="257"/>
        <v>9.0246517721604764</v>
      </c>
    </row>
    <row r="1634" spans="1:20" x14ac:dyDescent="0.25">
      <c r="A1634" s="12" t="s">
        <v>55</v>
      </c>
      <c r="B1634" s="13">
        <v>119589</v>
      </c>
      <c r="C1634" s="12">
        <v>7.8</v>
      </c>
      <c r="D1634" s="12">
        <v>7.4</v>
      </c>
      <c r="E1634" s="12">
        <v>8.4</v>
      </c>
      <c r="F1634" s="12">
        <v>2015</v>
      </c>
      <c r="G1634" s="12" t="s">
        <v>8</v>
      </c>
      <c r="H1634" s="16" t="str">
        <f>VLOOKUP(A1634,'Data Key'!$A$1:$B$51,2,FALSE)</f>
        <v>South Dakota</v>
      </c>
      <c r="I1634" s="17">
        <f t="shared" si="250"/>
        <v>933</v>
      </c>
      <c r="J1634" s="21">
        <f t="shared" si="251"/>
        <v>2.5441857877963838E-4</v>
      </c>
      <c r="K1634" s="19">
        <f t="shared" si="252"/>
        <v>7.5473023152825247</v>
      </c>
      <c r="L1634" s="19">
        <f t="shared" si="253"/>
        <v>8.0561394728418012</v>
      </c>
      <c r="M1634" s="21">
        <f t="shared" si="258"/>
        <v>874</v>
      </c>
      <c r="N1634" s="21">
        <f t="shared" si="259"/>
        <v>993</v>
      </c>
      <c r="O1634" s="19">
        <f t="shared" si="254"/>
        <v>7.3083644816830979</v>
      </c>
      <c r="P1634" s="19">
        <f t="shared" si="255"/>
        <v>8.3034392795323981</v>
      </c>
      <c r="Q1634" s="21">
        <f>((I1634/B1634)+_xlfn.NORM.S.INV(0.975)^2/(2*B1634))/(1+_xlfn.NORM.S.INV(0.975)^2/B1634)</f>
        <v>7.8175308656101075E-3</v>
      </c>
      <c r="R1634" s="21">
        <f>_xlfn.NORM.S.INV(0.975)*SQRT(Q1634*(1-Q1634)/B1634+(_xlfn.NORM.S.INV(0.975)^2/(4*B1634^2)))/(1+_xlfn.NORM.S.INV(0.975)^2/B1634)</f>
        <v>4.9939455846307354E-4</v>
      </c>
      <c r="S1634" s="19">
        <f t="shared" si="256"/>
        <v>7.318136307147034</v>
      </c>
      <c r="T1634" s="19">
        <f t="shared" si="257"/>
        <v>8.3169254240731796</v>
      </c>
    </row>
    <row r="1635" spans="1:20" x14ac:dyDescent="0.25">
      <c r="A1635" s="12" t="s">
        <v>29</v>
      </c>
      <c r="B1635" s="13">
        <v>896643</v>
      </c>
      <c r="C1635" s="12">
        <v>8.6999999999999993</v>
      </c>
      <c r="D1635" s="12">
        <v>8.5</v>
      </c>
      <c r="E1635" s="12">
        <v>8.9</v>
      </c>
      <c r="F1635" s="12">
        <v>2015</v>
      </c>
      <c r="G1635" s="12" t="s">
        <v>8</v>
      </c>
      <c r="H1635" s="16" t="str">
        <f>VLOOKUP(A1635,'Data Key'!$A$1:$B$51,2,FALSE)</f>
        <v>Tennessee</v>
      </c>
      <c r="I1635" s="17">
        <f t="shared" si="250"/>
        <v>7801</v>
      </c>
      <c r="J1635" s="21">
        <f t="shared" si="251"/>
        <v>9.8074946387981542E-5</v>
      </c>
      <c r="K1635" s="19">
        <f t="shared" si="252"/>
        <v>8.6021546879257862</v>
      </c>
      <c r="L1635" s="19">
        <f t="shared" si="253"/>
        <v>8.7983045807017497</v>
      </c>
      <c r="M1635" s="21">
        <f t="shared" si="258"/>
        <v>7629</v>
      </c>
      <c r="N1635" s="21">
        <f t="shared" si="259"/>
        <v>7974</v>
      </c>
      <c r="O1635" s="19">
        <f t="shared" si="254"/>
        <v>8.5084030098935699</v>
      </c>
      <c r="P1635" s="19">
        <f t="shared" si="255"/>
        <v>8.8931715298061764</v>
      </c>
      <c r="Q1635" s="21">
        <f>((I1635/B1635)+_xlfn.NORM.S.INV(0.975)^2/(2*B1635))/(1+_xlfn.NORM.S.INV(0.975)^2/B1635)</f>
        <v>8.7023344851304019E-3</v>
      </c>
      <c r="R1635" s="21">
        <f>_xlfn.NORM.S.INV(0.975)*SQRT(Q1635*(1-Q1635)/B1635+(_xlfn.NORM.S.INV(0.975)^2/(4*B1635^2)))/(1+_xlfn.NORM.S.INV(0.975)^2/B1635)</f>
        <v>1.9225752001349679E-4</v>
      </c>
      <c r="S1635" s="19">
        <f t="shared" si="256"/>
        <v>8.5100769651169053</v>
      </c>
      <c r="T1635" s="19">
        <f t="shared" si="257"/>
        <v>8.8945920051438989</v>
      </c>
    </row>
    <row r="1636" spans="1:20" x14ac:dyDescent="0.25">
      <c r="A1636" s="12" t="s">
        <v>63</v>
      </c>
      <c r="B1636" s="13">
        <v>4681157</v>
      </c>
      <c r="C1636" s="12">
        <v>9.5</v>
      </c>
      <c r="D1636" s="12">
        <v>9.5</v>
      </c>
      <c r="E1636" s="12">
        <v>9.6</v>
      </c>
      <c r="F1636" s="12">
        <v>2015</v>
      </c>
      <c r="G1636" s="12" t="s">
        <v>8</v>
      </c>
      <c r="H1636" s="16" t="str">
        <f>VLOOKUP(A1636,'Data Key'!$A$1:$B$51,2,FALSE)</f>
        <v>Texas</v>
      </c>
      <c r="I1636" s="17">
        <f t="shared" si="250"/>
        <v>44471</v>
      </c>
      <c r="J1636" s="21">
        <f t="shared" si="251"/>
        <v>4.4834515417919721E-5</v>
      </c>
      <c r="K1636" s="19">
        <f t="shared" si="252"/>
        <v>9.4551673003724925</v>
      </c>
      <c r="L1636" s="19">
        <f t="shared" si="253"/>
        <v>9.5448363312083302</v>
      </c>
      <c r="M1636" s="21">
        <f t="shared" si="258"/>
        <v>44060</v>
      </c>
      <c r="N1636" s="21">
        <f t="shared" si="259"/>
        <v>44883</v>
      </c>
      <c r="O1636" s="19">
        <f t="shared" si="254"/>
        <v>9.4122030087860757</v>
      </c>
      <c r="P1636" s="19">
        <f t="shared" si="255"/>
        <v>9.58801424519622</v>
      </c>
      <c r="Q1636" s="21">
        <f>((I1636/B1636)+_xlfn.NORM.S.INV(0.975)^2/(2*B1636))/(1+_xlfn.NORM.S.INV(0.975)^2/B1636)</f>
        <v>9.5004043303820677E-3</v>
      </c>
      <c r="R1636" s="21">
        <f>_xlfn.NORM.S.INV(0.975)*SQRT(Q1636*(1-Q1636)/B1636+(_xlfn.NORM.S.INV(0.975)^2/(4*B1636^2)))/(1+_xlfn.NORM.S.INV(0.975)^2/B1636)</f>
        <v>8.7876765012285775E-5</v>
      </c>
      <c r="S1636" s="19">
        <f t="shared" si="256"/>
        <v>9.412527565369782</v>
      </c>
      <c r="T1636" s="19">
        <f t="shared" si="257"/>
        <v>9.5882810953943522</v>
      </c>
    </row>
    <row r="1637" spans="1:20" x14ac:dyDescent="0.25">
      <c r="A1637" s="12" t="s">
        <v>25</v>
      </c>
      <c r="B1637" s="13">
        <v>585739</v>
      </c>
      <c r="C1637" s="12">
        <v>8.3000000000000007</v>
      </c>
      <c r="D1637" s="12">
        <v>8.1</v>
      </c>
      <c r="E1637" s="12">
        <v>8.5</v>
      </c>
      <c r="F1637" s="12">
        <v>2015</v>
      </c>
      <c r="G1637" s="12" t="s">
        <v>8</v>
      </c>
      <c r="H1637" s="16" t="str">
        <f>VLOOKUP(A1637,'Data Key'!$A$1:$B$51,2,FALSE)</f>
        <v>Utah</v>
      </c>
      <c r="I1637" s="17">
        <f t="shared" si="250"/>
        <v>4862</v>
      </c>
      <c r="J1637" s="21">
        <f t="shared" si="251"/>
        <v>1.185477608897489E-4</v>
      </c>
      <c r="K1637" s="19">
        <f t="shared" si="252"/>
        <v>8.1820776029668494</v>
      </c>
      <c r="L1637" s="19">
        <f t="shared" si="253"/>
        <v>8.4191731247463473</v>
      </c>
      <c r="M1637" s="21">
        <f t="shared" si="258"/>
        <v>4726</v>
      </c>
      <c r="N1637" s="21">
        <f t="shared" si="259"/>
        <v>4998</v>
      </c>
      <c r="O1637" s="19">
        <f t="shared" si="254"/>
        <v>8.0684400389934758</v>
      </c>
      <c r="P1637" s="19">
        <f t="shared" si="255"/>
        <v>8.532810688719719</v>
      </c>
      <c r="Q1637" s="21">
        <f>((I1637/B1637)+_xlfn.NORM.S.INV(0.975)^2/(2*B1637))/(1+_xlfn.NORM.S.INV(0.975)^2/B1637)</f>
        <v>8.303850060372089E-3</v>
      </c>
      <c r="R1637" s="21">
        <f>_xlfn.NORM.S.INV(0.975)*SQRT(Q1637*(1-Q1637)/B1637+(_xlfn.NORM.S.INV(0.975)^2/(4*B1637^2)))/(1+_xlfn.NORM.S.INV(0.975)^2/B1637)</f>
        <v>2.3241570164949442E-4</v>
      </c>
      <c r="S1637" s="19">
        <f t="shared" si="256"/>
        <v>8.0714343587225947</v>
      </c>
      <c r="T1637" s="19">
        <f t="shared" si="257"/>
        <v>8.5362657620215838</v>
      </c>
    </row>
    <row r="1638" spans="1:20" x14ac:dyDescent="0.25">
      <c r="A1638" s="12" t="s">
        <v>57</v>
      </c>
      <c r="B1638" s="13">
        <v>74724</v>
      </c>
      <c r="C1638" s="12">
        <v>11.9</v>
      </c>
      <c r="D1638" s="12">
        <v>11.2</v>
      </c>
      <c r="E1638" s="12">
        <v>12.7</v>
      </c>
      <c r="F1638" s="12">
        <v>2015</v>
      </c>
      <c r="G1638" s="12" t="s">
        <v>8</v>
      </c>
      <c r="H1638" s="16" t="str">
        <f>VLOOKUP(A1638,'Data Key'!$A$1:$B$51,2,FALSE)</f>
        <v>Vermont</v>
      </c>
      <c r="I1638" s="17">
        <f t="shared" si="250"/>
        <v>889</v>
      </c>
      <c r="J1638" s="21">
        <f t="shared" si="251"/>
        <v>3.9663574681146971E-4</v>
      </c>
      <c r="K1638" s="19">
        <f t="shared" si="252"/>
        <v>11.500478968674853</v>
      </c>
      <c r="L1638" s="19">
        <f t="shared" si="253"/>
        <v>12.293750462297792</v>
      </c>
      <c r="M1638" s="21">
        <f t="shared" si="258"/>
        <v>832</v>
      </c>
      <c r="N1638" s="21">
        <f t="shared" si="259"/>
        <v>948</v>
      </c>
      <c r="O1638" s="19">
        <f t="shared" si="254"/>
        <v>11.134307585247042</v>
      </c>
      <c r="P1638" s="19">
        <f t="shared" si="255"/>
        <v>12.686687008190139</v>
      </c>
      <c r="Q1638" s="21">
        <f>((I1638/B1638)+_xlfn.NORM.S.INV(0.975)^2/(2*B1638))/(1+_xlfn.NORM.S.INV(0.975)^2/B1638)</f>
        <v>1.1922206128505603E-2</v>
      </c>
      <c r="R1638" s="21">
        <f>_xlfn.NORM.S.INV(0.975)*SQRT(Q1638*(1-Q1638)/B1638+(_xlfn.NORM.S.INV(0.975)^2/(4*B1638^2)))/(1+_xlfn.NORM.S.INV(0.975)^2/B1638)</f>
        <v>7.7858560927970691E-4</v>
      </c>
      <c r="S1638" s="19">
        <f t="shared" si="256"/>
        <v>11.143620519225896</v>
      </c>
      <c r="T1638" s="19">
        <f t="shared" si="257"/>
        <v>12.700791737785309</v>
      </c>
    </row>
    <row r="1639" spans="1:20" x14ac:dyDescent="0.25">
      <c r="A1639" s="12" t="s">
        <v>56</v>
      </c>
      <c r="B1639" s="13">
        <v>1159195</v>
      </c>
      <c r="C1639" s="12">
        <v>13.3</v>
      </c>
      <c r="D1639" s="12">
        <v>13.1</v>
      </c>
      <c r="E1639" s="12">
        <v>13.6</v>
      </c>
      <c r="F1639" s="12">
        <v>2015</v>
      </c>
      <c r="G1639" s="12" t="s">
        <v>8</v>
      </c>
      <c r="H1639" s="16" t="str">
        <f>VLOOKUP(A1639,'Data Key'!$A$1:$B$51,2,FALSE)</f>
        <v>Virginia</v>
      </c>
      <c r="I1639" s="17">
        <f t="shared" si="250"/>
        <v>15417</v>
      </c>
      <c r="J1639" s="21">
        <f t="shared" si="251"/>
        <v>1.0639863510641583E-4</v>
      </c>
      <c r="K1639" s="19">
        <f t="shared" si="252"/>
        <v>13.193348171945029</v>
      </c>
      <c r="L1639" s="19">
        <f t="shared" si="253"/>
        <v>13.406145442157863</v>
      </c>
      <c r="M1639" s="21">
        <f t="shared" si="258"/>
        <v>15176</v>
      </c>
      <c r="N1639" s="21">
        <f t="shared" si="259"/>
        <v>15659</v>
      </c>
      <c r="O1639" s="19">
        <f t="shared" si="254"/>
        <v>13.091843908919552</v>
      </c>
      <c r="P1639" s="19">
        <f t="shared" si="255"/>
        <v>13.508512372810442</v>
      </c>
      <c r="Q1639" s="21">
        <f>((I1639/B1639)+_xlfn.NORM.S.INV(0.975)^2/(2*B1639))/(1+_xlfn.NORM.S.INV(0.975)^2/B1639)</f>
        <v>1.3301359678729533E-2</v>
      </c>
      <c r="R1639" s="21">
        <f>_xlfn.NORM.S.INV(0.975)*SQRT(Q1639*(1-Q1639)/B1639+(_xlfn.NORM.S.INV(0.975)^2/(4*B1639^2)))/(1+_xlfn.NORM.S.INV(0.975)^2/B1639)</f>
        <v>2.0855585782665647E-4</v>
      </c>
      <c r="S1639" s="19">
        <f t="shared" si="256"/>
        <v>13.092803820902876</v>
      </c>
      <c r="T1639" s="19">
        <f t="shared" si="257"/>
        <v>13.509915536556189</v>
      </c>
    </row>
    <row r="1640" spans="1:20" x14ac:dyDescent="0.25">
      <c r="A1640" s="12" t="s">
        <v>41</v>
      </c>
      <c r="B1640" s="13">
        <v>993605</v>
      </c>
      <c r="C1640" s="12">
        <v>10.6</v>
      </c>
      <c r="D1640" s="12">
        <v>10.4</v>
      </c>
      <c r="E1640" s="12">
        <v>10.8</v>
      </c>
      <c r="F1640" s="12">
        <v>2015</v>
      </c>
      <c r="G1640" s="12" t="s">
        <v>8</v>
      </c>
      <c r="H1640" s="16" t="str">
        <f>VLOOKUP(A1640,'Data Key'!$A$1:$B$51,2,FALSE)</f>
        <v>Washington</v>
      </c>
      <c r="I1640" s="17">
        <f t="shared" si="250"/>
        <v>10532</v>
      </c>
      <c r="J1640" s="21">
        <f t="shared" si="251"/>
        <v>1.0273718384457565E-4</v>
      </c>
      <c r="K1640" s="19">
        <f t="shared" si="252"/>
        <v>10.497048445253506</v>
      </c>
      <c r="L1640" s="19">
        <f t="shared" si="253"/>
        <v>10.702522812942657</v>
      </c>
      <c r="M1640" s="21">
        <f t="shared" si="258"/>
        <v>10333</v>
      </c>
      <c r="N1640" s="21">
        <f t="shared" si="259"/>
        <v>10733</v>
      </c>
      <c r="O1640" s="19">
        <f t="shared" si="254"/>
        <v>10.399504833409654</v>
      </c>
      <c r="P1640" s="19">
        <f t="shared" si="255"/>
        <v>10.802079297104987</v>
      </c>
      <c r="Q1640" s="21">
        <f>((I1640/B1640)+_xlfn.NORM.S.INV(0.975)^2/(2*B1640))/(1+_xlfn.NORM.S.INV(0.975)^2/B1640)</f>
        <v>1.0601677732601894E-2</v>
      </c>
      <c r="R1640" s="21">
        <f>_xlfn.NORM.S.INV(0.975)*SQRT(Q1640*(1-Q1640)/B1640+(_xlfn.NORM.S.INV(0.975)^2/(4*B1640^2)))/(1+_xlfn.NORM.S.INV(0.975)^2/B1640)</f>
        <v>2.013874580541474E-4</v>
      </c>
      <c r="S1640" s="19">
        <f t="shared" si="256"/>
        <v>10.400290274547746</v>
      </c>
      <c r="T1640" s="19">
        <f t="shared" si="257"/>
        <v>10.803065190656042</v>
      </c>
    </row>
    <row r="1641" spans="1:20" x14ac:dyDescent="0.25">
      <c r="A1641" s="12" t="s">
        <v>18</v>
      </c>
      <c r="B1641" s="13">
        <v>242212</v>
      </c>
      <c r="C1641" s="12">
        <v>7.7</v>
      </c>
      <c r="D1641" s="12">
        <v>7.4</v>
      </c>
      <c r="E1641" s="12">
        <v>8.1</v>
      </c>
      <c r="F1641" s="12">
        <v>2015</v>
      </c>
      <c r="G1641" s="12" t="s">
        <v>8</v>
      </c>
      <c r="H1641" s="16" t="str">
        <f>VLOOKUP(A1641,'Data Key'!$A$1:$B$51,2,FALSE)</f>
        <v>West Virginia</v>
      </c>
      <c r="I1641" s="17">
        <f t="shared" si="250"/>
        <v>1865</v>
      </c>
      <c r="J1641" s="21">
        <f t="shared" si="251"/>
        <v>1.7760913013795731E-4</v>
      </c>
      <c r="K1641" s="19">
        <f t="shared" si="252"/>
        <v>7.5222571027489353</v>
      </c>
      <c r="L1641" s="19">
        <f t="shared" si="253"/>
        <v>7.8774753630248497</v>
      </c>
      <c r="M1641" s="21">
        <f t="shared" si="258"/>
        <v>1781</v>
      </c>
      <c r="N1641" s="21">
        <f t="shared" si="259"/>
        <v>1950</v>
      </c>
      <c r="O1641" s="19">
        <f t="shared" si="254"/>
        <v>7.3530626063118261</v>
      </c>
      <c r="P1641" s="19">
        <f t="shared" si="255"/>
        <v>8.0507984740640435</v>
      </c>
      <c r="Q1641" s="21">
        <f>((I1641/B1641)+_xlfn.NORM.S.INV(0.975)^2/(2*B1641))/(1+_xlfn.NORM.S.INV(0.975)^2/B1641)</f>
        <v>7.707673941416188E-3</v>
      </c>
      <c r="R1641" s="21">
        <f>_xlfn.NORM.S.INV(0.975)*SQRT(Q1641*(1-Q1641)/B1641+(_xlfn.NORM.S.INV(0.975)^2/(4*B1641^2)))/(1+_xlfn.NORM.S.INV(0.975)^2/B1641)</f>
        <v>3.4836731566329415E-4</v>
      </c>
      <c r="S1641" s="19">
        <f t="shared" si="256"/>
        <v>7.3593066257528932</v>
      </c>
      <c r="T1641" s="19">
        <f t="shared" si="257"/>
        <v>8.0560412570794817</v>
      </c>
    </row>
    <row r="1642" spans="1:20" x14ac:dyDescent="0.25">
      <c r="A1642" s="12" t="s">
        <v>26</v>
      </c>
      <c r="B1642" s="13">
        <v>753815</v>
      </c>
      <c r="C1642" s="12">
        <v>12.9</v>
      </c>
      <c r="D1642" s="12">
        <v>12.7</v>
      </c>
      <c r="E1642" s="12">
        <v>13.2</v>
      </c>
      <c r="F1642" s="12">
        <v>2015</v>
      </c>
      <c r="G1642" s="12" t="s">
        <v>8</v>
      </c>
      <c r="H1642" s="16" t="str">
        <f>VLOOKUP(A1642,'Data Key'!$A$1:$B$51,2,FALSE)</f>
        <v>Wisconsin</v>
      </c>
      <c r="I1642" s="17">
        <f t="shared" si="250"/>
        <v>9724</v>
      </c>
      <c r="J1642" s="21">
        <f t="shared" si="251"/>
        <v>1.2996856929533402E-4</v>
      </c>
      <c r="K1642" s="19">
        <f t="shared" si="252"/>
        <v>12.769748204714203</v>
      </c>
      <c r="L1642" s="19">
        <f t="shared" si="253"/>
        <v>13.029685343304871</v>
      </c>
      <c r="M1642" s="21">
        <f t="shared" si="258"/>
        <v>9533</v>
      </c>
      <c r="N1642" s="21">
        <f t="shared" si="259"/>
        <v>9917</v>
      </c>
      <c r="O1642" s="19">
        <f t="shared" si="254"/>
        <v>12.646338955844604</v>
      </c>
      <c r="P1642" s="19">
        <f t="shared" si="255"/>
        <v>13.15574776304531</v>
      </c>
      <c r="Q1642" s="21">
        <f>((I1642/B1642)+_xlfn.NORM.S.INV(0.975)^2/(2*B1642))/(1+_xlfn.NORM.S.INV(0.975)^2/B1642)</f>
        <v>1.2902199035763489E-2</v>
      </c>
      <c r="R1642" s="21">
        <f>_xlfn.NORM.S.INV(0.975)*SQRT(Q1642*(1-Q1642)/B1642+(_xlfn.NORM.S.INV(0.975)^2/(4*B1642^2)))/(1+_xlfn.NORM.S.INV(0.975)^2/B1642)</f>
        <v>2.547693459350849E-4</v>
      </c>
      <c r="S1642" s="19">
        <f t="shared" si="256"/>
        <v>12.647429689828405</v>
      </c>
      <c r="T1642" s="19">
        <f t="shared" si="257"/>
        <v>13.156968381698574</v>
      </c>
    </row>
    <row r="1643" spans="1:20" x14ac:dyDescent="0.25">
      <c r="A1643" s="12" t="s">
        <v>42</v>
      </c>
      <c r="B1643" s="13">
        <v>86367</v>
      </c>
      <c r="C1643" s="12">
        <v>9.1999999999999993</v>
      </c>
      <c r="D1643" s="12">
        <v>8.6</v>
      </c>
      <c r="E1643" s="12">
        <v>9.8000000000000007</v>
      </c>
      <c r="F1643" s="12">
        <v>2015</v>
      </c>
      <c r="G1643" s="12" t="s">
        <v>8</v>
      </c>
      <c r="H1643" s="16" t="str">
        <f>VLOOKUP(A1643,'Data Key'!$A$1:$B$51,2,FALSE)</f>
        <v>Wyoming</v>
      </c>
      <c r="I1643" s="17">
        <f t="shared" si="250"/>
        <v>795</v>
      </c>
      <c r="J1643" s="21">
        <f t="shared" si="251"/>
        <v>3.2495831485442294E-4</v>
      </c>
      <c r="K1643" s="19">
        <f t="shared" si="252"/>
        <v>8.8799463362275883</v>
      </c>
      <c r="L1643" s="19">
        <f t="shared" si="253"/>
        <v>9.5298629659364327</v>
      </c>
      <c r="M1643" s="21">
        <f t="shared" si="258"/>
        <v>740</v>
      </c>
      <c r="N1643" s="21">
        <f t="shared" si="259"/>
        <v>850</v>
      </c>
      <c r="O1643" s="19">
        <f t="shared" si="254"/>
        <v>8.5680873481769666</v>
      </c>
      <c r="P1643" s="19">
        <f t="shared" si="255"/>
        <v>9.8417219539870544</v>
      </c>
      <c r="Q1643" s="21">
        <f>((I1643/B1643)+_xlfn.NORM.S.INV(0.975)^2/(2*B1643))/(1+_xlfn.NORM.S.INV(0.975)^2/B1643)</f>
        <v>9.2267334201010156E-3</v>
      </c>
      <c r="R1643" s="21">
        <f>_xlfn.NORM.S.INV(0.975)*SQRT(Q1643*(1-Q1643)/B1643+(_xlfn.NORM.S.INV(0.975)^2/(4*B1643^2)))/(1+_xlfn.NORM.S.INV(0.975)^2/B1643)</f>
        <v>6.3801362761805019E-4</v>
      </c>
      <c r="S1643" s="19">
        <f t="shared" si="256"/>
        <v>8.5887197924829657</v>
      </c>
      <c r="T1643" s="19">
        <f t="shared" si="257"/>
        <v>9.8647470477190655</v>
      </c>
    </row>
    <row r="1644" spans="1:20" x14ac:dyDescent="0.25">
      <c r="A1644" s="12" t="s">
        <v>19</v>
      </c>
      <c r="B1644" s="13">
        <v>674701</v>
      </c>
      <c r="C1644" s="12">
        <v>9.1</v>
      </c>
      <c r="D1644" s="12">
        <v>8.9</v>
      </c>
      <c r="E1644" s="12">
        <v>9.3000000000000007</v>
      </c>
      <c r="F1644" s="12">
        <v>2016</v>
      </c>
      <c r="G1644" s="12" t="s">
        <v>8</v>
      </c>
      <c r="H1644" s="16" t="str">
        <f>VLOOKUP(A1644,'Data Key'!$A$1:$B$51,2,FALSE)</f>
        <v>Alabama</v>
      </c>
      <c r="I1644" s="17">
        <f t="shared" si="250"/>
        <v>6140</v>
      </c>
      <c r="J1644" s="21">
        <f t="shared" si="251"/>
        <v>1.1560794307695012E-4</v>
      </c>
      <c r="K1644" s="19">
        <f t="shared" si="252"/>
        <v>8.9847194612102825</v>
      </c>
      <c r="L1644" s="19">
        <f t="shared" si="253"/>
        <v>9.2159353473641819</v>
      </c>
      <c r="M1644" s="21">
        <f t="shared" si="258"/>
        <v>5987</v>
      </c>
      <c r="N1644" s="21">
        <f t="shared" si="259"/>
        <v>6293</v>
      </c>
      <c r="O1644" s="19">
        <f t="shared" si="254"/>
        <v>8.8735602881869156</v>
      </c>
      <c r="P1644" s="19">
        <f t="shared" si="255"/>
        <v>9.3270945203875488</v>
      </c>
      <c r="Q1644" s="21">
        <f>((I1644/B1644)+_xlfn.NORM.S.INV(0.975)^2/(2*B1644))/(1+_xlfn.NORM.S.INV(0.975)^2/B1644)</f>
        <v>9.1031223610764725E-3</v>
      </c>
      <c r="R1644" s="21">
        <f>_xlfn.NORM.S.INV(0.975)*SQRT(Q1644*(1-Q1644)/B1644+(_xlfn.NORM.S.INV(0.975)^2/(4*B1644^2)))/(1+_xlfn.NORM.S.INV(0.975)^2/B1644)</f>
        <v>2.2663846737663943E-4</v>
      </c>
      <c r="S1644" s="19">
        <f t="shared" si="256"/>
        <v>8.8764838936998345</v>
      </c>
      <c r="T1644" s="19">
        <f t="shared" si="257"/>
        <v>9.3297608284531108</v>
      </c>
    </row>
    <row r="1645" spans="1:20" x14ac:dyDescent="0.25">
      <c r="A1645" s="12" t="s">
        <v>43</v>
      </c>
      <c r="B1645" s="13">
        <v>119217</v>
      </c>
      <c r="C1645" s="12">
        <v>10.1</v>
      </c>
      <c r="D1645" s="12">
        <v>9.5</v>
      </c>
      <c r="E1645" s="12">
        <v>10.7</v>
      </c>
      <c r="F1645" s="12">
        <v>2016</v>
      </c>
      <c r="G1645" s="12" t="s">
        <v>8</v>
      </c>
      <c r="H1645" s="16" t="str">
        <f>VLOOKUP(A1645,'Data Key'!$A$1:$B$51,2,FALSE)</f>
        <v>Alaska</v>
      </c>
      <c r="I1645" s="17">
        <f t="shared" si="250"/>
        <v>1204</v>
      </c>
      <c r="J1645" s="21">
        <f t="shared" si="251"/>
        <v>2.8958154799448618E-4</v>
      </c>
      <c r="K1645" s="19">
        <f t="shared" si="252"/>
        <v>9.8096492664027899</v>
      </c>
      <c r="L1645" s="19">
        <f t="shared" si="253"/>
        <v>10.388812362391761</v>
      </c>
      <c r="M1645" s="21">
        <f t="shared" si="258"/>
        <v>1137</v>
      </c>
      <c r="N1645" s="21">
        <f t="shared" si="259"/>
        <v>1272</v>
      </c>
      <c r="O1645" s="19">
        <f t="shared" si="254"/>
        <v>9.5372304285462643</v>
      </c>
      <c r="P1645" s="19">
        <f t="shared" si="255"/>
        <v>10.66961926570875</v>
      </c>
      <c r="Q1645" s="21">
        <f>((I1645/B1645)+_xlfn.NORM.S.INV(0.975)^2/(2*B1645))/(1+_xlfn.NORM.S.INV(0.975)^2/B1645)</f>
        <v>1.0115016088247259E-2</v>
      </c>
      <c r="R1645" s="21">
        <f>_xlfn.NORM.S.INV(0.975)*SQRT(Q1645*(1-Q1645)/B1645+(_xlfn.NORM.S.INV(0.975)^2/(4*B1645^2)))/(1+_xlfn.NORM.S.INV(0.975)^2/B1645)</f>
        <v>5.6821839990961269E-4</v>
      </c>
      <c r="S1645" s="19">
        <f t="shared" si="256"/>
        <v>9.5467976883376462</v>
      </c>
      <c r="T1645" s="19">
        <f t="shared" si="257"/>
        <v>10.683234488156872</v>
      </c>
    </row>
    <row r="1646" spans="1:20" x14ac:dyDescent="0.25">
      <c r="A1646" s="12" t="s">
        <v>13</v>
      </c>
      <c r="B1646" s="13">
        <v>1033241</v>
      </c>
      <c r="C1646" s="12">
        <v>10.4</v>
      </c>
      <c r="D1646" s="12">
        <v>10.199999999999999</v>
      </c>
      <c r="E1646" s="12">
        <v>10.6</v>
      </c>
      <c r="F1646" s="12">
        <v>2016</v>
      </c>
      <c r="G1646" s="12" t="s">
        <v>8</v>
      </c>
      <c r="H1646" s="16" t="str">
        <f>VLOOKUP(A1646,'Data Key'!$A$1:$B$51,2,FALSE)</f>
        <v>Arizona</v>
      </c>
      <c r="I1646" s="17">
        <f t="shared" si="250"/>
        <v>10746</v>
      </c>
      <c r="J1646" s="21">
        <f t="shared" si="251"/>
        <v>9.9804832015086705E-5</v>
      </c>
      <c r="K1646" s="19">
        <f t="shared" si="252"/>
        <v>10.300479322407744</v>
      </c>
      <c r="L1646" s="19">
        <f t="shared" si="253"/>
        <v>10.500088986437918</v>
      </c>
      <c r="M1646" s="21">
        <f t="shared" si="258"/>
        <v>10544</v>
      </c>
      <c r="N1646" s="21">
        <f t="shared" si="259"/>
        <v>10948</v>
      </c>
      <c r="O1646" s="19">
        <f t="shared" si="254"/>
        <v>10.204782814464389</v>
      </c>
      <c r="P1646" s="19">
        <f t="shared" si="255"/>
        <v>10.595785494381271</v>
      </c>
      <c r="Q1646" s="21">
        <f>((I1646/B1646)+_xlfn.NORM.S.INV(0.975)^2/(2*B1646))/(1+_xlfn.NORM.S.INV(0.975)^2/B1646)</f>
        <v>1.0402104417221714E-2</v>
      </c>
      <c r="R1646" s="21">
        <f>_xlfn.NORM.S.INV(0.975)*SQRT(Q1646*(1-Q1646)/B1646+(_xlfn.NORM.S.INV(0.975)^2/(4*B1646^2)))/(1+_xlfn.NORM.S.INV(0.975)^2/B1646)</f>
        <v>1.9563891827721378E-4</v>
      </c>
      <c r="S1646" s="19">
        <f t="shared" si="256"/>
        <v>10.2064654989445</v>
      </c>
      <c r="T1646" s="19">
        <f t="shared" si="257"/>
        <v>10.597743335498929</v>
      </c>
    </row>
    <row r="1647" spans="1:20" x14ac:dyDescent="0.25">
      <c r="A1647" s="12" t="s">
        <v>20</v>
      </c>
      <c r="B1647" s="13">
        <v>440130</v>
      </c>
      <c r="C1647" s="12">
        <v>9.5</v>
      </c>
      <c r="D1647" s="12">
        <v>9.3000000000000007</v>
      </c>
      <c r="E1647" s="12">
        <v>9.8000000000000007</v>
      </c>
      <c r="F1647" s="12">
        <v>2016</v>
      </c>
      <c r="G1647" s="12" t="s">
        <v>8</v>
      </c>
      <c r="H1647" s="16" t="str">
        <f>VLOOKUP(A1647,'Data Key'!$A$1:$B$51,2,FALSE)</f>
        <v>Arkansas</v>
      </c>
      <c r="I1647" s="17">
        <f t="shared" si="250"/>
        <v>4181</v>
      </c>
      <c r="J1647" s="21">
        <f t="shared" si="251"/>
        <v>1.4621316190097927E-4</v>
      </c>
      <c r="K1647" s="19">
        <f t="shared" si="252"/>
        <v>9.3532529049429076</v>
      </c>
      <c r="L1647" s="19">
        <f t="shared" si="253"/>
        <v>9.6456792287448678</v>
      </c>
      <c r="M1647" s="21">
        <f t="shared" si="258"/>
        <v>4056</v>
      </c>
      <c r="N1647" s="21">
        <f t="shared" si="259"/>
        <v>4308</v>
      </c>
      <c r="O1647" s="19">
        <f t="shared" si="254"/>
        <v>9.2154590689114588</v>
      </c>
      <c r="P1647" s="19">
        <f t="shared" si="255"/>
        <v>9.7880171767432351</v>
      </c>
      <c r="Q1647" s="21">
        <f>((I1647/B1647)+_xlfn.NORM.S.INV(0.975)^2/(2*B1647))/(1+_xlfn.NORM.S.INV(0.975)^2/B1647)</f>
        <v>9.5037471227981136E-3</v>
      </c>
      <c r="R1647" s="21">
        <f>_xlfn.NORM.S.INV(0.975)*SQRT(Q1647*(1-Q1647)/B1647+(_xlfn.NORM.S.INV(0.975)^2/(4*B1647^2)))/(1+_xlfn.NORM.S.INV(0.975)^2/B1647)</f>
        <v>2.8666719522365197E-4</v>
      </c>
      <c r="S1647" s="19">
        <f t="shared" si="256"/>
        <v>9.2170799275744617</v>
      </c>
      <c r="T1647" s="19">
        <f t="shared" si="257"/>
        <v>9.7904143180217655</v>
      </c>
    </row>
    <row r="1648" spans="1:20" x14ac:dyDescent="0.25">
      <c r="A1648" s="12" t="s">
        <v>44</v>
      </c>
      <c r="B1648" s="13">
        <v>5686400</v>
      </c>
      <c r="C1648" s="12">
        <v>13.9</v>
      </c>
      <c r="D1648" s="12">
        <v>13.8</v>
      </c>
      <c r="E1648" s="12">
        <v>14</v>
      </c>
      <c r="F1648" s="12">
        <v>2016</v>
      </c>
      <c r="G1648" s="12" t="s">
        <v>8</v>
      </c>
      <c r="H1648" s="16" t="str">
        <f>VLOOKUP(A1648,'Data Key'!$A$1:$B$51,2,FALSE)</f>
        <v>California</v>
      </c>
      <c r="I1648" s="17">
        <f t="shared" si="250"/>
        <v>79041</v>
      </c>
      <c r="J1648" s="21">
        <f t="shared" si="251"/>
        <v>4.9096358874814278E-5</v>
      </c>
      <c r="K1648" s="19">
        <f t="shared" si="252"/>
        <v>13.850910675452706</v>
      </c>
      <c r="L1648" s="19">
        <f t="shared" si="253"/>
        <v>13.949103393202332</v>
      </c>
      <c r="M1648" s="21">
        <f t="shared" si="258"/>
        <v>78494</v>
      </c>
      <c r="N1648" s="21">
        <f t="shared" si="259"/>
        <v>79589</v>
      </c>
      <c r="O1648" s="19">
        <f t="shared" si="254"/>
        <v>13.803812605514914</v>
      </c>
      <c r="P1648" s="19">
        <f t="shared" si="255"/>
        <v>13.996377321328081</v>
      </c>
      <c r="Q1648" s="21">
        <f>((I1648/B1648)+_xlfn.NORM.S.INV(0.975)^2/(2*B1648))/(1+_xlfn.NORM.S.INV(0.975)^2/B1648)</f>
        <v>1.3900335419921962E-2</v>
      </c>
      <c r="R1648" s="21">
        <f>_xlfn.NORM.S.INV(0.975)*SQRT(Q1648*(1-Q1648)/B1648+(_xlfn.NORM.S.INV(0.975)^2/(4*B1648^2)))/(1+_xlfn.NORM.S.INV(0.975)^2/B1648)</f>
        <v>9.6228743626440103E-5</v>
      </c>
      <c r="S1648" s="19">
        <f t="shared" si="256"/>
        <v>13.804106676295522</v>
      </c>
      <c r="T1648" s="19">
        <f t="shared" si="257"/>
        <v>13.996564163548403</v>
      </c>
    </row>
    <row r="1649" spans="1:20" x14ac:dyDescent="0.25">
      <c r="A1649" s="12" t="s">
        <v>21</v>
      </c>
      <c r="B1649" s="13">
        <v>808556</v>
      </c>
      <c r="C1649" s="12">
        <v>7.3</v>
      </c>
      <c r="D1649" s="12">
        <v>7.1</v>
      </c>
      <c r="E1649" s="12">
        <v>7.5</v>
      </c>
      <c r="F1649" s="12">
        <v>2016</v>
      </c>
      <c r="G1649" s="12" t="s">
        <v>8</v>
      </c>
      <c r="H1649" s="16" t="str">
        <f>VLOOKUP(A1649,'Data Key'!$A$1:$B$51,2,FALSE)</f>
        <v>Colorado</v>
      </c>
      <c r="I1649" s="17">
        <f t="shared" si="250"/>
        <v>5902</v>
      </c>
      <c r="J1649" s="21">
        <f t="shared" si="251"/>
        <v>9.4667004121881215E-5</v>
      </c>
      <c r="K1649" s="19">
        <f t="shared" si="252"/>
        <v>7.2047655645561077</v>
      </c>
      <c r="L1649" s="19">
        <f t="shared" si="253"/>
        <v>7.3940995727998704</v>
      </c>
      <c r="M1649" s="21">
        <f t="shared" si="258"/>
        <v>5753</v>
      </c>
      <c r="N1649" s="21">
        <f t="shared" si="259"/>
        <v>6053</v>
      </c>
      <c r="O1649" s="19">
        <f t="shared" si="254"/>
        <v>7.1151534340231226</v>
      </c>
      <c r="P1649" s="19">
        <f t="shared" si="255"/>
        <v>7.486185248764464</v>
      </c>
      <c r="Q1649" s="21">
        <f>((I1649/B1649)+_xlfn.NORM.S.INV(0.975)^2/(2*B1649))/(1+_xlfn.NORM.S.INV(0.975)^2/B1649)</f>
        <v>7.3017733835981386E-3</v>
      </c>
      <c r="R1649" s="21">
        <f>_xlfn.NORM.S.INV(0.975)*SQRT(Q1649*(1-Q1649)/B1649+(_xlfn.NORM.S.INV(0.975)^2/(4*B1649^2)))/(1+_xlfn.NORM.S.INV(0.975)^2/B1649)</f>
        <v>1.8558776989840997E-4</v>
      </c>
      <c r="S1649" s="19">
        <f t="shared" si="256"/>
        <v>7.116185613699729</v>
      </c>
      <c r="T1649" s="19">
        <f t="shared" si="257"/>
        <v>7.4873611534965487</v>
      </c>
    </row>
    <row r="1650" spans="1:20" x14ac:dyDescent="0.25">
      <c r="A1650" s="12" t="s">
        <v>33</v>
      </c>
      <c r="B1650" s="13">
        <v>479961</v>
      </c>
      <c r="C1650" s="12">
        <v>15.4</v>
      </c>
      <c r="D1650" s="12">
        <v>15</v>
      </c>
      <c r="E1650" s="12">
        <v>15.7</v>
      </c>
      <c r="F1650" s="12">
        <v>2016</v>
      </c>
      <c r="G1650" s="12" t="s">
        <v>8</v>
      </c>
      <c r="H1650" s="16" t="str">
        <f>VLOOKUP(A1650,'Data Key'!$A$1:$B$51,2,FALSE)</f>
        <v>Connecticut</v>
      </c>
      <c r="I1650" s="17">
        <f t="shared" si="250"/>
        <v>7391</v>
      </c>
      <c r="J1650" s="21">
        <f t="shared" si="251"/>
        <v>1.7773614276700328E-4</v>
      </c>
      <c r="K1650" s="19">
        <f t="shared" si="252"/>
        <v>15.221431706287399</v>
      </c>
      <c r="L1650" s="19">
        <f t="shared" si="253"/>
        <v>15.576903991821403</v>
      </c>
      <c r="M1650" s="21">
        <f t="shared" si="258"/>
        <v>7225</v>
      </c>
      <c r="N1650" s="21">
        <f t="shared" si="259"/>
        <v>7559</v>
      </c>
      <c r="O1650" s="19">
        <f t="shared" si="254"/>
        <v>15.053306414479509</v>
      </c>
      <c r="P1650" s="19">
        <f t="shared" si="255"/>
        <v>15.749196288865138</v>
      </c>
      <c r="Q1650" s="21">
        <f>((I1650/B1650)+_xlfn.NORM.S.INV(0.975)^2/(2*B1650))/(1+_xlfn.NORM.S.INV(0.975)^2/B1650)</f>
        <v>1.5403046412608189E-2</v>
      </c>
      <c r="R1650" s="21">
        <f>_xlfn.NORM.S.INV(0.975)*SQRT(Q1650*(1-Q1650)/B1650+(_xlfn.NORM.S.INV(0.975)^2/(4*B1650^2)))/(1+_xlfn.NORM.S.INV(0.975)^2/B1650)</f>
        <v>3.484198135053965E-4</v>
      </c>
      <c r="S1650" s="19">
        <f t="shared" si="256"/>
        <v>15.054626599102793</v>
      </c>
      <c r="T1650" s="19">
        <f t="shared" si="257"/>
        <v>15.751466226113585</v>
      </c>
    </row>
    <row r="1651" spans="1:20" x14ac:dyDescent="0.25">
      <c r="A1651" s="12" t="s">
        <v>45</v>
      </c>
      <c r="B1651" s="13">
        <v>124609</v>
      </c>
      <c r="C1651" s="12">
        <v>11.1</v>
      </c>
      <c r="D1651" s="12">
        <v>10.5</v>
      </c>
      <c r="E1651" s="12">
        <v>11.7</v>
      </c>
      <c r="F1651" s="12">
        <v>2016</v>
      </c>
      <c r="G1651" s="12" t="s">
        <v>8</v>
      </c>
      <c r="H1651" s="16" t="str">
        <f>VLOOKUP(A1651,'Data Key'!$A$1:$B$51,2,FALSE)</f>
        <v>Delaware</v>
      </c>
      <c r="I1651" s="17">
        <f t="shared" si="250"/>
        <v>1383</v>
      </c>
      <c r="J1651" s="21">
        <f t="shared" si="251"/>
        <v>2.9678240476088891E-4</v>
      </c>
      <c r="K1651" s="19">
        <f t="shared" si="252"/>
        <v>10.801934381346054</v>
      </c>
      <c r="L1651" s="19">
        <f t="shared" si="253"/>
        <v>11.395499190867833</v>
      </c>
      <c r="M1651" s="21">
        <f t="shared" si="258"/>
        <v>1311</v>
      </c>
      <c r="N1651" s="21">
        <f t="shared" si="259"/>
        <v>1456</v>
      </c>
      <c r="O1651" s="19">
        <f t="shared" si="254"/>
        <v>10.520909404617644</v>
      </c>
      <c r="P1651" s="19">
        <f t="shared" si="255"/>
        <v>11.684549270116925</v>
      </c>
      <c r="Q1651" s="21">
        <f>((I1651/B1651)+_xlfn.NORM.S.INV(0.975)^2/(2*B1651))/(1+_xlfn.NORM.S.INV(0.975)^2/B1651)</f>
        <v>1.1113788219555248E-2</v>
      </c>
      <c r="R1651" s="21">
        <f>_xlfn.NORM.S.INV(0.975)*SQRT(Q1651*(1-Q1651)/B1651+(_xlfn.NORM.S.INV(0.975)^2/(4*B1651^2)))/(1+_xlfn.NORM.S.INV(0.975)^2/B1651)</f>
        <v>5.8225930752666289E-4</v>
      </c>
      <c r="S1651" s="19">
        <f t="shared" si="256"/>
        <v>10.531528912028586</v>
      </c>
      <c r="T1651" s="19">
        <f t="shared" si="257"/>
        <v>11.696047527081911</v>
      </c>
    </row>
    <row r="1652" spans="1:20" x14ac:dyDescent="0.25">
      <c r="A1652" s="12" t="s">
        <v>60</v>
      </c>
      <c r="B1652" s="13">
        <v>65732</v>
      </c>
      <c r="C1652" s="12">
        <v>11.9</v>
      </c>
      <c r="D1652" s="12">
        <v>11.1</v>
      </c>
      <c r="E1652" s="12">
        <v>12.7</v>
      </c>
      <c r="F1652" s="12">
        <v>2016</v>
      </c>
      <c r="G1652" s="12" t="s">
        <v>8</v>
      </c>
      <c r="H1652" s="16" t="e">
        <f>VLOOKUP(A1652,'Data Key'!$A$1:$B$51,2,FALSE)</f>
        <v>#N/A</v>
      </c>
      <c r="I1652" s="17">
        <f t="shared" si="250"/>
        <v>782</v>
      </c>
      <c r="J1652" s="21">
        <f t="shared" si="251"/>
        <v>4.2289026172151516E-4</v>
      </c>
      <c r="K1652" s="19">
        <f t="shared" si="252"/>
        <v>11.47390277667683</v>
      </c>
      <c r="L1652" s="19">
        <f t="shared" si="253"/>
        <v>12.319683300119859</v>
      </c>
      <c r="M1652" s="21">
        <f t="shared" si="258"/>
        <v>728</v>
      </c>
      <c r="N1652" s="21">
        <f t="shared" si="259"/>
        <v>837</v>
      </c>
      <c r="O1652" s="19">
        <f t="shared" si="254"/>
        <v>11.075275360554981</v>
      </c>
      <c r="P1652" s="19">
        <f t="shared" si="255"/>
        <v>12.733524006572141</v>
      </c>
      <c r="Q1652" s="21">
        <f>((I1652/B1652)+_xlfn.NORM.S.INV(0.975)^2/(2*B1652))/(1+_xlfn.NORM.S.INV(0.975)^2/B1652)</f>
        <v>1.1925316722406655E-2</v>
      </c>
      <c r="R1652" s="21">
        <f>_xlfn.NORM.S.INV(0.975)*SQRT(Q1652*(1-Q1652)/B1652+(_xlfn.NORM.S.INV(0.975)^2/(4*B1652^2)))/(1+_xlfn.NORM.S.INV(0.975)^2/B1652)</f>
        <v>8.3029651854654696E-4</v>
      </c>
      <c r="S1652" s="19">
        <f t="shared" si="256"/>
        <v>11.095020203860107</v>
      </c>
      <c r="T1652" s="19">
        <f t="shared" si="257"/>
        <v>12.755613240953203</v>
      </c>
    </row>
    <row r="1653" spans="1:20" x14ac:dyDescent="0.25">
      <c r="A1653" s="12" t="s">
        <v>27</v>
      </c>
      <c r="B1653" s="13">
        <v>2555399</v>
      </c>
      <c r="C1653" s="12">
        <v>12.1</v>
      </c>
      <c r="D1653" s="12">
        <v>12</v>
      </c>
      <c r="E1653" s="12">
        <v>12.3</v>
      </c>
      <c r="F1653" s="12">
        <v>2016</v>
      </c>
      <c r="G1653" s="12" t="s">
        <v>8</v>
      </c>
      <c r="H1653" s="16" t="str">
        <f>VLOOKUP(A1653,'Data Key'!$A$1:$B$51,2,FALSE)</f>
        <v>Florida</v>
      </c>
      <c r="I1653" s="17">
        <f t="shared" si="250"/>
        <v>30920</v>
      </c>
      <c r="J1653" s="21">
        <f t="shared" si="251"/>
        <v>6.8393927399765429E-5</v>
      </c>
      <c r="K1653" s="19">
        <f t="shared" si="252"/>
        <v>12.031477756043797</v>
      </c>
      <c r="L1653" s="19">
        <f t="shared" si="253"/>
        <v>12.16826561084333</v>
      </c>
      <c r="M1653" s="21">
        <f t="shared" si="258"/>
        <v>30578</v>
      </c>
      <c r="N1653" s="21">
        <f t="shared" si="259"/>
        <v>31263</v>
      </c>
      <c r="O1653" s="19">
        <f t="shared" si="254"/>
        <v>11.966037397682319</v>
      </c>
      <c r="P1653" s="19">
        <f t="shared" si="255"/>
        <v>12.234097297525748</v>
      </c>
      <c r="Q1653" s="21">
        <f>((I1653/B1653)+_xlfn.NORM.S.INV(0.975)^2/(2*B1653))/(1+_xlfn.NORM.S.INV(0.975)^2/B1653)</f>
        <v>1.2100605128762295E-2</v>
      </c>
      <c r="R1653" s="21">
        <f>_xlfn.NORM.S.INV(0.975)*SQRT(Q1653*(1-Q1653)/B1653+(_xlfn.NORM.S.INV(0.975)^2/(4*B1653^2)))/(1+_xlfn.NORM.S.INV(0.975)^2/B1653)</f>
        <v>1.3405555307826207E-4</v>
      </c>
      <c r="S1653" s="19">
        <f t="shared" si="256"/>
        <v>11.966549575684033</v>
      </c>
      <c r="T1653" s="19">
        <f t="shared" si="257"/>
        <v>12.234660681840555</v>
      </c>
    </row>
    <row r="1654" spans="1:20" x14ac:dyDescent="0.25">
      <c r="A1654" s="12" t="s">
        <v>14</v>
      </c>
      <c r="B1654" s="13">
        <v>1589860</v>
      </c>
      <c r="C1654" s="12">
        <v>10.3</v>
      </c>
      <c r="D1654" s="12">
        <v>10.1</v>
      </c>
      <c r="E1654" s="12">
        <v>10.5</v>
      </c>
      <c r="F1654" s="12">
        <v>2016</v>
      </c>
      <c r="G1654" s="12" t="s">
        <v>8</v>
      </c>
      <c r="H1654" s="16" t="str">
        <f>VLOOKUP(A1654,'Data Key'!$A$1:$B$51,2,FALSE)</f>
        <v>Georgia</v>
      </c>
      <c r="I1654" s="17">
        <f t="shared" si="250"/>
        <v>16376</v>
      </c>
      <c r="J1654" s="21">
        <f t="shared" si="251"/>
        <v>8.0074964738336506E-5</v>
      </c>
      <c r="K1654" s="19">
        <f t="shared" si="252"/>
        <v>10.220203047162082</v>
      </c>
      <c r="L1654" s="19">
        <f t="shared" si="253"/>
        <v>10.380352976638756</v>
      </c>
      <c r="M1654" s="21">
        <f t="shared" si="258"/>
        <v>16127</v>
      </c>
      <c r="N1654" s="21">
        <f t="shared" si="259"/>
        <v>16626</v>
      </c>
      <c r="O1654" s="19">
        <f t="shared" si="254"/>
        <v>10.143660448089769</v>
      </c>
      <c r="P1654" s="19">
        <f t="shared" si="255"/>
        <v>10.457524561911111</v>
      </c>
      <c r="Q1654" s="21">
        <f>((I1654/B1654)+_xlfn.NORM.S.INV(0.975)^2/(2*B1654))/(1+_xlfn.NORM.S.INV(0.975)^2/B1654)</f>
        <v>1.0301461233549639E-2</v>
      </c>
      <c r="R1654" s="21">
        <f>_xlfn.NORM.S.INV(0.975)*SQRT(Q1654*(1-Q1654)/B1654+(_xlfn.NORM.S.INV(0.975)^2/(4*B1654^2)))/(1+_xlfn.NORM.S.INV(0.975)^2/B1654)</f>
        <v>1.5695723745185955E-4</v>
      </c>
      <c r="S1654" s="19">
        <f t="shared" si="256"/>
        <v>10.144503996097781</v>
      </c>
      <c r="T1654" s="19">
        <f t="shared" si="257"/>
        <v>10.458418471001499</v>
      </c>
    </row>
    <row r="1655" spans="1:20" x14ac:dyDescent="0.25">
      <c r="A1655" s="12" t="s">
        <v>58</v>
      </c>
      <c r="B1655" s="13">
        <v>164822</v>
      </c>
      <c r="C1655" s="12">
        <v>8.3000000000000007</v>
      </c>
      <c r="D1655" s="12">
        <v>7.9</v>
      </c>
      <c r="E1655" s="12">
        <v>8.6999999999999993</v>
      </c>
      <c r="F1655" s="12">
        <v>2016</v>
      </c>
      <c r="G1655" s="12" t="s">
        <v>8</v>
      </c>
      <c r="H1655" s="16" t="str">
        <f>VLOOKUP(A1655,'Data Key'!$A$1:$B$51,2,FALSE)</f>
        <v>Hawaii</v>
      </c>
      <c r="I1655" s="17">
        <f t="shared" si="250"/>
        <v>1368</v>
      </c>
      <c r="J1655" s="21">
        <f t="shared" si="251"/>
        <v>2.2346939623925659E-4</v>
      </c>
      <c r="K1655" s="19">
        <f t="shared" si="252"/>
        <v>8.0763934861429494</v>
      </c>
      <c r="L1655" s="19">
        <f t="shared" si="253"/>
        <v>8.5233322786214636</v>
      </c>
      <c r="M1655" s="21">
        <f t="shared" si="258"/>
        <v>1296</v>
      </c>
      <c r="N1655" s="21">
        <f t="shared" si="259"/>
        <v>1441</v>
      </c>
      <c r="O1655" s="19">
        <f t="shared" si="254"/>
        <v>7.8630279938357743</v>
      </c>
      <c r="P1655" s="19">
        <f t="shared" si="255"/>
        <v>8.7427649221584502</v>
      </c>
      <c r="Q1655" s="21">
        <f>((I1655/B1655)+_xlfn.NORM.S.INV(0.975)^2/(2*B1655))/(1+_xlfn.NORM.S.INV(0.975)^2/B1655)</f>
        <v>8.311322528589073E-3</v>
      </c>
      <c r="R1655" s="21">
        <f>_xlfn.NORM.S.INV(0.975)*SQRT(Q1655*(1-Q1655)/B1655+(_xlfn.NORM.S.INV(0.975)^2/(4*B1655^2)))/(1+_xlfn.NORM.S.INV(0.975)^2/B1655)</f>
        <v>4.3843637461009853E-4</v>
      </c>
      <c r="S1655" s="19">
        <f t="shared" si="256"/>
        <v>7.8728861539789747</v>
      </c>
      <c r="T1655" s="19">
        <f t="shared" si="257"/>
        <v>8.7497589031991723</v>
      </c>
    </row>
    <row r="1656" spans="1:20" x14ac:dyDescent="0.25">
      <c r="A1656" s="12" t="s">
        <v>34</v>
      </c>
      <c r="B1656" s="13">
        <v>273516</v>
      </c>
      <c r="C1656" s="12">
        <v>9.5</v>
      </c>
      <c r="D1656" s="12">
        <v>9.1999999999999993</v>
      </c>
      <c r="E1656" s="12">
        <v>9.9</v>
      </c>
      <c r="F1656" s="12">
        <v>2016</v>
      </c>
      <c r="G1656" s="12" t="s">
        <v>8</v>
      </c>
      <c r="H1656" s="16" t="str">
        <f>VLOOKUP(A1656,'Data Key'!$A$1:$B$51,2,FALSE)</f>
        <v>Idaho</v>
      </c>
      <c r="I1656" s="17">
        <f t="shared" si="250"/>
        <v>2598</v>
      </c>
      <c r="J1656" s="21">
        <f t="shared" si="251"/>
        <v>1.8546603991130274E-4</v>
      </c>
      <c r="K1656" s="19">
        <f t="shared" si="252"/>
        <v>9.3130642106042067</v>
      </c>
      <c r="L1656" s="19">
        <f t="shared" si="253"/>
        <v>9.683996290426812</v>
      </c>
      <c r="M1656" s="21">
        <f t="shared" si="258"/>
        <v>2499</v>
      </c>
      <c r="N1656" s="21">
        <f t="shared" si="259"/>
        <v>2698</v>
      </c>
      <c r="O1656" s="19">
        <f t="shared" si="254"/>
        <v>9.1365770192602991</v>
      </c>
      <c r="P1656" s="19">
        <f t="shared" si="255"/>
        <v>9.8641395750157219</v>
      </c>
      <c r="Q1656" s="21">
        <f>((I1656/B1656)+_xlfn.NORM.S.INV(0.975)^2/(2*B1656))/(1+_xlfn.NORM.S.INV(0.975)^2/B1656)</f>
        <v>9.5054191152775074E-3</v>
      </c>
      <c r="R1656" s="21">
        <f>_xlfn.NORM.S.INV(0.975)*SQRT(Q1656*(1-Q1656)/B1656+(_xlfn.NORM.S.INV(0.975)^2/(4*B1656^2)))/(1+_xlfn.NORM.S.INV(0.975)^2/B1656)</f>
        <v>3.6369997952028952E-4</v>
      </c>
      <c r="S1656" s="19">
        <f t="shared" si="256"/>
        <v>9.1417191357572172</v>
      </c>
      <c r="T1656" s="19">
        <f t="shared" si="257"/>
        <v>9.8691190947977976</v>
      </c>
    </row>
    <row r="1657" spans="1:20" x14ac:dyDescent="0.25">
      <c r="A1657" s="12" t="s">
        <v>47</v>
      </c>
      <c r="B1657" s="13">
        <v>1806961</v>
      </c>
      <c r="C1657" s="12">
        <v>11</v>
      </c>
      <c r="D1657" s="12">
        <v>10.8</v>
      </c>
      <c r="E1657" s="12">
        <v>11.1</v>
      </c>
      <c r="F1657" s="12">
        <v>2016</v>
      </c>
      <c r="G1657" s="12" t="s">
        <v>8</v>
      </c>
      <c r="H1657" s="16" t="str">
        <f>VLOOKUP(A1657,'Data Key'!$A$1:$B$51,2,FALSE)</f>
        <v>Illinois</v>
      </c>
      <c r="I1657" s="17">
        <f t="shared" si="250"/>
        <v>19877</v>
      </c>
      <c r="J1657" s="21">
        <f t="shared" si="251"/>
        <v>7.7593391256668042E-5</v>
      </c>
      <c r="K1657" s="19">
        <f t="shared" si="252"/>
        <v>10.922644023939343</v>
      </c>
      <c r="L1657" s="19">
        <f t="shared" si="253"/>
        <v>11.077830806452679</v>
      </c>
      <c r="M1657" s="21">
        <f t="shared" si="258"/>
        <v>19602</v>
      </c>
      <c r="N1657" s="21">
        <f t="shared" si="259"/>
        <v>20152</v>
      </c>
      <c r="O1657" s="19">
        <f t="shared" si="254"/>
        <v>10.84804818698356</v>
      </c>
      <c r="P1657" s="19">
        <f t="shared" si="255"/>
        <v>11.152426643408463</v>
      </c>
      <c r="Q1657" s="21">
        <f>((I1657/B1657)+_xlfn.NORM.S.INV(0.975)^2/(2*B1657))/(1+_xlfn.NORM.S.INV(0.975)^2/B1657)</f>
        <v>1.1001276988522619E-2</v>
      </c>
      <c r="R1657" s="21">
        <f>_xlfn.NORM.S.INV(0.975)*SQRT(Q1657*(1-Q1657)/B1657+(_xlfn.NORM.S.INV(0.975)^2/(4*B1657^2)))/(1+_xlfn.NORM.S.INV(0.975)^2/B1657)</f>
        <v>1.5209074956151099E-4</v>
      </c>
      <c r="S1657" s="19">
        <f t="shared" si="256"/>
        <v>10.849186238961108</v>
      </c>
      <c r="T1657" s="19">
        <f t="shared" si="257"/>
        <v>11.15336773808413</v>
      </c>
    </row>
    <row r="1658" spans="1:20" x14ac:dyDescent="0.25">
      <c r="A1658" s="12" t="s">
        <v>35</v>
      </c>
      <c r="B1658" s="13">
        <v>952511</v>
      </c>
      <c r="C1658" s="12">
        <v>14.2</v>
      </c>
      <c r="D1658" s="12">
        <v>13.9</v>
      </c>
      <c r="E1658" s="12">
        <v>14.4</v>
      </c>
      <c r="F1658" s="12">
        <v>2016</v>
      </c>
      <c r="G1658" s="12" t="s">
        <v>8</v>
      </c>
      <c r="H1658" s="16" t="str">
        <f>VLOOKUP(A1658,'Data Key'!$A$1:$B$51,2,FALSE)</f>
        <v>Indiana</v>
      </c>
      <c r="I1658" s="17">
        <f t="shared" si="250"/>
        <v>13526</v>
      </c>
      <c r="J1658" s="21">
        <f t="shared" si="251"/>
        <v>1.21229696849619E-4</v>
      </c>
      <c r="K1658" s="19">
        <f t="shared" si="252"/>
        <v>14.079131243863927</v>
      </c>
      <c r="L1658" s="19">
        <f t="shared" si="253"/>
        <v>14.321590637563164</v>
      </c>
      <c r="M1658" s="21">
        <f t="shared" si="258"/>
        <v>13300</v>
      </c>
      <c r="N1658" s="21">
        <f t="shared" si="259"/>
        <v>13752</v>
      </c>
      <c r="O1658" s="19">
        <f t="shared" si="254"/>
        <v>13.963093339604477</v>
      </c>
      <c r="P1658" s="19">
        <f t="shared" si="255"/>
        <v>14.437628541822614</v>
      </c>
      <c r="Q1658" s="21">
        <f>((I1658/B1658)+_xlfn.NORM.S.INV(0.975)^2/(2*B1658))/(1+_xlfn.NORM.S.INV(0.975)^2/B1658)</f>
        <v>1.4202320153554467E-2</v>
      </c>
      <c r="R1658" s="21">
        <f>_xlfn.NORM.S.INV(0.975)*SQRT(Q1658*(1-Q1658)/B1658+(_xlfn.NORM.S.INV(0.975)^2/(4*B1658^2)))/(1+_xlfn.NORM.S.INV(0.975)^2/B1658)</f>
        <v>2.3762959172245025E-4</v>
      </c>
      <c r="S1658" s="19">
        <f t="shared" si="256"/>
        <v>13.964690561832017</v>
      </c>
      <c r="T1658" s="19">
        <f t="shared" si="257"/>
        <v>14.439949745276918</v>
      </c>
    </row>
    <row r="1659" spans="1:20" x14ac:dyDescent="0.25">
      <c r="A1659" s="12" t="s">
        <v>46</v>
      </c>
      <c r="B1659" s="13">
        <v>442346</v>
      </c>
      <c r="C1659" s="12">
        <v>1.4</v>
      </c>
      <c r="D1659" s="12">
        <v>1.3</v>
      </c>
      <c r="E1659" s="12">
        <v>1.5</v>
      </c>
      <c r="F1659" s="12">
        <v>2016</v>
      </c>
      <c r="G1659" s="12" t="s">
        <v>8</v>
      </c>
      <c r="H1659" s="16" t="str">
        <f>VLOOKUP(A1659,'Data Key'!$A$1:$B$51,2,FALSE)</f>
        <v>Iowa</v>
      </c>
      <c r="I1659" s="17">
        <f t="shared" si="250"/>
        <v>619</v>
      </c>
      <c r="J1659" s="21">
        <f t="shared" si="251"/>
        <v>5.62055420771355E-5</v>
      </c>
      <c r="K1659" s="19">
        <f t="shared" si="252"/>
        <v>1.343151522302332</v>
      </c>
      <c r="L1659" s="19">
        <f t="shared" si="253"/>
        <v>1.4555626064566032</v>
      </c>
      <c r="M1659" s="21">
        <f t="shared" si="258"/>
        <v>571</v>
      </c>
      <c r="N1659" s="21">
        <f t="shared" si="259"/>
        <v>668</v>
      </c>
      <c r="O1659" s="19">
        <f t="shared" si="254"/>
        <v>1.2908447233613507</v>
      </c>
      <c r="P1659" s="19">
        <f t="shared" si="255"/>
        <v>1.5101300791687955</v>
      </c>
      <c r="Q1659" s="21">
        <f>((I1659/B1659)+_xlfn.NORM.S.INV(0.975)^2/(2*B1659))/(1+_xlfn.NORM.S.INV(0.975)^2/B1659)</f>
        <v>1.4036870169606467E-3</v>
      </c>
      <c r="R1659" s="21">
        <f>_xlfn.NORM.S.INV(0.975)*SQRT(Q1659*(1-Q1659)/B1659+(_xlfn.NORM.S.INV(0.975)^2/(4*B1659^2)))/(1+_xlfn.NORM.S.INV(0.975)^2/B1659)</f>
        <v>1.1041535158980631E-4</v>
      </c>
      <c r="S1659" s="19">
        <f t="shared" si="256"/>
        <v>1.2932716653708405</v>
      </c>
      <c r="T1659" s="19">
        <f t="shared" si="257"/>
        <v>1.5141023685504529</v>
      </c>
    </row>
    <row r="1660" spans="1:20" x14ac:dyDescent="0.25">
      <c r="A1660" s="12" t="s">
        <v>48</v>
      </c>
      <c r="B1660" s="13">
        <v>435568</v>
      </c>
      <c r="C1660" s="12">
        <v>8.1999999999999993</v>
      </c>
      <c r="D1660" s="12">
        <v>8</v>
      </c>
      <c r="E1660" s="12">
        <v>8.5</v>
      </c>
      <c r="F1660" s="12">
        <v>2016</v>
      </c>
      <c r="G1660" s="12" t="s">
        <v>8</v>
      </c>
      <c r="H1660" s="16" t="str">
        <f>VLOOKUP(A1660,'Data Key'!$A$1:$B$51,2,FALSE)</f>
        <v>Kansas</v>
      </c>
      <c r="I1660" s="17">
        <f t="shared" si="250"/>
        <v>3572</v>
      </c>
      <c r="J1660" s="21">
        <f t="shared" si="251"/>
        <v>1.3665063028238655E-4</v>
      </c>
      <c r="K1660" s="19">
        <f t="shared" si="252"/>
        <v>8.0641354697065939</v>
      </c>
      <c r="L1660" s="19">
        <f t="shared" si="253"/>
        <v>8.3374367302713672</v>
      </c>
      <c r="M1660" s="21">
        <f t="shared" si="258"/>
        <v>3455</v>
      </c>
      <c r="N1660" s="21">
        <f t="shared" si="259"/>
        <v>3689</v>
      </c>
      <c r="O1660" s="19">
        <f t="shared" si="254"/>
        <v>7.9321713257172242</v>
      </c>
      <c r="P1660" s="19">
        <f t="shared" si="255"/>
        <v>8.4694008742607352</v>
      </c>
      <c r="Q1660" s="21">
        <f>((I1660/B1660)+_xlfn.NORM.S.INV(0.975)^2/(2*B1660))/(1+_xlfn.NORM.S.INV(0.975)^2/B1660)</f>
        <v>8.2051234474674571E-3</v>
      </c>
      <c r="R1660" s="21">
        <f>_xlfn.NORM.S.INV(0.975)*SQRT(Q1660*(1-Q1660)/B1660+(_xlfn.NORM.S.INV(0.975)^2/(4*B1660^2)))/(1+_xlfn.NORM.S.INV(0.975)^2/B1660)</f>
        <v>2.6793447261002907E-4</v>
      </c>
      <c r="S1660" s="19">
        <f t="shared" si="256"/>
        <v>7.9371889748574285</v>
      </c>
      <c r="T1660" s="19">
        <f t="shared" si="257"/>
        <v>8.4730579200774852</v>
      </c>
    </row>
    <row r="1661" spans="1:20" x14ac:dyDescent="0.25">
      <c r="A1661" s="12" t="s">
        <v>49</v>
      </c>
      <c r="B1661" s="13">
        <v>607668</v>
      </c>
      <c r="C1661" s="12">
        <v>9.3000000000000007</v>
      </c>
      <c r="D1661" s="12">
        <v>9.1</v>
      </c>
      <c r="E1661" s="12">
        <v>9.6</v>
      </c>
      <c r="F1661" s="12">
        <v>2016</v>
      </c>
      <c r="G1661" s="12" t="s">
        <v>8</v>
      </c>
      <c r="H1661" s="16" t="str">
        <f>VLOOKUP(A1661,'Data Key'!$A$1:$B$51,2,FALSE)</f>
        <v>Kentucky</v>
      </c>
      <c r="I1661" s="17">
        <f t="shared" si="250"/>
        <v>5651</v>
      </c>
      <c r="J1661" s="21">
        <f t="shared" si="251"/>
        <v>1.2313102109156657E-4</v>
      </c>
      <c r="K1661" s="19">
        <f t="shared" si="252"/>
        <v>9.1763548823952075</v>
      </c>
      <c r="L1661" s="19">
        <f t="shared" si="253"/>
        <v>9.4226169245783389</v>
      </c>
      <c r="M1661" s="21">
        <f t="shared" si="258"/>
        <v>5505</v>
      </c>
      <c r="N1661" s="21">
        <f t="shared" si="259"/>
        <v>5798</v>
      </c>
      <c r="O1661" s="19">
        <f t="shared" si="254"/>
        <v>9.0592231284188074</v>
      </c>
      <c r="P1661" s="19">
        <f t="shared" si="255"/>
        <v>9.5413943140004083</v>
      </c>
      <c r="Q1661" s="21">
        <f>((I1661/B1661)+_xlfn.NORM.S.INV(0.975)^2/(2*B1661))/(1+_xlfn.NORM.S.INV(0.975)^2/B1661)</f>
        <v>9.3025879162666816E-3</v>
      </c>
      <c r="R1661" s="21">
        <f>_xlfn.NORM.S.INV(0.975)*SQRT(Q1661*(1-Q1661)/B1661+(_xlfn.NORM.S.INV(0.975)^2/(4*B1661^2)))/(1+_xlfn.NORM.S.INV(0.975)^2/B1661)</f>
        <v>2.4139140480824571E-4</v>
      </c>
      <c r="S1661" s="19">
        <f t="shared" si="256"/>
        <v>9.0611965114584354</v>
      </c>
      <c r="T1661" s="19">
        <f t="shared" si="257"/>
        <v>9.5439793210749286</v>
      </c>
    </row>
    <row r="1662" spans="1:20" x14ac:dyDescent="0.25">
      <c r="A1662" s="12" t="s">
        <v>50</v>
      </c>
      <c r="B1662" s="13">
        <v>635216</v>
      </c>
      <c r="C1662" s="12">
        <v>6.9</v>
      </c>
      <c r="D1662" s="12">
        <v>6.7</v>
      </c>
      <c r="E1662" s="12">
        <v>7.2</v>
      </c>
      <c r="F1662" s="12">
        <v>2016</v>
      </c>
      <c r="G1662" s="12" t="s">
        <v>8</v>
      </c>
      <c r="H1662" s="16" t="str">
        <f>VLOOKUP(A1662,'Data Key'!$A$1:$B$51,2,FALSE)</f>
        <v>Louisiana</v>
      </c>
      <c r="I1662" s="17">
        <f t="shared" si="250"/>
        <v>4383</v>
      </c>
      <c r="J1662" s="21">
        <f t="shared" si="251"/>
        <v>1.0386298363919169E-4</v>
      </c>
      <c r="K1662" s="19">
        <f t="shared" si="252"/>
        <v>6.7961521293302551</v>
      </c>
      <c r="L1662" s="19">
        <f t="shared" si="253"/>
        <v>7.0038780966086387</v>
      </c>
      <c r="M1662" s="21">
        <f t="shared" si="258"/>
        <v>4254</v>
      </c>
      <c r="N1662" s="21">
        <f t="shared" si="259"/>
        <v>4513</v>
      </c>
      <c r="O1662" s="19">
        <f t="shared" si="254"/>
        <v>6.6969345860305785</v>
      </c>
      <c r="P1662" s="19">
        <f t="shared" si="255"/>
        <v>7.1046699075590034</v>
      </c>
      <c r="Q1662" s="21">
        <f>((I1662/B1662)+_xlfn.NORM.S.INV(0.975)^2/(2*B1662))/(1+_xlfn.NORM.S.INV(0.975)^2/B1662)</f>
        <v>6.9029971093788767E-3</v>
      </c>
      <c r="R1662" s="21">
        <f>_xlfn.NORM.S.INV(0.975)*SQRT(Q1662*(1-Q1662)/B1662+(_xlfn.NORM.S.INV(0.975)^2/(4*B1662^2)))/(1+_xlfn.NORM.S.INV(0.975)^2/B1662)</f>
        <v>2.0363260441368713E-4</v>
      </c>
      <c r="S1662" s="19">
        <f t="shared" si="256"/>
        <v>6.6993645049651898</v>
      </c>
      <c r="T1662" s="19">
        <f t="shared" si="257"/>
        <v>7.1066297137925636</v>
      </c>
    </row>
    <row r="1663" spans="1:20" x14ac:dyDescent="0.25">
      <c r="A1663" s="12" t="s">
        <v>36</v>
      </c>
      <c r="B1663" s="13">
        <v>162425</v>
      </c>
      <c r="C1663" s="12">
        <v>16.7</v>
      </c>
      <c r="D1663" s="12">
        <v>16.100000000000001</v>
      </c>
      <c r="E1663" s="12">
        <v>17.3</v>
      </c>
      <c r="F1663" s="12">
        <v>2016</v>
      </c>
      <c r="G1663" s="12" t="s">
        <v>8</v>
      </c>
      <c r="H1663" s="16" t="str">
        <f>VLOOKUP(A1663,'Data Key'!$A$1:$B$51,2,FALSE)</f>
        <v>Maine</v>
      </c>
      <c r="I1663" s="17">
        <f t="shared" si="250"/>
        <v>2712</v>
      </c>
      <c r="J1663" s="21">
        <f t="shared" si="251"/>
        <v>3.179330403373364E-4</v>
      </c>
      <c r="K1663" s="19">
        <f t="shared" si="252"/>
        <v>16.379004007530909</v>
      </c>
      <c r="L1663" s="19">
        <f t="shared" si="253"/>
        <v>17.014870088205583</v>
      </c>
      <c r="M1663" s="21">
        <f t="shared" si="258"/>
        <v>2612</v>
      </c>
      <c r="N1663" s="21">
        <f t="shared" si="259"/>
        <v>2814</v>
      </c>
      <c r="O1663" s="19">
        <f t="shared" si="254"/>
        <v>16.081268277666616</v>
      </c>
      <c r="P1663" s="19">
        <f t="shared" si="255"/>
        <v>17.32491919347391</v>
      </c>
      <c r="Q1663" s="21">
        <f>((I1663/B1663)+_xlfn.NORM.S.INV(0.975)^2/(2*B1663))/(1+_xlfn.NORM.S.INV(0.975)^2/B1663)</f>
        <v>1.6708367215057588E-2</v>
      </c>
      <c r="R1663" s="21">
        <f>_xlfn.NORM.S.INV(0.975)*SQRT(Q1663*(1-Q1663)/B1663+(_xlfn.NORM.S.INV(0.975)^2/(4*B1663^2)))/(1+_xlfn.NORM.S.INV(0.975)^2/B1663)</f>
        <v>6.2344435106431999E-4</v>
      </c>
      <c r="S1663" s="19">
        <f t="shared" si="256"/>
        <v>16.084922863993267</v>
      </c>
      <c r="T1663" s="19">
        <f t="shared" si="257"/>
        <v>17.33181156612191</v>
      </c>
    </row>
    <row r="1664" spans="1:20" x14ac:dyDescent="0.25">
      <c r="A1664" s="12" t="s">
        <v>15</v>
      </c>
      <c r="B1664" s="13">
        <v>790804</v>
      </c>
      <c r="C1664" s="12">
        <v>11.9</v>
      </c>
      <c r="D1664" s="12">
        <v>11.7</v>
      </c>
      <c r="E1664" s="12">
        <v>12.1</v>
      </c>
      <c r="F1664" s="12">
        <v>2016</v>
      </c>
      <c r="G1664" s="12" t="s">
        <v>8</v>
      </c>
      <c r="H1664" s="16" t="str">
        <f>VLOOKUP(A1664,'Data Key'!$A$1:$B$51,2,FALSE)</f>
        <v>Maryland</v>
      </c>
      <c r="I1664" s="17">
        <f t="shared" si="250"/>
        <v>9411</v>
      </c>
      <c r="J1664" s="21">
        <f t="shared" si="251"/>
        <v>1.2194088954376027E-4</v>
      </c>
      <c r="K1664" s="19">
        <f t="shared" si="252"/>
        <v>11.778605895753229</v>
      </c>
      <c r="L1664" s="19">
        <f t="shared" si="253"/>
        <v>12.022487674840749</v>
      </c>
      <c r="M1664" s="21">
        <f t="shared" si="258"/>
        <v>9222</v>
      </c>
      <c r="N1664" s="21">
        <f t="shared" si="259"/>
        <v>9600</v>
      </c>
      <c r="O1664" s="19">
        <f t="shared" si="254"/>
        <v>11.66154951163626</v>
      </c>
      <c r="P1664" s="19">
        <f t="shared" si="255"/>
        <v>12.139544058957719</v>
      </c>
      <c r="Q1664" s="21">
        <f>((I1664/B1664)+_xlfn.NORM.S.INV(0.975)^2/(2*B1664))/(1+_xlfn.NORM.S.INV(0.975)^2/B1664)</f>
        <v>1.1902917796118618E-2</v>
      </c>
      <c r="R1664" s="21">
        <f>_xlfn.NORM.S.INV(0.975)*SQRT(Q1664*(1-Q1664)/B1664+(_xlfn.NORM.S.INV(0.975)^2/(4*B1664^2)))/(1+_xlfn.NORM.S.INV(0.975)^2/B1664)</f>
        <v>2.3903445119539677E-4</v>
      </c>
      <c r="S1664" s="19">
        <f t="shared" si="256"/>
        <v>11.663883344923223</v>
      </c>
      <c r="T1664" s="19">
        <f t="shared" si="257"/>
        <v>12.141952247314014</v>
      </c>
    </row>
    <row r="1665" spans="1:20" x14ac:dyDescent="0.25">
      <c r="A1665" s="12" t="s">
        <v>30</v>
      </c>
      <c r="B1665" s="13">
        <v>865940</v>
      </c>
      <c r="C1665" s="12">
        <v>17.399999999999999</v>
      </c>
      <c r="D1665" s="12">
        <v>17.100000000000001</v>
      </c>
      <c r="E1665" s="12">
        <v>17.7</v>
      </c>
      <c r="F1665" s="12">
        <v>2016</v>
      </c>
      <c r="G1665" s="12" t="s">
        <v>8</v>
      </c>
      <c r="H1665" s="16" t="str">
        <f>VLOOKUP(A1665,'Data Key'!$A$1:$B$51,2,FALSE)</f>
        <v>Massachusetts</v>
      </c>
      <c r="I1665" s="17">
        <f t="shared" si="250"/>
        <v>15067</v>
      </c>
      <c r="J1665" s="21">
        <f t="shared" si="251"/>
        <v>1.4051220971138153E-4</v>
      </c>
      <c r="K1665" s="19">
        <f t="shared" si="252"/>
        <v>17.259076676354628</v>
      </c>
      <c r="L1665" s="19">
        <f t="shared" si="253"/>
        <v>17.540101095777391</v>
      </c>
      <c r="M1665" s="21">
        <f t="shared" si="258"/>
        <v>14829</v>
      </c>
      <c r="N1665" s="21">
        <f t="shared" si="259"/>
        <v>15306</v>
      </c>
      <c r="O1665" s="19">
        <f t="shared" si="254"/>
        <v>17.124743053791256</v>
      </c>
      <c r="P1665" s="19">
        <f t="shared" si="255"/>
        <v>17.675589532762086</v>
      </c>
      <c r="Q1665" s="21">
        <f>((I1665/B1665)+_xlfn.NORM.S.INV(0.975)^2/(2*B1665))/(1+_xlfn.NORM.S.INV(0.975)^2/B1665)</f>
        <v>1.7401729775021375E-2</v>
      </c>
      <c r="R1665" s="21">
        <f>_xlfn.NORM.S.INV(0.975)*SQRT(Q1665*(1-Q1665)/B1665+(_xlfn.NORM.S.INV(0.975)^2/(4*B1665^2)))/(1+_xlfn.NORM.S.INV(0.975)^2/B1665)</f>
        <v>2.7542322256409943E-4</v>
      </c>
      <c r="S1665" s="19">
        <f t="shared" si="256"/>
        <v>17.126306552457276</v>
      </c>
      <c r="T1665" s="19">
        <f t="shared" si="257"/>
        <v>17.677152997585473</v>
      </c>
    </row>
    <row r="1666" spans="1:20" x14ac:dyDescent="0.25">
      <c r="A1666" s="12" t="s">
        <v>51</v>
      </c>
      <c r="B1666" s="13">
        <v>1360566</v>
      </c>
      <c r="C1666" s="12">
        <v>11.2</v>
      </c>
      <c r="D1666" s="12">
        <v>11.1</v>
      </c>
      <c r="E1666" s="12">
        <v>11.4</v>
      </c>
      <c r="F1666" s="12">
        <v>2016</v>
      </c>
      <c r="G1666" s="12" t="s">
        <v>8</v>
      </c>
      <c r="H1666" s="16" t="str">
        <f>VLOOKUP(A1666,'Data Key'!$A$1:$B$51,2,FALSE)</f>
        <v>Michigan</v>
      </c>
      <c r="I1666" s="17">
        <f t="shared" si="250"/>
        <v>15238</v>
      </c>
      <c r="J1666" s="21">
        <f t="shared" si="251"/>
        <v>9.0219134056505681E-5</v>
      </c>
      <c r="K1666" s="19">
        <f t="shared" si="252"/>
        <v>11.109531557934915</v>
      </c>
      <c r="L1666" s="19">
        <f t="shared" si="253"/>
        <v>11.289969826047926</v>
      </c>
      <c r="M1666" s="21">
        <f t="shared" si="258"/>
        <v>14998</v>
      </c>
      <c r="N1666" s="21">
        <f t="shared" si="259"/>
        <v>15479</v>
      </c>
      <c r="O1666" s="19">
        <f t="shared" si="254"/>
        <v>11.023353516110207</v>
      </c>
      <c r="P1666" s="19">
        <f t="shared" si="255"/>
        <v>11.376882856105473</v>
      </c>
      <c r="Q1666" s="21">
        <f>((I1666/B1666)+_xlfn.NORM.S.INV(0.975)^2/(2*B1666))/(1+_xlfn.NORM.S.INV(0.975)^2/B1666)</f>
        <v>1.120113077993108E-2</v>
      </c>
      <c r="R1666" s="21">
        <f>_xlfn.NORM.S.INV(0.975)*SQRT(Q1666*(1-Q1666)/B1666+(_xlfn.NORM.S.INV(0.975)^2/(4*B1666^2)))/(1+_xlfn.NORM.S.INV(0.975)^2/B1666)</f>
        <v>1.7684215997870484E-4</v>
      </c>
      <c r="S1666" s="19">
        <f t="shared" si="256"/>
        <v>11.024288619952374</v>
      </c>
      <c r="T1666" s="19">
        <f t="shared" si="257"/>
        <v>11.377972939909785</v>
      </c>
    </row>
    <row r="1667" spans="1:20" x14ac:dyDescent="0.25">
      <c r="A1667" s="12" t="s">
        <v>28</v>
      </c>
      <c r="B1667" s="13">
        <v>792766</v>
      </c>
      <c r="C1667" s="12">
        <v>19.399999999999999</v>
      </c>
      <c r="D1667" s="12">
        <v>19.100000000000001</v>
      </c>
      <c r="E1667" s="12">
        <v>19.7</v>
      </c>
      <c r="F1667" s="12">
        <v>2016</v>
      </c>
      <c r="G1667" s="12" t="s">
        <v>8</v>
      </c>
      <c r="H1667" s="16" t="str">
        <f>VLOOKUP(A1667,'Data Key'!$A$1:$B$51,2,FALSE)</f>
        <v>Minnesota</v>
      </c>
      <c r="I1667" s="17">
        <f t="shared" ref="I1667:I1693" si="260">ROUND(B1667*C1667/1000,0)</f>
        <v>15380</v>
      </c>
      <c r="J1667" s="21">
        <f t="shared" ref="J1667:J1693" si="261">SQRT(I1667/B1667*(1-I1667/B1667)/B1667)</f>
        <v>1.5490983857837016E-4</v>
      </c>
      <c r="K1667" s="19">
        <f t="shared" ref="K1667:K1693" si="262">1000*(I1667/B1667-J1667)</f>
        <v>19.245518534989618</v>
      </c>
      <c r="L1667" s="19">
        <f t="shared" ref="L1667:L1693" si="263">1000*(I1667/B1667+J1667)</f>
        <v>19.55533821214636</v>
      </c>
      <c r="M1667" s="21">
        <f t="shared" si="258"/>
        <v>15139</v>
      </c>
      <c r="N1667" s="21">
        <f t="shared" si="259"/>
        <v>15621</v>
      </c>
      <c r="O1667" s="19">
        <f t="shared" ref="O1667:O1693" si="264">1000*M1667/B1667</f>
        <v>19.096429463423004</v>
      </c>
      <c r="P1667" s="19">
        <f t="shared" ref="P1667:P1693" si="265">1000*N1667/B1667</f>
        <v>19.704427283712974</v>
      </c>
      <c r="Q1667" s="21">
        <f>((I1667/B1667)+_xlfn.NORM.S.INV(0.975)^2/(2*B1667))/(1+_xlfn.NORM.S.INV(0.975)^2/B1667)</f>
        <v>1.9402757174901107E-2</v>
      </c>
      <c r="R1667" s="21">
        <f>_xlfn.NORM.S.INV(0.975)*SQRT(Q1667*(1-Q1667)/B1667+(_xlfn.NORM.S.INV(0.975)^2/(4*B1667^2)))/(1+_xlfn.NORM.S.INV(0.975)^2/B1667)</f>
        <v>3.0364376108440338E-4</v>
      </c>
      <c r="S1667" s="19">
        <f t="shared" ref="S1667:S1693" si="266">1000*(Q1667-R1667)</f>
        <v>19.099113413816703</v>
      </c>
      <c r="T1667" s="19">
        <f t="shared" ref="T1667:T1693" si="267">1000*(Q1667+R1667)</f>
        <v>19.70640093598551</v>
      </c>
    </row>
    <row r="1668" spans="1:20" x14ac:dyDescent="0.25">
      <c r="A1668" s="12" t="s">
        <v>61</v>
      </c>
      <c r="B1668" s="13">
        <v>433377</v>
      </c>
      <c r="C1668" s="12">
        <v>9.5</v>
      </c>
      <c r="D1668" s="12">
        <v>9.1999999999999993</v>
      </c>
      <c r="E1668" s="12">
        <v>9.8000000000000007</v>
      </c>
      <c r="F1668" s="12">
        <v>2016</v>
      </c>
      <c r="G1668" s="12" t="s">
        <v>8</v>
      </c>
      <c r="H1668" s="16" t="str">
        <f>VLOOKUP(A1668,'Data Key'!$A$1:$B$51,2,FALSE)</f>
        <v>Mississippi</v>
      </c>
      <c r="I1668" s="17">
        <f t="shared" si="260"/>
        <v>4117</v>
      </c>
      <c r="J1668" s="21">
        <f t="shared" si="261"/>
        <v>1.4735058207152309E-4</v>
      </c>
      <c r="K1668" s="19">
        <f t="shared" si="262"/>
        <v>9.352461359955857</v>
      </c>
      <c r="L1668" s="19">
        <f t="shared" si="263"/>
        <v>9.6471625240989045</v>
      </c>
      <c r="M1668" s="21">
        <f t="shared" ref="M1668:M1693" si="268">_xlfn.BINOM.INV(B1668, C1668/1000, 0.025)</f>
        <v>3992</v>
      </c>
      <c r="N1668" s="21">
        <f t="shared" ref="N1668:N1693" si="269">_xlfn.BINOM.INV(B1668, C1668/1000, 0.975)</f>
        <v>4243</v>
      </c>
      <c r="O1668" s="19">
        <f t="shared" si="264"/>
        <v>9.21137946868431</v>
      </c>
      <c r="P1668" s="19">
        <f t="shared" si="265"/>
        <v>9.7905518751571954</v>
      </c>
      <c r="Q1668" s="21">
        <f>((I1668/B1668)+_xlfn.NORM.S.INV(0.975)^2/(2*B1668))/(1+_xlfn.NORM.S.INV(0.975)^2/B1668)</f>
        <v>9.5041597029196807E-3</v>
      </c>
      <c r="R1668" s="21">
        <f>_xlfn.NORM.S.INV(0.975)*SQRT(Q1668*(1-Q1668)/B1668+(_xlfn.NORM.S.INV(0.975)^2/(4*B1668^2)))/(1+_xlfn.NORM.S.INV(0.975)^2/B1668)</f>
        <v>2.8889871678735603E-4</v>
      </c>
      <c r="S1668" s="19">
        <f t="shared" si="266"/>
        <v>9.2152609861323249</v>
      </c>
      <c r="T1668" s="19">
        <f t="shared" si="267"/>
        <v>9.7930584197070374</v>
      </c>
    </row>
    <row r="1669" spans="1:20" x14ac:dyDescent="0.25">
      <c r="A1669" s="12" t="s">
        <v>22</v>
      </c>
      <c r="B1669" s="13">
        <v>817180</v>
      </c>
      <c r="C1669" s="12">
        <v>12.4</v>
      </c>
      <c r="D1669" s="12">
        <v>12.2</v>
      </c>
      <c r="E1669" s="12">
        <v>12.7</v>
      </c>
      <c r="F1669" s="12">
        <v>2016</v>
      </c>
      <c r="G1669" s="12" t="s">
        <v>8</v>
      </c>
      <c r="H1669" s="16" t="str">
        <f>VLOOKUP(A1669,'Data Key'!$A$1:$B$51,2,FALSE)</f>
        <v>Missouri</v>
      </c>
      <c r="I1669" s="17">
        <f t="shared" si="260"/>
        <v>10133</v>
      </c>
      <c r="J1669" s="21">
        <f t="shared" si="261"/>
        <v>1.2241703080283862E-4</v>
      </c>
      <c r="K1669" s="19">
        <f t="shared" si="262"/>
        <v>12.277543810137956</v>
      </c>
      <c r="L1669" s="19">
        <f t="shared" si="263"/>
        <v>12.522377871743634</v>
      </c>
      <c r="M1669" s="21">
        <f t="shared" si="268"/>
        <v>9937</v>
      </c>
      <c r="N1669" s="21">
        <f t="shared" si="269"/>
        <v>10330</v>
      </c>
      <c r="O1669" s="19">
        <f t="shared" si="264"/>
        <v>12.160111603318731</v>
      </c>
      <c r="P1669" s="19">
        <f t="shared" si="265"/>
        <v>12.641033799162976</v>
      </c>
      <c r="Q1669" s="21">
        <f>((I1669/B1669)+_xlfn.NORM.S.INV(0.975)^2/(2*B1669))/(1+_xlfn.NORM.S.INV(0.975)^2/B1669)</f>
        <v>1.240225297568009E-2</v>
      </c>
      <c r="R1669" s="21">
        <f>_xlfn.NORM.S.INV(0.975)*SQRT(Q1669*(1-Q1669)/B1669+(_xlfn.NORM.S.INV(0.975)^2/(4*B1669^2)))/(1+_xlfn.NORM.S.INV(0.975)^2/B1669)</f>
        <v>2.3996525113141037E-4</v>
      </c>
      <c r="S1669" s="19">
        <f t="shared" si="266"/>
        <v>12.162287724548678</v>
      </c>
      <c r="T1669" s="19">
        <f t="shared" si="267"/>
        <v>12.642218226811501</v>
      </c>
    </row>
    <row r="1670" spans="1:20" x14ac:dyDescent="0.25">
      <c r="A1670" s="12" t="s">
        <v>52</v>
      </c>
      <c r="B1670" s="13">
        <v>133631</v>
      </c>
      <c r="C1670" s="12">
        <v>5.5</v>
      </c>
      <c r="D1670" s="12">
        <v>5.0999999999999996</v>
      </c>
      <c r="E1670" s="12">
        <v>5.9</v>
      </c>
      <c r="F1670" s="12">
        <v>2016</v>
      </c>
      <c r="G1670" s="12" t="s">
        <v>8</v>
      </c>
      <c r="H1670" s="16" t="str">
        <f>VLOOKUP(A1670,'Data Key'!$A$1:$B$51,2,FALSE)</f>
        <v>Montana</v>
      </c>
      <c r="I1670" s="17">
        <f t="shared" si="260"/>
        <v>735</v>
      </c>
      <c r="J1670" s="21">
        <f t="shared" si="261"/>
        <v>2.023199908509365E-4</v>
      </c>
      <c r="K1670" s="19">
        <f t="shared" si="262"/>
        <v>5.2979007663087057</v>
      </c>
      <c r="L1670" s="19">
        <f t="shared" si="263"/>
        <v>5.7025407480105779</v>
      </c>
      <c r="M1670" s="21">
        <f t="shared" si="268"/>
        <v>682</v>
      </c>
      <c r="N1670" s="21">
        <f t="shared" si="269"/>
        <v>788</v>
      </c>
      <c r="O1670" s="19">
        <f t="shared" si="264"/>
        <v>5.1036061991603745</v>
      </c>
      <c r="P1670" s="19">
        <f t="shared" si="265"/>
        <v>5.8968353151589081</v>
      </c>
      <c r="Q1670" s="21">
        <f>((I1670/B1670)+_xlfn.NORM.S.INV(0.975)^2/(2*B1670))/(1+_xlfn.NORM.S.INV(0.975)^2/B1670)</f>
        <v>5.5144356169826245E-3</v>
      </c>
      <c r="R1670" s="21">
        <f>_xlfn.NORM.S.INV(0.975)*SQRT(Q1670*(1-Q1670)/B1670+(_xlfn.NORM.S.INV(0.975)^2/(4*B1670^2)))/(1+_xlfn.NORM.S.INV(0.975)^2/B1670)</f>
        <v>3.9729779489830079E-4</v>
      </c>
      <c r="S1670" s="19">
        <f t="shared" si="266"/>
        <v>5.1171378220843238</v>
      </c>
      <c r="T1670" s="19">
        <f t="shared" si="267"/>
        <v>5.9117334118809248</v>
      </c>
    </row>
    <row r="1671" spans="1:20" x14ac:dyDescent="0.25">
      <c r="A1671" s="12" t="s">
        <v>53</v>
      </c>
      <c r="B1671" s="13">
        <v>280444</v>
      </c>
      <c r="C1671" s="12">
        <v>10.8</v>
      </c>
      <c r="D1671" s="12">
        <v>10.4</v>
      </c>
      <c r="E1671" s="12">
        <v>11.2</v>
      </c>
      <c r="F1671" s="12">
        <v>2016</v>
      </c>
      <c r="G1671" s="12" t="s">
        <v>8</v>
      </c>
      <c r="H1671" s="16" t="str">
        <f>VLOOKUP(A1671,'Data Key'!$A$1:$B$51,2,FALSE)</f>
        <v>Nebraska</v>
      </c>
      <c r="I1671" s="17">
        <f t="shared" si="260"/>
        <v>3029</v>
      </c>
      <c r="J1671" s="21">
        <f t="shared" si="261"/>
        <v>1.9518452285226527E-4</v>
      </c>
      <c r="K1671" s="19">
        <f t="shared" si="262"/>
        <v>10.605545747718686</v>
      </c>
      <c r="L1671" s="19">
        <f t="shared" si="263"/>
        <v>10.995914793423218</v>
      </c>
      <c r="M1671" s="21">
        <f t="shared" si="268"/>
        <v>2922</v>
      </c>
      <c r="N1671" s="21">
        <f t="shared" si="269"/>
        <v>3137</v>
      </c>
      <c r="O1671" s="19">
        <f t="shared" si="264"/>
        <v>10.419192423442826</v>
      </c>
      <c r="P1671" s="19">
        <f t="shared" si="265"/>
        <v>11.185833891971303</v>
      </c>
      <c r="Q1671" s="21">
        <f>((I1671/B1671)+_xlfn.NORM.S.INV(0.975)^2/(2*B1671))/(1+_xlfn.NORM.S.INV(0.975)^2/B1671)</f>
        <v>1.0807431120326129E-2</v>
      </c>
      <c r="R1671" s="21">
        <f>_xlfn.NORM.S.INV(0.975)*SQRT(Q1671*(1-Q1671)/B1671+(_xlfn.NORM.S.INV(0.975)^2/(4*B1671^2)))/(1+_xlfn.NORM.S.INV(0.975)^2/B1671)</f>
        <v>3.8272803210834304E-4</v>
      </c>
      <c r="S1671" s="19">
        <f t="shared" si="266"/>
        <v>10.424703088217786</v>
      </c>
      <c r="T1671" s="19">
        <f t="shared" si="267"/>
        <v>11.190159152434472</v>
      </c>
    </row>
    <row r="1672" spans="1:20" x14ac:dyDescent="0.25">
      <c r="A1672" s="12" t="s">
        <v>31</v>
      </c>
      <c r="B1672" s="13">
        <v>432794</v>
      </c>
      <c r="C1672" s="12">
        <v>12.7</v>
      </c>
      <c r="D1672" s="12">
        <v>12.3</v>
      </c>
      <c r="E1672" s="12">
        <v>13</v>
      </c>
      <c r="F1672" s="12">
        <v>2016</v>
      </c>
      <c r="G1672" s="12" t="s">
        <v>8</v>
      </c>
      <c r="H1672" s="16" t="str">
        <f>VLOOKUP(A1672,'Data Key'!$A$1:$B$51,2,FALSE)</f>
        <v>Nevada</v>
      </c>
      <c r="I1672" s="17">
        <f t="shared" si="260"/>
        <v>5496</v>
      </c>
      <c r="J1672" s="21">
        <f t="shared" si="261"/>
        <v>1.7020289589380412E-4</v>
      </c>
      <c r="K1672" s="19">
        <f t="shared" si="262"/>
        <v>12.528679251270898</v>
      </c>
      <c r="L1672" s="19">
        <f t="shared" si="263"/>
        <v>12.869085043058506</v>
      </c>
      <c r="M1672" s="21">
        <f t="shared" si="268"/>
        <v>5353</v>
      </c>
      <c r="N1672" s="21">
        <f t="shared" si="269"/>
        <v>5641</v>
      </c>
      <c r="O1672" s="19">
        <f t="shared" si="264"/>
        <v>12.368470912258488</v>
      </c>
      <c r="P1672" s="19">
        <f t="shared" si="265"/>
        <v>13.033914518223451</v>
      </c>
      <c r="Q1672" s="21">
        <f>((I1672/B1672)+_xlfn.NORM.S.INV(0.975)^2/(2*B1672))/(1+_xlfn.NORM.S.INV(0.975)^2/B1672)</f>
        <v>1.2703207370163044E-2</v>
      </c>
      <c r="R1672" s="21">
        <f>_xlfn.NORM.S.INV(0.975)*SQRT(Q1672*(1-Q1672)/B1672+(_xlfn.NORM.S.INV(0.975)^2/(4*B1672^2)))/(1+_xlfn.NORM.S.INV(0.975)^2/B1672)</f>
        <v>3.3367417340978079E-4</v>
      </c>
      <c r="S1672" s="19">
        <f t="shared" si="266"/>
        <v>12.369533196753263</v>
      </c>
      <c r="T1672" s="19">
        <f t="shared" si="267"/>
        <v>13.036881543572823</v>
      </c>
    </row>
    <row r="1673" spans="1:20" x14ac:dyDescent="0.25">
      <c r="A1673" s="12" t="s">
        <v>37</v>
      </c>
      <c r="B1673" s="13">
        <v>165487</v>
      </c>
      <c r="C1673" s="12">
        <v>14.1</v>
      </c>
      <c r="D1673" s="12">
        <v>13.6</v>
      </c>
      <c r="E1673" s="12">
        <v>14.7</v>
      </c>
      <c r="F1673" s="12">
        <v>2016</v>
      </c>
      <c r="G1673" s="12" t="s">
        <v>8</v>
      </c>
      <c r="H1673" s="16" t="str">
        <f>VLOOKUP(A1673,'Data Key'!$A$1:$B$51,2,FALSE)</f>
        <v>New Hampshire</v>
      </c>
      <c r="I1673" s="17">
        <f t="shared" si="260"/>
        <v>2333</v>
      </c>
      <c r="J1673" s="21">
        <f t="shared" si="261"/>
        <v>2.8980802534223261E-4</v>
      </c>
      <c r="K1673" s="19">
        <f t="shared" si="262"/>
        <v>13.807976090630625</v>
      </c>
      <c r="L1673" s="19">
        <f t="shared" si="263"/>
        <v>14.387592141315089</v>
      </c>
      <c r="M1673" s="21">
        <f t="shared" si="268"/>
        <v>2240</v>
      </c>
      <c r="N1673" s="21">
        <f t="shared" si="269"/>
        <v>2428</v>
      </c>
      <c r="O1673" s="19">
        <f t="shared" si="264"/>
        <v>13.535806437967937</v>
      </c>
      <c r="P1673" s="19">
        <f t="shared" si="265"/>
        <v>14.671847335440246</v>
      </c>
      <c r="Q1673" s="21">
        <f>((I1673/B1673)+_xlfn.NORM.S.INV(0.975)^2/(2*B1673))/(1+_xlfn.NORM.S.INV(0.975)^2/B1673)</f>
        <v>1.4109063128978945E-2</v>
      </c>
      <c r="R1673" s="21">
        <f>_xlfn.NORM.S.INV(0.975)*SQRT(Q1673*(1-Q1673)/B1673+(_xlfn.NORM.S.INV(0.975)^2/(4*B1673^2)))/(1+_xlfn.NORM.S.INV(0.975)^2/B1673)</f>
        <v>5.6834254660622231E-4</v>
      </c>
      <c r="S1673" s="19">
        <f t="shared" si="266"/>
        <v>13.540720582372725</v>
      </c>
      <c r="T1673" s="19">
        <f t="shared" si="267"/>
        <v>14.677405675585167</v>
      </c>
    </row>
    <row r="1674" spans="1:20" x14ac:dyDescent="0.25">
      <c r="A1674" s="12" t="s">
        <v>16</v>
      </c>
      <c r="B1674" s="13">
        <v>1197357</v>
      </c>
      <c r="C1674" s="12">
        <v>14.1</v>
      </c>
      <c r="D1674" s="12">
        <v>13.9</v>
      </c>
      <c r="E1674" s="12">
        <v>14.4</v>
      </c>
      <c r="F1674" s="12">
        <v>2016</v>
      </c>
      <c r="G1674" s="12" t="s">
        <v>8</v>
      </c>
      <c r="H1674" s="16" t="str">
        <f>VLOOKUP(A1674,'Data Key'!$A$1:$B$51,2,FALSE)</f>
        <v>New Jersey</v>
      </c>
      <c r="I1674" s="17">
        <f t="shared" si="260"/>
        <v>16883</v>
      </c>
      <c r="J1674" s="21">
        <f t="shared" si="261"/>
        <v>1.0775006406138275E-4</v>
      </c>
      <c r="K1674" s="19">
        <f t="shared" si="262"/>
        <v>13.992472342455637</v>
      </c>
      <c r="L1674" s="19">
        <f t="shared" si="263"/>
        <v>14.207972470578405</v>
      </c>
      <c r="M1674" s="21">
        <f t="shared" si="268"/>
        <v>16630</v>
      </c>
      <c r="N1674" s="21">
        <f t="shared" si="269"/>
        <v>17136</v>
      </c>
      <c r="O1674" s="19">
        <f t="shared" si="264"/>
        <v>13.888923687755614</v>
      </c>
      <c r="P1674" s="19">
        <f t="shared" si="265"/>
        <v>14.311521125278425</v>
      </c>
      <c r="Q1674" s="21">
        <f>((I1674/B1674)+_xlfn.NORM.S.INV(0.975)^2/(2*B1674))/(1+_xlfn.NORM.S.INV(0.975)^2/B1674)</f>
        <v>1.4101781304989378E-2</v>
      </c>
      <c r="R1674" s="21">
        <f>_xlfn.NORM.S.INV(0.975)*SQRT(Q1674*(1-Q1674)/B1674+(_xlfn.NORM.S.INV(0.975)^2/(4*B1674^2)))/(1+_xlfn.NORM.S.INV(0.975)^2/B1674)</f>
        <v>2.1120316620233066E-4</v>
      </c>
      <c r="S1674" s="19">
        <f t="shared" si="266"/>
        <v>13.890578138787047</v>
      </c>
      <c r="T1674" s="19">
        <f t="shared" si="267"/>
        <v>14.31298447119171</v>
      </c>
    </row>
    <row r="1675" spans="1:20" x14ac:dyDescent="0.25">
      <c r="A1675" s="12" t="s">
        <v>62</v>
      </c>
      <c r="B1675" s="13">
        <v>304532</v>
      </c>
      <c r="C1675" s="12">
        <v>8.5</v>
      </c>
      <c r="D1675" s="12">
        <v>8.1999999999999993</v>
      </c>
      <c r="E1675" s="12">
        <v>8.8000000000000007</v>
      </c>
      <c r="F1675" s="12">
        <v>2016</v>
      </c>
      <c r="G1675" s="12" t="s">
        <v>8</v>
      </c>
      <c r="H1675" s="16" t="str">
        <f>VLOOKUP(A1675,'Data Key'!$A$1:$B$51,2,FALSE)</f>
        <v>New Mexico</v>
      </c>
      <c r="I1675" s="17">
        <f t="shared" si="260"/>
        <v>2589</v>
      </c>
      <c r="J1675" s="21">
        <f t="shared" si="261"/>
        <v>1.6637156657978334E-4</v>
      </c>
      <c r="K1675" s="19">
        <f t="shared" si="262"/>
        <v>8.3351980550034988</v>
      </c>
      <c r="L1675" s="19">
        <f t="shared" si="263"/>
        <v>8.6679411881630646</v>
      </c>
      <c r="M1675" s="21">
        <f t="shared" si="268"/>
        <v>2490</v>
      </c>
      <c r="N1675" s="21">
        <f t="shared" si="269"/>
        <v>2688</v>
      </c>
      <c r="O1675" s="19">
        <f t="shared" si="264"/>
        <v>8.176480632577201</v>
      </c>
      <c r="P1675" s="19">
        <f t="shared" si="265"/>
        <v>8.8266586105893641</v>
      </c>
      <c r="Q1675" s="21">
        <f>((I1675/B1675)+_xlfn.NORM.S.INV(0.975)^2/(2*B1675))/(1+_xlfn.NORM.S.INV(0.975)^2/B1675)</f>
        <v>8.5077694533393419E-3</v>
      </c>
      <c r="R1675" s="21">
        <f>_xlfn.NORM.S.INV(0.975)*SQRT(Q1675*(1-Q1675)/B1675+(_xlfn.NORM.S.INV(0.975)^2/(4*B1675^2)))/(1+_xlfn.NORM.S.INV(0.975)^2/B1675)</f>
        <v>3.2625698982904965E-4</v>
      </c>
      <c r="S1675" s="19">
        <f t="shared" si="266"/>
        <v>8.1815124635102929</v>
      </c>
      <c r="T1675" s="19">
        <f t="shared" si="267"/>
        <v>8.8340264431683906</v>
      </c>
    </row>
    <row r="1676" spans="1:20" x14ac:dyDescent="0.25">
      <c r="A1676" s="12" t="s">
        <v>38</v>
      </c>
      <c r="B1676" s="13">
        <v>2422245</v>
      </c>
      <c r="C1676" s="12">
        <v>13</v>
      </c>
      <c r="D1676" s="12">
        <v>12.9</v>
      </c>
      <c r="E1676" s="12">
        <v>13.2</v>
      </c>
      <c r="F1676" s="12">
        <v>2016</v>
      </c>
      <c r="G1676" s="12" t="s">
        <v>8</v>
      </c>
      <c r="H1676" s="16" t="str">
        <f>VLOOKUP(A1676,'Data Key'!$A$1:$B$51,2,FALSE)</f>
        <v>New York</v>
      </c>
      <c r="I1676" s="17">
        <f t="shared" si="260"/>
        <v>31489</v>
      </c>
      <c r="J1676" s="21">
        <f t="shared" si="261"/>
        <v>7.278132529124543E-5</v>
      </c>
      <c r="K1676" s="19">
        <f t="shared" si="262"/>
        <v>12.927142299280174</v>
      </c>
      <c r="L1676" s="19">
        <f t="shared" si="263"/>
        <v>13.072704949862667</v>
      </c>
      <c r="M1676" s="21">
        <f t="shared" si="268"/>
        <v>31144</v>
      </c>
      <c r="N1676" s="21">
        <f t="shared" si="269"/>
        <v>31835</v>
      </c>
      <c r="O1676" s="19">
        <f t="shared" si="264"/>
        <v>12.85749377127417</v>
      </c>
      <c r="P1676" s="19">
        <f t="shared" si="265"/>
        <v>13.142766318023156</v>
      </c>
      <c r="Q1676" s="21">
        <f>((I1676/B1676)+_xlfn.NORM.S.INV(0.975)^2/(2*B1676))/(1+_xlfn.NORM.S.INV(0.975)^2/B1676)</f>
        <v>1.3000695960884292E-2</v>
      </c>
      <c r="R1676" s="21">
        <f>_xlfn.NORM.S.INV(0.975)*SQRT(Q1676*(1-Q1676)/B1676+(_xlfn.NORM.S.INV(0.975)^2/(4*B1676^2)))/(1+_xlfn.NORM.S.INV(0.975)^2/B1676)</f>
        <v>1.4265493549549873E-4</v>
      </c>
      <c r="S1676" s="19">
        <f t="shared" si="266"/>
        <v>12.858041025388792</v>
      </c>
      <c r="T1676" s="19">
        <f t="shared" si="267"/>
        <v>13.143350896379792</v>
      </c>
    </row>
    <row r="1677" spans="1:20" x14ac:dyDescent="0.25">
      <c r="A1677" s="12" t="s">
        <v>23</v>
      </c>
      <c r="B1677" s="13">
        <v>1415113</v>
      </c>
      <c r="C1677" s="12">
        <v>11.2</v>
      </c>
      <c r="D1677" s="12">
        <v>11</v>
      </c>
      <c r="E1677" s="12">
        <v>11.4</v>
      </c>
      <c r="F1677" s="12">
        <v>2016</v>
      </c>
      <c r="G1677" s="12" t="s">
        <v>8</v>
      </c>
      <c r="H1677" s="16" t="str">
        <f>VLOOKUP(A1677,'Data Key'!$A$1:$B$51,2,FALSE)</f>
        <v>North Carolina</v>
      </c>
      <c r="I1677" s="17">
        <f t="shared" si="260"/>
        <v>15849</v>
      </c>
      <c r="J1677" s="21">
        <f t="shared" si="261"/>
        <v>8.8463492706806313E-5</v>
      </c>
      <c r="K1677" s="19">
        <f t="shared" si="262"/>
        <v>11.11134881910151</v>
      </c>
      <c r="L1677" s="19">
        <f t="shared" si="263"/>
        <v>11.288275804515122</v>
      </c>
      <c r="M1677" s="21">
        <f t="shared" si="268"/>
        <v>15604</v>
      </c>
      <c r="N1677" s="21">
        <f t="shared" si="269"/>
        <v>16095</v>
      </c>
      <c r="O1677" s="19">
        <f t="shared" si="264"/>
        <v>11.026681261496432</v>
      </c>
      <c r="P1677" s="19">
        <f t="shared" si="265"/>
        <v>11.37365001946841</v>
      </c>
      <c r="Q1677" s="21">
        <f>((I1677/B1677)+_xlfn.NORM.S.INV(0.975)^2/(2*B1677))/(1+_xlfn.NORM.S.INV(0.975)^2/B1677)</f>
        <v>1.1201139202802428E-2</v>
      </c>
      <c r="R1677" s="21">
        <f>_xlfn.NORM.S.INV(0.975)*SQRT(Q1677*(1-Q1677)/B1677+(_xlfn.NORM.S.INV(0.975)^2/(4*B1677^2)))/(1+_xlfn.NORM.S.INV(0.975)^2/B1677)</f>
        <v>1.7340025536952803E-4</v>
      </c>
      <c r="S1677" s="19">
        <f t="shared" si="266"/>
        <v>11.0277389474329</v>
      </c>
      <c r="T1677" s="19">
        <f t="shared" si="267"/>
        <v>11.374539458171956</v>
      </c>
    </row>
    <row r="1678" spans="1:20" x14ac:dyDescent="0.25">
      <c r="A1678" s="12" t="s">
        <v>59</v>
      </c>
      <c r="B1678" s="13">
        <v>98198</v>
      </c>
      <c r="C1678" s="12">
        <v>9.8000000000000007</v>
      </c>
      <c r="D1678" s="12">
        <v>9.1999999999999993</v>
      </c>
      <c r="E1678" s="12">
        <v>10.4</v>
      </c>
      <c r="F1678" s="12">
        <v>2016</v>
      </c>
      <c r="G1678" s="12" t="s">
        <v>8</v>
      </c>
      <c r="H1678" s="16" t="str">
        <f>VLOOKUP(A1678,'Data Key'!$A$1:$B$51,2,FALSE)</f>
        <v>North Dakota</v>
      </c>
      <c r="I1678" s="17">
        <f t="shared" si="260"/>
        <v>962</v>
      </c>
      <c r="J1678" s="21">
        <f t="shared" si="261"/>
        <v>3.143019783089284E-4</v>
      </c>
      <c r="K1678" s="19">
        <f t="shared" si="262"/>
        <v>9.4822315559789381</v>
      </c>
      <c r="L1678" s="19">
        <f t="shared" si="263"/>
        <v>10.110835512596795</v>
      </c>
      <c r="M1678" s="21">
        <f t="shared" si="268"/>
        <v>902</v>
      </c>
      <c r="N1678" s="21">
        <f t="shared" si="269"/>
        <v>1023</v>
      </c>
      <c r="O1678" s="19">
        <f t="shared" si="264"/>
        <v>9.1855231267439255</v>
      </c>
      <c r="P1678" s="19">
        <f t="shared" si="265"/>
        <v>10.417727448624209</v>
      </c>
      <c r="Q1678" s="21">
        <f>((I1678/B1678)+_xlfn.NORM.S.INV(0.975)^2/(2*B1678))/(1+_xlfn.NORM.S.INV(0.975)^2/B1678)</f>
        <v>9.8157093094282857E-3</v>
      </c>
      <c r="R1678" s="21">
        <f>_xlfn.NORM.S.INV(0.975)*SQRT(Q1678*(1-Q1678)/B1678+(_xlfn.NORM.S.INV(0.975)^2/(4*B1678^2)))/(1+_xlfn.NORM.S.INV(0.975)^2/B1678)</f>
        <v>6.1690321034549994E-4</v>
      </c>
      <c r="S1678" s="19">
        <f t="shared" si="266"/>
        <v>9.1988060990827858</v>
      </c>
      <c r="T1678" s="19">
        <f t="shared" si="267"/>
        <v>10.432612519773786</v>
      </c>
    </row>
    <row r="1679" spans="1:20" x14ac:dyDescent="0.25">
      <c r="A1679" s="12" t="s">
        <v>54</v>
      </c>
      <c r="B1679" s="13">
        <v>1551479</v>
      </c>
      <c r="C1679" s="12">
        <v>12.5</v>
      </c>
      <c r="D1679" s="12">
        <v>12.3</v>
      </c>
      <c r="E1679" s="12">
        <v>12.7</v>
      </c>
      <c r="F1679" s="12">
        <v>2016</v>
      </c>
      <c r="G1679" s="12" t="s">
        <v>8</v>
      </c>
      <c r="H1679" s="16" t="str">
        <f>VLOOKUP(A1679,'Data Key'!$A$1:$B$51,2,FALSE)</f>
        <v>Ohio</v>
      </c>
      <c r="I1679" s="17">
        <f t="shared" si="260"/>
        <v>19393</v>
      </c>
      <c r="J1679" s="21">
        <f t="shared" si="261"/>
        <v>8.9195967045126338E-5</v>
      </c>
      <c r="K1679" s="19">
        <f t="shared" si="262"/>
        <v>12.410489816649013</v>
      </c>
      <c r="L1679" s="19">
        <f t="shared" si="263"/>
        <v>12.588881750739265</v>
      </c>
      <c r="M1679" s="21">
        <f t="shared" si="268"/>
        <v>19123</v>
      </c>
      <c r="N1679" s="21">
        <f t="shared" si="269"/>
        <v>19665</v>
      </c>
      <c r="O1679" s="19">
        <f t="shared" si="264"/>
        <v>12.325658291217605</v>
      </c>
      <c r="P1679" s="19">
        <f t="shared" si="265"/>
        <v>12.675002368707537</v>
      </c>
      <c r="Q1679" s="21">
        <f>((I1679/B1679)+_xlfn.NORM.S.INV(0.975)^2/(2*B1679))/(1+_xlfn.NORM.S.INV(0.975)^2/B1679)</f>
        <v>1.2500892830483246E-2</v>
      </c>
      <c r="R1679" s="21">
        <f>_xlfn.NORM.S.INV(0.975)*SQRT(Q1679*(1-Q1679)/B1679+(_xlfn.NORM.S.INV(0.975)^2/(4*B1679^2)))/(1+_xlfn.NORM.S.INV(0.975)^2/B1679)</f>
        <v>1.7483316712502644E-4</v>
      </c>
      <c r="S1679" s="19">
        <f t="shared" si="266"/>
        <v>12.326059663358219</v>
      </c>
      <c r="T1679" s="19">
        <f t="shared" si="267"/>
        <v>12.675725997608273</v>
      </c>
    </row>
    <row r="1680" spans="1:20" x14ac:dyDescent="0.25">
      <c r="A1680" s="12" t="s">
        <v>39</v>
      </c>
      <c r="B1680" s="13">
        <v>598799</v>
      </c>
      <c r="C1680" s="12">
        <v>8.9</v>
      </c>
      <c r="D1680" s="12">
        <v>8.6999999999999993</v>
      </c>
      <c r="E1680" s="12">
        <v>9.1</v>
      </c>
      <c r="F1680" s="12">
        <v>2016</v>
      </c>
      <c r="G1680" s="12" t="s">
        <v>8</v>
      </c>
      <c r="H1680" s="16" t="str">
        <f>VLOOKUP(A1680,'Data Key'!$A$1:$B$51,2,FALSE)</f>
        <v>Oklahoma</v>
      </c>
      <c r="I1680" s="17">
        <f t="shared" si="260"/>
        <v>5329</v>
      </c>
      <c r="J1680" s="21">
        <f t="shared" si="261"/>
        <v>1.2136700799848475E-4</v>
      </c>
      <c r="K1680" s="19">
        <f t="shared" si="262"/>
        <v>8.7781134520557238</v>
      </c>
      <c r="L1680" s="19">
        <f t="shared" si="263"/>
        <v>9.0208474680526916</v>
      </c>
      <c r="M1680" s="21">
        <f t="shared" si="268"/>
        <v>5187</v>
      </c>
      <c r="N1680" s="21">
        <f t="shared" si="269"/>
        <v>5472</v>
      </c>
      <c r="O1680" s="19">
        <f t="shared" si="264"/>
        <v>8.6623391154627853</v>
      </c>
      <c r="P1680" s="19">
        <f t="shared" si="265"/>
        <v>9.1382918141145861</v>
      </c>
      <c r="Q1680" s="21">
        <f>((I1680/B1680)+_xlfn.NORM.S.INV(0.975)^2/(2*B1680))/(1+_xlfn.NORM.S.INV(0.975)^2/B1680)</f>
        <v>8.9026309835521233E-3</v>
      </c>
      <c r="R1680" s="21">
        <f>_xlfn.NORM.S.INV(0.975)*SQRT(Q1680*(1-Q1680)/B1680+(_xlfn.NORM.S.INV(0.975)^2/(4*B1680^2)))/(1+_xlfn.NORM.S.INV(0.975)^2/B1680)</f>
        <v>2.3793678357746139E-4</v>
      </c>
      <c r="S1680" s="19">
        <f t="shared" si="266"/>
        <v>8.6646941999746616</v>
      </c>
      <c r="T1680" s="19">
        <f t="shared" si="267"/>
        <v>9.1405677671295837</v>
      </c>
    </row>
    <row r="1681" spans="1:20" x14ac:dyDescent="0.25">
      <c r="A1681" s="12" t="s">
        <v>32</v>
      </c>
      <c r="B1681" s="13">
        <v>537151</v>
      </c>
      <c r="C1681" s="12">
        <v>15.1</v>
      </c>
      <c r="D1681" s="12">
        <v>14.8</v>
      </c>
      <c r="E1681" s="12">
        <v>15.5</v>
      </c>
      <c r="F1681" s="12">
        <v>2016</v>
      </c>
      <c r="G1681" s="12" t="s">
        <v>8</v>
      </c>
      <c r="H1681" s="16" t="str">
        <f>VLOOKUP(A1681,'Data Key'!$A$1:$B$51,2,FALSE)</f>
        <v>Oregon</v>
      </c>
      <c r="I1681" s="17">
        <f t="shared" si="260"/>
        <v>8111</v>
      </c>
      <c r="J1681" s="21">
        <f t="shared" si="261"/>
        <v>1.6639369757477404E-4</v>
      </c>
      <c r="K1681" s="19">
        <f t="shared" si="262"/>
        <v>14.933643349735945</v>
      </c>
      <c r="L1681" s="19">
        <f t="shared" si="263"/>
        <v>15.266430744885495</v>
      </c>
      <c r="M1681" s="21">
        <f t="shared" si="268"/>
        <v>7936</v>
      </c>
      <c r="N1681" s="21">
        <f t="shared" si="269"/>
        <v>8287</v>
      </c>
      <c r="O1681" s="19">
        <f t="shared" si="264"/>
        <v>14.774244113852529</v>
      </c>
      <c r="P1681" s="19">
        <f t="shared" si="265"/>
        <v>15.427691654674383</v>
      </c>
      <c r="Q1681" s="21">
        <f>((I1681/B1681)+_xlfn.NORM.S.INV(0.975)^2/(2*B1681))/(1+_xlfn.NORM.S.INV(0.975)^2/B1681)</f>
        <v>1.5103504805759624E-2</v>
      </c>
      <c r="R1681" s="21">
        <f>_xlfn.NORM.S.INV(0.975)*SQRT(Q1681*(1-Q1681)/B1681+(_xlfn.NORM.S.INV(0.975)^2/(4*B1681^2)))/(1+_xlfn.NORM.S.INV(0.975)^2/B1681)</f>
        <v>3.2617979350913894E-4</v>
      </c>
      <c r="S1681" s="19">
        <f t="shared" si="266"/>
        <v>14.777325012250484</v>
      </c>
      <c r="T1681" s="19">
        <f t="shared" si="267"/>
        <v>15.429684599268764</v>
      </c>
    </row>
    <row r="1682" spans="1:20" x14ac:dyDescent="0.25">
      <c r="A1682" s="12" t="s">
        <v>24</v>
      </c>
      <c r="B1682" s="13">
        <v>1596875</v>
      </c>
      <c r="C1682" s="12">
        <v>16.899999999999999</v>
      </c>
      <c r="D1682" s="12">
        <v>16.7</v>
      </c>
      <c r="E1682" s="12">
        <v>17.100000000000001</v>
      </c>
      <c r="F1682" s="12">
        <v>2016</v>
      </c>
      <c r="G1682" s="12" t="s">
        <v>8</v>
      </c>
      <c r="H1682" s="16" t="str">
        <f>VLOOKUP(A1682,'Data Key'!$A$1:$B$51,2,FALSE)</f>
        <v>Pennsylvania</v>
      </c>
      <c r="I1682" s="17">
        <f t="shared" si="260"/>
        <v>26987</v>
      </c>
      <c r="J1682" s="21">
        <f t="shared" si="261"/>
        <v>1.0200119427364324E-4</v>
      </c>
      <c r="K1682" s="19">
        <f t="shared" si="262"/>
        <v>16.797881388896609</v>
      </c>
      <c r="L1682" s="19">
        <f t="shared" si="263"/>
        <v>17.001883777443897</v>
      </c>
      <c r="M1682" s="21">
        <f t="shared" si="268"/>
        <v>26668</v>
      </c>
      <c r="N1682" s="21">
        <f t="shared" si="269"/>
        <v>27307</v>
      </c>
      <c r="O1682" s="19">
        <f t="shared" si="264"/>
        <v>16.700117416829745</v>
      </c>
      <c r="P1682" s="19">
        <f t="shared" si="265"/>
        <v>17.100273972602739</v>
      </c>
      <c r="Q1682" s="21">
        <f>((I1682/B1682)+_xlfn.NORM.S.INV(0.975)^2/(2*B1682))/(1+_xlfn.NORM.S.INV(0.975)^2/B1682)</f>
        <v>1.6901044730954513E-2</v>
      </c>
      <c r="R1682" s="21">
        <f>_xlfn.NORM.S.INV(0.975)*SQRT(Q1682*(1-Q1682)/B1682+(_xlfn.NORM.S.INV(0.975)^2/(4*B1682^2)))/(1+_xlfn.NORM.S.INV(0.975)^2/B1682)</f>
        <v>1.9992855995163886E-4</v>
      </c>
      <c r="S1682" s="19">
        <f t="shared" si="266"/>
        <v>16.701116171002873</v>
      </c>
      <c r="T1682" s="19">
        <f t="shared" si="267"/>
        <v>17.10097329090615</v>
      </c>
    </row>
    <row r="1683" spans="1:20" x14ac:dyDescent="0.25">
      <c r="A1683" s="12" t="s">
        <v>40</v>
      </c>
      <c r="B1683" s="13">
        <v>129593</v>
      </c>
      <c r="C1683" s="12">
        <v>15.2</v>
      </c>
      <c r="D1683" s="12">
        <v>14.6</v>
      </c>
      <c r="E1683" s="12">
        <v>15.9</v>
      </c>
      <c r="F1683" s="12">
        <v>2016</v>
      </c>
      <c r="G1683" s="12" t="s">
        <v>8</v>
      </c>
      <c r="H1683" s="16" t="str">
        <f>VLOOKUP(A1683,'Data Key'!$A$1:$B$51,2,FALSE)</f>
        <v>Rhode Island</v>
      </c>
      <c r="I1683" s="17">
        <f t="shared" si="260"/>
        <v>1970</v>
      </c>
      <c r="J1683" s="21">
        <f t="shared" si="261"/>
        <v>3.3987973600433979E-4</v>
      </c>
      <c r="K1683" s="19">
        <f t="shared" si="262"/>
        <v>14.861558613289217</v>
      </c>
      <c r="L1683" s="19">
        <f t="shared" si="263"/>
        <v>15.541318085297897</v>
      </c>
      <c r="M1683" s="21">
        <f t="shared" si="268"/>
        <v>1884</v>
      </c>
      <c r="N1683" s="21">
        <f t="shared" si="269"/>
        <v>2057</v>
      </c>
      <c r="O1683" s="19">
        <f t="shared" si="264"/>
        <v>14.537822258918306</v>
      </c>
      <c r="P1683" s="19">
        <f t="shared" si="265"/>
        <v>15.872770905835964</v>
      </c>
      <c r="Q1683" s="21">
        <f>((I1683/B1683)+_xlfn.NORM.S.INV(0.975)^2/(2*B1683))/(1+_xlfn.NORM.S.INV(0.975)^2/B1683)</f>
        <v>1.5215808558397031E-2</v>
      </c>
      <c r="R1683" s="21">
        <f>_xlfn.NORM.S.INV(0.975)*SQRT(Q1683*(1-Q1683)/B1683+(_xlfn.NORM.S.INV(0.975)^2/(4*B1683^2)))/(1+_xlfn.NORM.S.INV(0.975)^2/B1683)</f>
        <v>6.6660699008848888E-4</v>
      </c>
      <c r="S1683" s="19">
        <f t="shared" si="266"/>
        <v>14.549201568308542</v>
      </c>
      <c r="T1683" s="19">
        <f t="shared" si="267"/>
        <v>15.882415548485522</v>
      </c>
    </row>
    <row r="1684" spans="1:20" x14ac:dyDescent="0.25">
      <c r="A1684" s="12" t="s">
        <v>17</v>
      </c>
      <c r="B1684" s="13">
        <v>690213</v>
      </c>
      <c r="C1684" s="12">
        <v>9.6</v>
      </c>
      <c r="D1684" s="12">
        <v>9.4</v>
      </c>
      <c r="E1684" s="12">
        <v>9.8000000000000007</v>
      </c>
      <c r="F1684" s="12">
        <v>2016</v>
      </c>
      <c r="G1684" s="12" t="s">
        <v>8</v>
      </c>
      <c r="H1684" s="16" t="str">
        <f>VLOOKUP(A1684,'Data Key'!$A$1:$B$51,2,FALSE)</f>
        <v>South Carolina</v>
      </c>
      <c r="I1684" s="17">
        <f t="shared" si="260"/>
        <v>6626</v>
      </c>
      <c r="J1684" s="21">
        <f t="shared" si="261"/>
        <v>1.173675154132176E-4</v>
      </c>
      <c r="K1684" s="19">
        <f t="shared" si="262"/>
        <v>9.4825675770872131</v>
      </c>
      <c r="L1684" s="19">
        <f t="shared" si="263"/>
        <v>9.7173026079136484</v>
      </c>
      <c r="M1684" s="21">
        <f t="shared" si="268"/>
        <v>6468</v>
      </c>
      <c r="N1684" s="21">
        <f t="shared" si="269"/>
        <v>6785</v>
      </c>
      <c r="O1684" s="19">
        <f t="shared" si="264"/>
        <v>9.3710202502705684</v>
      </c>
      <c r="P1684" s="19">
        <f t="shared" si="265"/>
        <v>9.8302987628456719</v>
      </c>
      <c r="Q1684" s="21">
        <f>((I1684/B1684)+_xlfn.NORM.S.INV(0.975)^2/(2*B1684))/(1+_xlfn.NORM.S.INV(0.975)^2/B1684)</f>
        <v>9.6026644545528349E-3</v>
      </c>
      <c r="R1684" s="21">
        <f>_xlfn.NORM.S.INV(0.975)*SQRT(Q1684*(1-Q1684)/B1684+(_xlfn.NORM.S.INV(0.975)^2/(4*B1684^2)))/(1+_xlfn.NORM.S.INV(0.975)^2/B1684)</f>
        <v>2.3008403328952568E-4</v>
      </c>
      <c r="S1684" s="19">
        <f t="shared" si="266"/>
        <v>9.3725804212633097</v>
      </c>
      <c r="T1684" s="19">
        <f t="shared" si="267"/>
        <v>9.8327484878423608</v>
      </c>
    </row>
    <row r="1685" spans="1:20" x14ac:dyDescent="0.25">
      <c r="A1685" s="12" t="s">
        <v>55</v>
      </c>
      <c r="B1685" s="13">
        <v>121369</v>
      </c>
      <c r="C1685" s="12">
        <v>9</v>
      </c>
      <c r="D1685" s="12">
        <v>8.5</v>
      </c>
      <c r="E1685" s="12">
        <v>9.5</v>
      </c>
      <c r="F1685" s="12">
        <v>2016</v>
      </c>
      <c r="G1685" s="12" t="s">
        <v>8</v>
      </c>
      <c r="H1685" s="16" t="str">
        <f>VLOOKUP(A1685,'Data Key'!$A$1:$B$51,2,FALSE)</f>
        <v>South Dakota</v>
      </c>
      <c r="I1685" s="17">
        <f t="shared" si="260"/>
        <v>1092</v>
      </c>
      <c r="J1685" s="21">
        <f t="shared" si="261"/>
        <v>2.7104472046027999E-4</v>
      </c>
      <c r="K1685" s="19">
        <f t="shared" si="262"/>
        <v>8.7263104526069775</v>
      </c>
      <c r="L1685" s="19">
        <f t="shared" si="263"/>
        <v>9.2683998935275369</v>
      </c>
      <c r="M1685" s="21">
        <f t="shared" si="268"/>
        <v>1028</v>
      </c>
      <c r="N1685" s="21">
        <f t="shared" si="269"/>
        <v>1157</v>
      </c>
      <c r="O1685" s="19">
        <f t="shared" si="264"/>
        <v>8.470037653766612</v>
      </c>
      <c r="P1685" s="19">
        <f t="shared" si="265"/>
        <v>9.532912028606976</v>
      </c>
      <c r="Q1685" s="21">
        <f>((I1685/B1685)+_xlfn.NORM.S.INV(0.975)^2/(2*B1685))/(1+_xlfn.NORM.S.INV(0.975)^2/B1685)</f>
        <v>9.0128954407110232E-3</v>
      </c>
      <c r="R1685" s="21">
        <f>_xlfn.NORM.S.INV(0.975)*SQRT(Q1685*(1-Q1685)/B1685+(_xlfn.NORM.S.INV(0.975)^2/(4*B1685^2)))/(1+_xlfn.NORM.S.INV(0.975)^2/B1685)</f>
        <v>5.3191093317819262E-4</v>
      </c>
      <c r="S1685" s="19">
        <f t="shared" si="266"/>
        <v>8.4809845075328312</v>
      </c>
      <c r="T1685" s="19">
        <f t="shared" si="267"/>
        <v>9.5448063738892159</v>
      </c>
    </row>
    <row r="1686" spans="1:20" x14ac:dyDescent="0.25">
      <c r="A1686" s="12" t="s">
        <v>29</v>
      </c>
      <c r="B1686" s="13">
        <v>898908</v>
      </c>
      <c r="C1686" s="12">
        <v>9.5</v>
      </c>
      <c r="D1686" s="12">
        <v>9.3000000000000007</v>
      </c>
      <c r="E1686" s="12">
        <v>9.6999999999999993</v>
      </c>
      <c r="F1686" s="12">
        <v>2016</v>
      </c>
      <c r="G1686" s="12" t="s">
        <v>8</v>
      </c>
      <c r="H1686" s="16" t="str">
        <f>VLOOKUP(A1686,'Data Key'!$A$1:$B$51,2,FALSE)</f>
        <v>Tennessee</v>
      </c>
      <c r="I1686" s="17">
        <f t="shared" si="260"/>
        <v>8540</v>
      </c>
      <c r="J1686" s="21">
        <f t="shared" si="261"/>
        <v>1.0231536044054984E-4</v>
      </c>
      <c r="K1686" s="19">
        <f t="shared" si="262"/>
        <v>9.398100699934929</v>
      </c>
      <c r="L1686" s="19">
        <f t="shared" si="263"/>
        <v>9.6027314208160277</v>
      </c>
      <c r="M1686" s="21">
        <f t="shared" si="268"/>
        <v>8360</v>
      </c>
      <c r="N1686" s="21">
        <f t="shared" si="269"/>
        <v>8720</v>
      </c>
      <c r="O1686" s="19">
        <f t="shared" si="264"/>
        <v>9.3001730989155735</v>
      </c>
      <c r="P1686" s="19">
        <f t="shared" si="265"/>
        <v>9.7006590218353832</v>
      </c>
      <c r="Q1686" s="21">
        <f>((I1686/B1686)+_xlfn.NORM.S.INV(0.975)^2/(2*B1686))/(1+_xlfn.NORM.S.INV(0.975)^2/B1686)</f>
        <v>9.5025121880115467E-3</v>
      </c>
      <c r="R1686" s="21">
        <f>_xlfn.NORM.S.INV(0.975)*SQRT(Q1686*(1-Q1686)/B1686+(_xlfn.NORM.S.INV(0.975)^2/(4*B1686^2)))/(1+_xlfn.NORM.S.INV(0.975)^2/B1686)</f>
        <v>2.0056685559133715E-4</v>
      </c>
      <c r="S1686" s="19">
        <f t="shared" si="266"/>
        <v>9.3019453324202104</v>
      </c>
      <c r="T1686" s="19">
        <f t="shared" si="267"/>
        <v>9.7030790436028838</v>
      </c>
    </row>
    <row r="1687" spans="1:20" x14ac:dyDescent="0.25">
      <c r="A1687" s="12" t="s">
        <v>63</v>
      </c>
      <c r="B1687" s="13">
        <v>4740714</v>
      </c>
      <c r="C1687" s="12">
        <v>10.199999999999999</v>
      </c>
      <c r="D1687" s="12">
        <v>10.1</v>
      </c>
      <c r="E1687" s="12">
        <v>10.3</v>
      </c>
      <c r="F1687" s="12">
        <v>2016</v>
      </c>
      <c r="G1687" s="12" t="s">
        <v>8</v>
      </c>
      <c r="H1687" s="16" t="str">
        <f>VLOOKUP(A1687,'Data Key'!$A$1:$B$51,2,FALSE)</f>
        <v>Texas</v>
      </c>
      <c r="I1687" s="17">
        <f t="shared" si="260"/>
        <v>48355</v>
      </c>
      <c r="J1687" s="21">
        <f t="shared" si="261"/>
        <v>4.6147765367460331E-5</v>
      </c>
      <c r="K1687" s="19">
        <f t="shared" si="262"/>
        <v>10.153792581171057</v>
      </c>
      <c r="L1687" s="19">
        <f t="shared" si="263"/>
        <v>10.246088111905978</v>
      </c>
      <c r="M1687" s="21">
        <f t="shared" si="268"/>
        <v>47927</v>
      </c>
      <c r="N1687" s="21">
        <f t="shared" si="269"/>
        <v>48785</v>
      </c>
      <c r="O1687" s="19">
        <f t="shared" si="264"/>
        <v>10.109658587292969</v>
      </c>
      <c r="P1687" s="19">
        <f t="shared" si="265"/>
        <v>10.290643983163717</v>
      </c>
      <c r="Q1687" s="21">
        <f>((I1687/B1687)+_xlfn.NORM.S.INV(0.975)^2/(2*B1687))/(1+_xlfn.NORM.S.INV(0.975)^2/B1687)</f>
        <v>1.0200337237225215E-2</v>
      </c>
      <c r="R1687" s="21">
        <f>_xlfn.NORM.S.INV(0.975)*SQRT(Q1687*(1-Q1687)/B1687+(_xlfn.NORM.S.INV(0.975)^2/(4*B1687^2)))/(1+_xlfn.NORM.S.INV(0.975)^2/B1687)</f>
        <v>9.0450533770637082E-5</v>
      </c>
      <c r="S1687" s="19">
        <f t="shared" si="266"/>
        <v>10.109886703454578</v>
      </c>
      <c r="T1687" s="19">
        <f t="shared" si="267"/>
        <v>10.290787770995854</v>
      </c>
    </row>
    <row r="1688" spans="1:20" x14ac:dyDescent="0.25">
      <c r="A1688" s="12" t="s">
        <v>25</v>
      </c>
      <c r="B1688" s="13">
        <v>596257</v>
      </c>
      <c r="C1688" s="12">
        <v>8.6999999999999993</v>
      </c>
      <c r="D1688" s="12">
        <v>8.5</v>
      </c>
      <c r="E1688" s="12">
        <v>9</v>
      </c>
      <c r="F1688" s="12">
        <v>2016</v>
      </c>
      <c r="G1688" s="12" t="s">
        <v>8</v>
      </c>
      <c r="H1688" s="16" t="str">
        <f>VLOOKUP(A1688,'Data Key'!$A$1:$B$51,2,FALSE)</f>
        <v>Utah</v>
      </c>
      <c r="I1688" s="17">
        <f t="shared" si="260"/>
        <v>5187</v>
      </c>
      <c r="J1688" s="21">
        <f t="shared" si="261"/>
        <v>1.2026170218860939E-4</v>
      </c>
      <c r="K1688" s="19">
        <f t="shared" si="262"/>
        <v>8.5790072372116821</v>
      </c>
      <c r="L1688" s="19">
        <f t="shared" si="263"/>
        <v>8.8195306415889014</v>
      </c>
      <c r="M1688" s="21">
        <f t="shared" si="268"/>
        <v>5047</v>
      </c>
      <c r="N1688" s="21">
        <f t="shared" si="269"/>
        <v>5328</v>
      </c>
      <c r="O1688" s="19">
        <f t="shared" si="264"/>
        <v>8.4644708573651961</v>
      </c>
      <c r="P1688" s="19">
        <f t="shared" si="265"/>
        <v>8.9357441505927806</v>
      </c>
      <c r="Q1688" s="21">
        <f>((I1688/B1688)+_xlfn.NORM.S.INV(0.975)^2/(2*B1688))/(1+_xlfn.NORM.S.INV(0.975)^2/B1688)</f>
        <v>8.7024341841987398E-3</v>
      </c>
      <c r="R1688" s="21">
        <f>_xlfn.NORM.S.INV(0.975)*SQRT(Q1688*(1-Q1688)/B1688+(_xlfn.NORM.S.INV(0.975)^2/(4*B1688^2)))/(1+_xlfn.NORM.S.INV(0.975)^2/B1688)</f>
        <v>2.3577159427120138E-4</v>
      </c>
      <c r="S1688" s="19">
        <f t="shared" si="266"/>
        <v>8.4666625899275392</v>
      </c>
      <c r="T1688" s="19">
        <f t="shared" si="267"/>
        <v>8.9382057784699409</v>
      </c>
    </row>
    <row r="1689" spans="1:20" x14ac:dyDescent="0.25">
      <c r="A1689" s="12" t="s">
        <v>57</v>
      </c>
      <c r="B1689" s="13">
        <v>74108</v>
      </c>
      <c r="C1689" s="12">
        <v>12.1</v>
      </c>
      <c r="D1689" s="12">
        <v>11.3</v>
      </c>
      <c r="E1689" s="12">
        <v>12.9</v>
      </c>
      <c r="F1689" s="12">
        <v>2016</v>
      </c>
      <c r="G1689" s="12" t="s">
        <v>8</v>
      </c>
      <c r="H1689" s="16" t="str">
        <f>VLOOKUP(A1689,'Data Key'!$A$1:$B$51,2,FALSE)</f>
        <v>Vermont</v>
      </c>
      <c r="I1689" s="17">
        <f t="shared" si="260"/>
        <v>897</v>
      </c>
      <c r="J1689" s="21">
        <f t="shared" si="261"/>
        <v>4.0168605203931318E-4</v>
      </c>
      <c r="K1689" s="19">
        <f t="shared" si="262"/>
        <v>11.702270335934994</v>
      </c>
      <c r="L1689" s="19">
        <f t="shared" si="263"/>
        <v>12.505642440013622</v>
      </c>
      <c r="M1689" s="21">
        <f t="shared" si="268"/>
        <v>839</v>
      </c>
      <c r="N1689" s="21">
        <f t="shared" si="269"/>
        <v>955</v>
      </c>
      <c r="O1689" s="19">
        <f t="shared" si="264"/>
        <v>11.321314837804286</v>
      </c>
      <c r="P1689" s="19">
        <f t="shared" si="265"/>
        <v>12.88659793814433</v>
      </c>
      <c r="Q1689" s="21">
        <f>((I1689/B1689)+_xlfn.NORM.S.INV(0.975)^2/(2*B1689))/(1+_xlfn.NORM.S.INV(0.975)^2/B1689)</f>
        <v>1.2129245633571539E-2</v>
      </c>
      <c r="R1689" s="21">
        <f>_xlfn.NORM.S.INV(0.975)*SQRT(Q1689*(1-Q1689)/B1689+(_xlfn.NORM.S.INV(0.975)^2/(4*B1689^2)))/(1+_xlfn.NORM.S.INV(0.975)^2/B1689)</f>
        <v>7.8848732524125617E-4</v>
      </c>
      <c r="S1689" s="19">
        <f t="shared" si="266"/>
        <v>11.340758308330283</v>
      </c>
      <c r="T1689" s="19">
        <f t="shared" si="267"/>
        <v>12.917732958812795</v>
      </c>
    </row>
    <row r="1690" spans="1:20" x14ac:dyDescent="0.25">
      <c r="A1690" s="12" t="s">
        <v>56</v>
      </c>
      <c r="B1690" s="13">
        <v>1162945</v>
      </c>
      <c r="C1690" s="12">
        <v>14.2</v>
      </c>
      <c r="D1690" s="12">
        <v>14</v>
      </c>
      <c r="E1690" s="12">
        <v>14.4</v>
      </c>
      <c r="F1690" s="12">
        <v>2016</v>
      </c>
      <c r="G1690" s="12" t="s">
        <v>8</v>
      </c>
      <c r="H1690" s="16" t="str">
        <f>VLOOKUP(A1690,'Data Key'!$A$1:$B$51,2,FALSE)</f>
        <v>Virginia</v>
      </c>
      <c r="I1690" s="17">
        <f t="shared" si="260"/>
        <v>16514</v>
      </c>
      <c r="J1690" s="21">
        <f t="shared" si="261"/>
        <v>1.0971382010644655E-4</v>
      </c>
      <c r="K1690" s="19">
        <f t="shared" si="262"/>
        <v>14.09044181924021</v>
      </c>
      <c r="L1690" s="19">
        <f t="shared" si="263"/>
        <v>14.309869459453106</v>
      </c>
      <c r="M1690" s="21">
        <f t="shared" si="268"/>
        <v>16264</v>
      </c>
      <c r="N1690" s="21">
        <f t="shared" si="269"/>
        <v>16764</v>
      </c>
      <c r="O1690" s="19">
        <f t="shared" si="264"/>
        <v>13.985184166061163</v>
      </c>
      <c r="P1690" s="19">
        <f t="shared" si="265"/>
        <v>14.415127112632154</v>
      </c>
      <c r="Q1690" s="21">
        <f>((I1690/B1690)+_xlfn.NORM.S.INV(0.975)^2/(2*B1690))/(1+_xlfn.NORM.S.INV(0.975)^2/B1690)</f>
        <v>1.4201760335985653E-2</v>
      </c>
      <c r="R1690" s="21">
        <f>_xlfn.NORM.S.INV(0.975)*SQRT(Q1690*(1-Q1690)/B1690+(_xlfn.NORM.S.INV(0.975)^2/(4*B1690^2)))/(1+_xlfn.NORM.S.INV(0.975)^2/B1690)</f>
        <v>2.1505274262091859E-4</v>
      </c>
      <c r="S1690" s="19">
        <f t="shared" si="266"/>
        <v>13.986707593364734</v>
      </c>
      <c r="T1690" s="19">
        <f t="shared" si="267"/>
        <v>14.416813078606571</v>
      </c>
    </row>
    <row r="1691" spans="1:20" x14ac:dyDescent="0.25">
      <c r="A1691" s="12" t="s">
        <v>41</v>
      </c>
      <c r="B1691" s="13">
        <v>1006676</v>
      </c>
      <c r="C1691" s="12">
        <v>11.2</v>
      </c>
      <c r="D1691" s="12">
        <v>11</v>
      </c>
      <c r="E1691" s="12">
        <v>11.4</v>
      </c>
      <c r="F1691" s="12">
        <v>2016</v>
      </c>
      <c r="G1691" s="12" t="s">
        <v>8</v>
      </c>
      <c r="H1691" s="16" t="str">
        <f>VLOOKUP(A1691,'Data Key'!$A$1:$B$51,2,FALSE)</f>
        <v>Washington</v>
      </c>
      <c r="I1691" s="17">
        <f t="shared" si="260"/>
        <v>11275</v>
      </c>
      <c r="J1691" s="21">
        <f t="shared" si="261"/>
        <v>1.0488725977879235E-4</v>
      </c>
      <c r="K1691" s="19">
        <f t="shared" si="262"/>
        <v>11.095340022882164</v>
      </c>
      <c r="L1691" s="19">
        <f t="shared" si="263"/>
        <v>11.305114542439748</v>
      </c>
      <c r="M1691" s="21">
        <f t="shared" si="268"/>
        <v>11068</v>
      </c>
      <c r="N1691" s="21">
        <f t="shared" si="269"/>
        <v>11482</v>
      </c>
      <c r="O1691" s="19">
        <f t="shared" si="264"/>
        <v>10.994600050065761</v>
      </c>
      <c r="P1691" s="19">
        <f t="shared" si="265"/>
        <v>11.40585451525615</v>
      </c>
      <c r="Q1691" s="21">
        <f>((I1691/B1691)+_xlfn.NORM.S.INV(0.975)^2/(2*B1691))/(1+_xlfn.NORM.S.INV(0.975)^2/B1691)</f>
        <v>1.1202092527320805E-2</v>
      </c>
      <c r="R1691" s="21">
        <f>_xlfn.NORM.S.INV(0.975)*SQRT(Q1691*(1-Q1691)/B1691+(_xlfn.NORM.S.INV(0.975)^2/(4*B1691^2)))/(1+_xlfn.NORM.S.INV(0.975)^2/B1691)</f>
        <v>2.0560024362240194E-4</v>
      </c>
      <c r="S1691" s="19">
        <f t="shared" si="266"/>
        <v>10.996492283698403</v>
      </c>
      <c r="T1691" s="19">
        <f t="shared" si="267"/>
        <v>11.407692770943207</v>
      </c>
    </row>
    <row r="1692" spans="1:20" x14ac:dyDescent="0.25">
      <c r="A1692" s="12" t="s">
        <v>18</v>
      </c>
      <c r="B1692" s="13">
        <v>239037</v>
      </c>
      <c r="C1692" s="12">
        <v>8.6</v>
      </c>
      <c r="D1692" s="12">
        <v>8.3000000000000007</v>
      </c>
      <c r="E1692" s="12">
        <v>9</v>
      </c>
      <c r="F1692" s="12">
        <v>2016</v>
      </c>
      <c r="G1692" s="12" t="s">
        <v>8</v>
      </c>
      <c r="H1692" s="16" t="str">
        <f>VLOOKUP(A1692,'Data Key'!$A$1:$B$51,2,FALSE)</f>
        <v>West Virginia</v>
      </c>
      <c r="I1692" s="17">
        <f t="shared" si="260"/>
        <v>2056</v>
      </c>
      <c r="J1692" s="21">
        <f t="shared" si="261"/>
        <v>1.888733244504576E-4</v>
      </c>
      <c r="K1692" s="19">
        <f t="shared" si="262"/>
        <v>8.4123055725403848</v>
      </c>
      <c r="L1692" s="19">
        <f t="shared" si="263"/>
        <v>8.7900522214412984</v>
      </c>
      <c r="M1692" s="21">
        <f t="shared" si="268"/>
        <v>1968</v>
      </c>
      <c r="N1692" s="21">
        <f t="shared" si="269"/>
        <v>2145</v>
      </c>
      <c r="O1692" s="19">
        <f t="shared" si="264"/>
        <v>8.2330350531507683</v>
      </c>
      <c r="P1692" s="19">
        <f t="shared" si="265"/>
        <v>8.9735061936018266</v>
      </c>
      <c r="Q1692" s="21">
        <f>((I1692/B1692)+_xlfn.NORM.S.INV(0.975)^2/(2*B1692))/(1+_xlfn.NORM.S.INV(0.975)^2/B1692)</f>
        <v>8.6090758250818109E-3</v>
      </c>
      <c r="R1692" s="21">
        <f>_xlfn.NORM.S.INV(0.975)*SQRT(Q1692*(1-Q1692)/B1692+(_xlfn.NORM.S.INV(0.975)^2/(4*B1692^2)))/(1+_xlfn.NORM.S.INV(0.975)^2/B1692)</f>
        <v>3.7043454134178075E-4</v>
      </c>
      <c r="S1692" s="19">
        <f t="shared" si="266"/>
        <v>8.23864128374003</v>
      </c>
      <c r="T1692" s="19">
        <f t="shared" si="267"/>
        <v>8.9795103664235931</v>
      </c>
    </row>
    <row r="1693" spans="1:20" x14ac:dyDescent="0.25">
      <c r="A1693" s="12" t="s">
        <v>42</v>
      </c>
      <c r="B1693" s="13">
        <v>85922</v>
      </c>
      <c r="C1693" s="12">
        <v>9.3000000000000007</v>
      </c>
      <c r="D1693" s="12">
        <v>8.6999999999999993</v>
      </c>
      <c r="E1693" s="12">
        <v>10</v>
      </c>
      <c r="F1693" s="12">
        <v>2016</v>
      </c>
      <c r="G1693" s="12" t="s">
        <v>8</v>
      </c>
      <c r="H1693" s="16" t="str">
        <f>VLOOKUP(A1693,'Data Key'!$A$1:$B$51,2,FALSE)</f>
        <v>Wyoming</v>
      </c>
      <c r="I1693" s="17">
        <f t="shared" si="260"/>
        <v>799</v>
      </c>
      <c r="J1693" s="21">
        <f t="shared" si="261"/>
        <v>3.2744644814691938E-4</v>
      </c>
      <c r="K1693" s="19">
        <f t="shared" si="262"/>
        <v>8.9716853225288098</v>
      </c>
      <c r="L1693" s="19">
        <f t="shared" si="263"/>
        <v>9.6265782188226474</v>
      </c>
      <c r="M1693" s="21">
        <f t="shared" si="268"/>
        <v>744</v>
      </c>
      <c r="N1693" s="21">
        <f t="shared" si="269"/>
        <v>855</v>
      </c>
      <c r="O1693" s="19">
        <f t="shared" si="264"/>
        <v>8.6590163171248342</v>
      </c>
      <c r="P1693" s="19">
        <f t="shared" si="265"/>
        <v>9.9508856870184594</v>
      </c>
      <c r="Q1693" s="21">
        <f>((I1693/B1693)+_xlfn.NORM.S.INV(0.975)^2/(2*B1693))/(1+_xlfn.NORM.S.INV(0.975)^2/B1693)</f>
        <v>9.3210693757847241E-3</v>
      </c>
      <c r="R1693" s="21">
        <f>_xlfn.NORM.S.INV(0.975)*SQRT(Q1693*(1-Q1693)/B1693+(_xlfn.NORM.S.INV(0.975)^2/(4*B1693^2)))/(1+_xlfn.NORM.S.INV(0.975)^2/B1693)</f>
        <v>6.4289270553367721E-4</v>
      </c>
      <c r="S1693" s="19">
        <f t="shared" si="266"/>
        <v>8.6781766702510463</v>
      </c>
      <c r="T1693" s="19">
        <f t="shared" si="267"/>
        <v>9.9639620813184013</v>
      </c>
    </row>
  </sheetData>
  <autoFilter ref="A1:T169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09"/>
  <sheetViews>
    <sheetView workbookViewId="0">
      <selection activeCell="A29" sqref="A29"/>
    </sheetView>
  </sheetViews>
  <sheetFormatPr defaultColWidth="37.7109375" defaultRowHeight="15" x14ac:dyDescent="0.25"/>
  <cols>
    <col min="1" max="1" width="13.140625" bestFit="1" customWidth="1"/>
    <col min="2" max="2" width="19.5703125" style="2" bestFit="1" customWidth="1"/>
    <col min="3" max="3" width="15.42578125" bestFit="1" customWidth="1"/>
    <col min="4" max="4" width="15.28515625" bestFit="1" customWidth="1"/>
    <col min="5" max="5" width="17.7109375" bestFit="1" customWidth="1"/>
    <col min="6" max="6" width="19.5703125" bestFit="1" customWidth="1"/>
    <col min="7" max="7" width="17.7109375" bestFit="1" customWidth="1"/>
    <col min="8" max="8" width="15.28515625" bestFit="1" customWidth="1"/>
    <col min="9" max="9" width="15.42578125" bestFit="1" customWidth="1"/>
    <col min="10" max="10" width="19.5703125" bestFit="1" customWidth="1"/>
    <col min="11" max="11" width="17.7109375" bestFit="1" customWidth="1"/>
    <col min="12" max="12" width="15.28515625" bestFit="1" customWidth="1"/>
    <col min="13" max="13" width="15.42578125" bestFit="1" customWidth="1"/>
    <col min="14" max="14" width="19.5703125" bestFit="1" customWidth="1"/>
    <col min="15" max="15" width="17.7109375" bestFit="1" customWidth="1"/>
    <col min="16" max="16" width="15.28515625" bestFit="1" customWidth="1"/>
    <col min="17" max="17" width="15.42578125" bestFit="1" customWidth="1"/>
    <col min="18" max="18" width="19.5703125" bestFit="1" customWidth="1"/>
    <col min="19" max="19" width="17.7109375" bestFit="1" customWidth="1"/>
    <col min="20" max="20" width="15.28515625" bestFit="1" customWidth="1"/>
    <col min="21" max="21" width="15.42578125" bestFit="1" customWidth="1"/>
    <col min="22" max="22" width="19.5703125" bestFit="1" customWidth="1"/>
    <col min="23" max="23" width="17.7109375" bestFit="1" customWidth="1"/>
    <col min="24" max="24" width="15.28515625" bestFit="1" customWidth="1"/>
    <col min="25" max="25" width="15.42578125" bestFit="1" customWidth="1"/>
    <col min="26" max="26" width="19.5703125" bestFit="1" customWidth="1"/>
    <col min="27" max="27" width="17.7109375" bestFit="1" customWidth="1"/>
    <col min="28" max="28" width="15.28515625" bestFit="1" customWidth="1"/>
    <col min="29" max="29" width="15.42578125" bestFit="1" customWidth="1"/>
    <col min="30" max="30" width="19.5703125" bestFit="1" customWidth="1"/>
    <col min="31" max="31" width="17.7109375" bestFit="1" customWidth="1"/>
    <col min="32" max="32" width="15.28515625" bestFit="1" customWidth="1"/>
    <col min="33" max="33" width="15.42578125" bestFit="1" customWidth="1"/>
    <col min="34" max="34" width="19.5703125" bestFit="1" customWidth="1"/>
    <col min="35" max="35" width="17.7109375" bestFit="1" customWidth="1"/>
    <col min="36" max="36" width="15.28515625" bestFit="1" customWidth="1"/>
    <col min="37" max="37" width="15.42578125" bestFit="1" customWidth="1"/>
    <col min="38" max="38" width="19.5703125" bestFit="1" customWidth="1"/>
    <col min="39" max="39" width="17.7109375" bestFit="1" customWidth="1"/>
    <col min="40" max="40" width="15.28515625" bestFit="1" customWidth="1"/>
    <col min="41" max="41" width="15.42578125" bestFit="1" customWidth="1"/>
    <col min="42" max="42" width="19.5703125" bestFit="1" customWidth="1"/>
    <col min="43" max="43" width="17.7109375" bestFit="1" customWidth="1"/>
    <col min="44" max="44" width="15.28515625" bestFit="1" customWidth="1"/>
    <col min="45" max="45" width="15.42578125" bestFit="1" customWidth="1"/>
    <col min="46" max="46" width="19.5703125" bestFit="1" customWidth="1"/>
    <col min="47" max="47" width="17.7109375" bestFit="1" customWidth="1"/>
    <col min="48" max="48" width="15.28515625" bestFit="1" customWidth="1"/>
    <col min="49" max="49" width="15.42578125" bestFit="1" customWidth="1"/>
    <col min="50" max="50" width="19.5703125" bestFit="1" customWidth="1"/>
    <col min="51" max="51" width="17.7109375" bestFit="1" customWidth="1"/>
    <col min="52" max="52" width="15.28515625" bestFit="1" customWidth="1"/>
    <col min="53" max="53" width="15.42578125" bestFit="1" customWidth="1"/>
    <col min="54" max="54" width="19.5703125" bestFit="1" customWidth="1"/>
    <col min="55" max="55" width="17.7109375" bestFit="1" customWidth="1"/>
    <col min="56" max="56" width="15.28515625" bestFit="1" customWidth="1"/>
    <col min="57" max="57" width="15.42578125" bestFit="1" customWidth="1"/>
    <col min="58" max="58" width="19.5703125" bestFit="1" customWidth="1"/>
    <col min="59" max="59" width="17.7109375" bestFit="1" customWidth="1"/>
    <col min="60" max="60" width="15.28515625" bestFit="1" customWidth="1"/>
    <col min="61" max="61" width="15.42578125" bestFit="1" customWidth="1"/>
    <col min="62" max="62" width="19.5703125" bestFit="1" customWidth="1"/>
    <col min="63" max="63" width="17.7109375" bestFit="1" customWidth="1"/>
    <col min="64" max="64" width="15.28515625" bestFit="1" customWidth="1"/>
    <col min="65" max="65" width="15.42578125" bestFit="1" customWidth="1"/>
    <col min="66" max="66" width="19.5703125" bestFit="1" customWidth="1"/>
    <col min="67" max="67" width="17.7109375" bestFit="1" customWidth="1"/>
    <col min="68" max="68" width="15.28515625" bestFit="1" customWidth="1"/>
    <col min="69" max="69" width="15.42578125" bestFit="1" customWidth="1"/>
    <col min="70" max="70" width="19.5703125" bestFit="1" customWidth="1"/>
    <col min="71" max="71" width="17.7109375" bestFit="1" customWidth="1"/>
    <col min="72" max="72" width="15.28515625" bestFit="1" customWidth="1"/>
    <col min="73" max="73" width="15.42578125" bestFit="1" customWidth="1"/>
    <col min="74" max="74" width="19.5703125" bestFit="1" customWidth="1"/>
    <col min="75" max="75" width="17.7109375" bestFit="1" customWidth="1"/>
    <col min="76" max="76" width="15.28515625" bestFit="1" customWidth="1"/>
    <col min="77" max="77" width="15.42578125" bestFit="1" customWidth="1"/>
    <col min="78" max="78" width="19.5703125" bestFit="1" customWidth="1"/>
    <col min="79" max="79" width="17.7109375" bestFit="1" customWidth="1"/>
    <col min="80" max="80" width="15.28515625" bestFit="1" customWidth="1"/>
    <col min="81" max="81" width="15.42578125" bestFit="1" customWidth="1"/>
    <col min="82" max="82" width="19.5703125" bestFit="1" customWidth="1"/>
    <col min="83" max="83" width="17.7109375" bestFit="1" customWidth="1"/>
    <col min="84" max="84" width="15.28515625" bestFit="1" customWidth="1"/>
    <col min="85" max="85" width="15.42578125" bestFit="1" customWidth="1"/>
    <col min="86" max="86" width="19.5703125" bestFit="1" customWidth="1"/>
    <col min="87" max="87" width="17.7109375" bestFit="1" customWidth="1"/>
    <col min="88" max="88" width="15.28515625" bestFit="1" customWidth="1"/>
    <col min="89" max="89" width="15.42578125" bestFit="1" customWidth="1"/>
    <col min="90" max="90" width="19.5703125" bestFit="1" customWidth="1"/>
    <col min="91" max="91" width="17.7109375" bestFit="1" customWidth="1"/>
    <col min="92" max="92" width="15.28515625" bestFit="1" customWidth="1"/>
    <col min="93" max="93" width="15.42578125" bestFit="1" customWidth="1"/>
    <col min="94" max="94" width="19.5703125" bestFit="1" customWidth="1"/>
    <col min="95" max="95" width="17.7109375" bestFit="1" customWidth="1"/>
    <col min="96" max="96" width="15.28515625" bestFit="1" customWidth="1"/>
    <col min="97" max="97" width="15.42578125" bestFit="1" customWidth="1"/>
    <col min="98" max="98" width="19.5703125" bestFit="1" customWidth="1"/>
    <col min="99" max="99" width="17.7109375" bestFit="1" customWidth="1"/>
    <col min="100" max="100" width="15.28515625" bestFit="1" customWidth="1"/>
    <col min="101" max="101" width="15.42578125" bestFit="1" customWidth="1"/>
    <col min="102" max="102" width="19.5703125" bestFit="1" customWidth="1"/>
    <col min="103" max="103" width="17.7109375" bestFit="1" customWidth="1"/>
    <col min="104" max="104" width="15.28515625" bestFit="1" customWidth="1"/>
    <col min="105" max="105" width="15.42578125" bestFit="1" customWidth="1"/>
    <col min="106" max="106" width="19.5703125" bestFit="1" customWidth="1"/>
    <col min="107" max="107" width="17.7109375" bestFit="1" customWidth="1"/>
    <col min="108" max="108" width="15.28515625" bestFit="1" customWidth="1"/>
    <col min="109" max="109" width="15.42578125" bestFit="1" customWidth="1"/>
    <col min="110" max="110" width="19.5703125" bestFit="1" customWidth="1"/>
    <col min="111" max="111" width="17.7109375" bestFit="1" customWidth="1"/>
    <col min="112" max="112" width="15.28515625" bestFit="1" customWidth="1"/>
    <col min="113" max="113" width="15.42578125" bestFit="1" customWidth="1"/>
    <col min="114" max="114" width="19.5703125" bestFit="1" customWidth="1"/>
    <col min="115" max="115" width="17.7109375" bestFit="1" customWidth="1"/>
    <col min="116" max="116" width="15.28515625" bestFit="1" customWidth="1"/>
    <col min="117" max="117" width="15.42578125" bestFit="1" customWidth="1"/>
    <col min="118" max="118" width="19.5703125" bestFit="1" customWidth="1"/>
    <col min="119" max="119" width="17.7109375" bestFit="1" customWidth="1"/>
    <col min="120" max="120" width="15.28515625" bestFit="1" customWidth="1"/>
    <col min="121" max="121" width="15.42578125" bestFit="1" customWidth="1"/>
    <col min="122" max="122" width="19.5703125" bestFit="1" customWidth="1"/>
    <col min="123" max="123" width="17.7109375" bestFit="1" customWidth="1"/>
    <col min="124" max="124" width="15.28515625" bestFit="1" customWidth="1"/>
    <col min="125" max="125" width="15.42578125" bestFit="1" customWidth="1"/>
    <col min="126" max="126" width="19.5703125" bestFit="1" customWidth="1"/>
    <col min="127" max="127" width="17.7109375" bestFit="1" customWidth="1"/>
    <col min="128" max="128" width="15.28515625" bestFit="1" customWidth="1"/>
    <col min="129" max="129" width="15.42578125" bestFit="1" customWidth="1"/>
    <col min="130" max="130" width="19.5703125" bestFit="1" customWidth="1"/>
    <col min="131" max="131" width="17.7109375" bestFit="1" customWidth="1"/>
    <col min="132" max="132" width="15.28515625" bestFit="1" customWidth="1"/>
    <col min="133" max="133" width="15.42578125" bestFit="1" customWidth="1"/>
    <col min="134" max="134" width="19.5703125" bestFit="1" customWidth="1"/>
    <col min="135" max="135" width="17.7109375" bestFit="1" customWidth="1"/>
    <col min="136" max="136" width="15.28515625" bestFit="1" customWidth="1"/>
    <col min="137" max="137" width="15.42578125" bestFit="1" customWidth="1"/>
    <col min="138" max="138" width="19.5703125" bestFit="1" customWidth="1"/>
    <col min="139" max="139" width="17.7109375" bestFit="1" customWidth="1"/>
    <col min="140" max="140" width="15.28515625" bestFit="1" customWidth="1"/>
    <col min="141" max="141" width="15.42578125" bestFit="1" customWidth="1"/>
    <col min="142" max="142" width="19.5703125" bestFit="1" customWidth="1"/>
    <col min="143" max="143" width="17.7109375" bestFit="1" customWidth="1"/>
    <col min="144" max="144" width="15.28515625" bestFit="1" customWidth="1"/>
    <col min="145" max="145" width="15.42578125" bestFit="1" customWidth="1"/>
    <col min="146" max="146" width="19.5703125" bestFit="1" customWidth="1"/>
    <col min="147" max="147" width="17.7109375" bestFit="1" customWidth="1"/>
    <col min="148" max="148" width="15.28515625" bestFit="1" customWidth="1"/>
    <col min="149" max="149" width="15.42578125" bestFit="1" customWidth="1"/>
    <col min="150" max="150" width="19.5703125" bestFit="1" customWidth="1"/>
    <col min="151" max="151" width="17.7109375" bestFit="1" customWidth="1"/>
    <col min="152" max="152" width="15.28515625" bestFit="1" customWidth="1"/>
    <col min="153" max="153" width="15.42578125" bestFit="1" customWidth="1"/>
    <col min="154" max="154" width="19.5703125" bestFit="1" customWidth="1"/>
    <col min="155" max="155" width="17.7109375" bestFit="1" customWidth="1"/>
    <col min="156" max="156" width="15.28515625" bestFit="1" customWidth="1"/>
    <col min="157" max="157" width="15.42578125" bestFit="1" customWidth="1"/>
    <col min="158" max="158" width="19.5703125" bestFit="1" customWidth="1"/>
    <col min="159" max="159" width="17.7109375" bestFit="1" customWidth="1"/>
    <col min="160" max="160" width="15.28515625" bestFit="1" customWidth="1"/>
    <col min="161" max="161" width="15.42578125" bestFit="1" customWidth="1"/>
    <col min="162" max="162" width="19.5703125" bestFit="1" customWidth="1"/>
    <col min="163" max="163" width="17.7109375" bestFit="1" customWidth="1"/>
    <col min="164" max="164" width="15.28515625" bestFit="1" customWidth="1"/>
    <col min="165" max="165" width="15.42578125" bestFit="1" customWidth="1"/>
    <col min="166" max="166" width="19.5703125" bestFit="1" customWidth="1"/>
    <col min="167" max="167" width="17.7109375" bestFit="1" customWidth="1"/>
    <col min="168" max="168" width="15.28515625" bestFit="1" customWidth="1"/>
    <col min="169" max="169" width="15.42578125" bestFit="1" customWidth="1"/>
    <col min="170" max="170" width="19.5703125" bestFit="1" customWidth="1"/>
    <col min="171" max="171" width="17.7109375" bestFit="1" customWidth="1"/>
    <col min="172" max="172" width="15.28515625" bestFit="1" customWidth="1"/>
    <col min="173" max="173" width="15.42578125" bestFit="1" customWidth="1"/>
    <col min="174" max="174" width="19.5703125" bestFit="1" customWidth="1"/>
    <col min="175" max="175" width="17.7109375" bestFit="1" customWidth="1"/>
    <col min="176" max="176" width="15.28515625" bestFit="1" customWidth="1"/>
    <col min="177" max="177" width="15.42578125" bestFit="1" customWidth="1"/>
    <col min="178" max="178" width="19.5703125" bestFit="1" customWidth="1"/>
    <col min="179" max="179" width="17.7109375" bestFit="1" customWidth="1"/>
    <col min="180" max="180" width="15.28515625" bestFit="1" customWidth="1"/>
    <col min="181" max="181" width="15.42578125" bestFit="1" customWidth="1"/>
    <col min="182" max="182" width="19.5703125" bestFit="1" customWidth="1"/>
    <col min="183" max="183" width="17.7109375" bestFit="1" customWidth="1"/>
    <col min="184" max="184" width="15.28515625" bestFit="1" customWidth="1"/>
    <col min="185" max="185" width="15.42578125" bestFit="1" customWidth="1"/>
    <col min="186" max="186" width="19.5703125" bestFit="1" customWidth="1"/>
    <col min="187" max="187" width="17.7109375" bestFit="1" customWidth="1"/>
    <col min="188" max="188" width="15.28515625" bestFit="1" customWidth="1"/>
    <col min="189" max="189" width="15.42578125" bestFit="1" customWidth="1"/>
    <col min="190" max="190" width="19.5703125" bestFit="1" customWidth="1"/>
    <col min="191" max="191" width="17.7109375" bestFit="1" customWidth="1"/>
    <col min="192" max="192" width="15.28515625" bestFit="1" customWidth="1"/>
    <col min="193" max="193" width="15.42578125" bestFit="1" customWidth="1"/>
    <col min="194" max="194" width="19.5703125" bestFit="1" customWidth="1"/>
    <col min="195" max="195" width="17.7109375" bestFit="1" customWidth="1"/>
    <col min="196" max="196" width="15.28515625" bestFit="1" customWidth="1"/>
    <col min="197" max="197" width="15.42578125" bestFit="1" customWidth="1"/>
    <col min="198" max="198" width="19.5703125" bestFit="1" customWidth="1"/>
    <col min="199" max="199" width="17.7109375" bestFit="1" customWidth="1"/>
    <col min="200" max="200" width="15.28515625" bestFit="1" customWidth="1"/>
    <col min="201" max="201" width="15.42578125" bestFit="1" customWidth="1"/>
    <col min="202" max="202" width="19.5703125" bestFit="1" customWidth="1"/>
    <col min="203" max="203" width="17.7109375" bestFit="1" customWidth="1"/>
    <col min="204" max="204" width="15.28515625" bestFit="1" customWidth="1"/>
    <col min="205" max="205" width="15.42578125" bestFit="1" customWidth="1"/>
    <col min="206" max="206" width="24.5703125" bestFit="1" customWidth="1"/>
    <col min="207" max="207" width="22.7109375" bestFit="1" customWidth="1"/>
    <col min="208" max="208" width="20.28515625" bestFit="1" customWidth="1"/>
    <col min="209" max="209" width="20.42578125" bestFit="1" customWidth="1"/>
  </cols>
  <sheetData>
    <row r="3" spans="1:5" x14ac:dyDescent="0.25">
      <c r="A3" s="3" t="s">
        <v>64</v>
      </c>
      <c r="B3" s="2" t="s">
        <v>69</v>
      </c>
      <c r="C3" t="s">
        <v>68</v>
      </c>
      <c r="D3" t="s">
        <v>67</v>
      </c>
      <c r="E3" t="s">
        <v>66</v>
      </c>
    </row>
    <row r="4" spans="1:5" x14ac:dyDescent="0.25">
      <c r="A4" s="4" t="s">
        <v>6</v>
      </c>
      <c r="B4" s="2">
        <v>325483</v>
      </c>
      <c r="C4" s="5">
        <v>211.1</v>
      </c>
      <c r="D4" s="5">
        <v>175</v>
      </c>
      <c r="E4" s="5">
        <v>192.4</v>
      </c>
    </row>
    <row r="5" spans="1:5" x14ac:dyDescent="0.25">
      <c r="A5" s="6" t="s">
        <v>20</v>
      </c>
      <c r="B5" s="2">
        <v>39992</v>
      </c>
      <c r="C5" s="5">
        <v>14.2</v>
      </c>
      <c r="D5" s="5">
        <v>12</v>
      </c>
      <c r="E5" s="5">
        <v>13.1</v>
      </c>
    </row>
    <row r="6" spans="1:5" x14ac:dyDescent="0.25">
      <c r="A6" s="7">
        <v>2014</v>
      </c>
      <c r="B6" s="2">
        <v>39992</v>
      </c>
      <c r="C6" s="5">
        <v>14.2</v>
      </c>
      <c r="D6" s="5">
        <v>12</v>
      </c>
      <c r="E6" s="5">
        <v>13.1</v>
      </c>
    </row>
    <row r="7" spans="1:5" x14ac:dyDescent="0.25">
      <c r="A7" s="6" t="s">
        <v>13</v>
      </c>
      <c r="B7" s="2">
        <v>24952</v>
      </c>
      <c r="C7" s="5">
        <v>15.5</v>
      </c>
      <c r="D7" s="5">
        <v>12.6</v>
      </c>
      <c r="E7" s="5">
        <v>14</v>
      </c>
    </row>
    <row r="8" spans="1:5" x14ac:dyDescent="0.25">
      <c r="A8" s="7">
        <v>2014</v>
      </c>
      <c r="B8" s="2">
        <v>24952</v>
      </c>
      <c r="C8" s="5">
        <v>15.5</v>
      </c>
      <c r="D8" s="5">
        <v>12.6</v>
      </c>
      <c r="E8" s="5">
        <v>14</v>
      </c>
    </row>
    <row r="9" spans="1:5" x14ac:dyDescent="0.25">
      <c r="A9" s="6" t="s">
        <v>21</v>
      </c>
      <c r="B9" s="2">
        <v>41128</v>
      </c>
      <c r="C9" s="5">
        <v>15.1</v>
      </c>
      <c r="D9" s="5">
        <v>12.8</v>
      </c>
      <c r="E9" s="5">
        <v>13.9</v>
      </c>
    </row>
    <row r="10" spans="1:5" x14ac:dyDescent="0.25">
      <c r="A10" s="7">
        <v>2014</v>
      </c>
      <c r="B10" s="2">
        <v>41128</v>
      </c>
      <c r="C10" s="5">
        <v>15.1</v>
      </c>
      <c r="D10" s="5">
        <v>12.8</v>
      </c>
      <c r="E10" s="5">
        <v>13.9</v>
      </c>
    </row>
    <row r="11" spans="1:5" x14ac:dyDescent="0.25">
      <c r="A11" s="6" t="s">
        <v>14</v>
      </c>
      <c r="B11" s="2">
        <v>51161</v>
      </c>
      <c r="C11" s="5">
        <v>18.100000000000001</v>
      </c>
      <c r="D11" s="5">
        <v>15.9</v>
      </c>
      <c r="E11" s="5">
        <v>17</v>
      </c>
    </row>
    <row r="12" spans="1:5" x14ac:dyDescent="0.25">
      <c r="A12" s="7">
        <v>2014</v>
      </c>
      <c r="B12" s="2">
        <v>51161</v>
      </c>
      <c r="C12" s="5">
        <v>18.100000000000001</v>
      </c>
      <c r="D12" s="5">
        <v>15.9</v>
      </c>
      <c r="E12" s="5">
        <v>17</v>
      </c>
    </row>
    <row r="13" spans="1:5" x14ac:dyDescent="0.25">
      <c r="A13" s="6" t="s">
        <v>15</v>
      </c>
      <c r="B13" s="2">
        <v>9955</v>
      </c>
      <c r="C13" s="5">
        <v>22.9</v>
      </c>
      <c r="D13" s="5">
        <v>17.399999999999999</v>
      </c>
      <c r="E13" s="5">
        <v>20</v>
      </c>
    </row>
    <row r="14" spans="1:5" x14ac:dyDescent="0.25">
      <c r="A14" s="7">
        <v>2014</v>
      </c>
      <c r="B14" s="2">
        <v>9955</v>
      </c>
      <c r="C14" s="5">
        <v>22.9</v>
      </c>
      <c r="D14" s="5">
        <v>17.399999999999999</v>
      </c>
      <c r="E14" s="5">
        <v>20</v>
      </c>
    </row>
    <row r="15" spans="1:5" x14ac:dyDescent="0.25">
      <c r="A15" s="6" t="s">
        <v>28</v>
      </c>
      <c r="B15" s="2">
        <v>9767</v>
      </c>
      <c r="C15" s="5">
        <v>27.2</v>
      </c>
      <c r="D15" s="5">
        <v>21.1</v>
      </c>
      <c r="E15" s="5">
        <v>24</v>
      </c>
    </row>
    <row r="16" spans="1:5" x14ac:dyDescent="0.25">
      <c r="A16" s="7">
        <v>2014</v>
      </c>
      <c r="B16" s="2">
        <v>9767</v>
      </c>
      <c r="C16" s="5">
        <v>27.2</v>
      </c>
      <c r="D16" s="5">
        <v>21.1</v>
      </c>
      <c r="E16" s="5">
        <v>24</v>
      </c>
    </row>
    <row r="17" spans="1:5" x14ac:dyDescent="0.25">
      <c r="A17" s="6" t="s">
        <v>22</v>
      </c>
      <c r="B17" s="2">
        <v>25333</v>
      </c>
      <c r="C17" s="5">
        <v>15.6</v>
      </c>
      <c r="D17" s="5">
        <v>12.7</v>
      </c>
      <c r="E17" s="5">
        <v>14.1</v>
      </c>
    </row>
    <row r="18" spans="1:5" x14ac:dyDescent="0.25">
      <c r="A18" s="7">
        <v>2014</v>
      </c>
      <c r="B18" s="2">
        <v>25333</v>
      </c>
      <c r="C18" s="5">
        <v>15.6</v>
      </c>
      <c r="D18" s="5">
        <v>12.7</v>
      </c>
      <c r="E18" s="5">
        <v>14.1</v>
      </c>
    </row>
    <row r="19" spans="1:5" x14ac:dyDescent="0.25">
      <c r="A19" s="6" t="s">
        <v>23</v>
      </c>
      <c r="B19" s="2">
        <v>30283</v>
      </c>
      <c r="C19" s="5">
        <v>18.899999999999999</v>
      </c>
      <c r="D19" s="5">
        <v>16</v>
      </c>
      <c r="E19" s="5">
        <v>17.399999999999999</v>
      </c>
    </row>
    <row r="20" spans="1:5" x14ac:dyDescent="0.25">
      <c r="A20" s="7">
        <v>2014</v>
      </c>
      <c r="B20" s="2">
        <v>30283</v>
      </c>
      <c r="C20" s="5">
        <v>18.899999999999999</v>
      </c>
      <c r="D20" s="5">
        <v>16</v>
      </c>
      <c r="E20" s="5">
        <v>17.399999999999999</v>
      </c>
    </row>
    <row r="21" spans="1:5" x14ac:dyDescent="0.25">
      <c r="A21" s="6" t="s">
        <v>16</v>
      </c>
      <c r="B21" s="2">
        <v>32935</v>
      </c>
      <c r="C21" s="5">
        <v>31.1</v>
      </c>
      <c r="D21" s="5">
        <v>27.5</v>
      </c>
      <c r="E21" s="5">
        <v>29.3</v>
      </c>
    </row>
    <row r="22" spans="1:5" x14ac:dyDescent="0.25">
      <c r="A22" s="7">
        <v>2014</v>
      </c>
      <c r="B22" s="2">
        <v>32935</v>
      </c>
      <c r="C22" s="5">
        <v>31.1</v>
      </c>
      <c r="D22" s="5">
        <v>27.5</v>
      </c>
      <c r="E22" s="5">
        <v>29.3</v>
      </c>
    </row>
    <row r="23" spans="1:5" x14ac:dyDescent="0.25">
      <c r="A23" s="6" t="s">
        <v>29</v>
      </c>
      <c r="B23" s="2">
        <v>24940</v>
      </c>
      <c r="C23" s="5">
        <v>17.100000000000001</v>
      </c>
      <c r="D23" s="5">
        <v>14.1</v>
      </c>
      <c r="E23" s="5">
        <v>15.5</v>
      </c>
    </row>
    <row r="24" spans="1:5" x14ac:dyDescent="0.25">
      <c r="A24" s="7">
        <v>2014</v>
      </c>
      <c r="B24" s="2">
        <v>24940</v>
      </c>
      <c r="C24" s="5">
        <v>17.100000000000001</v>
      </c>
      <c r="D24" s="5">
        <v>14.1</v>
      </c>
      <c r="E24" s="5">
        <v>15.5</v>
      </c>
    </row>
    <row r="25" spans="1:5" x14ac:dyDescent="0.25">
      <c r="A25" s="6" t="s">
        <v>26</v>
      </c>
      <c r="B25" s="2">
        <v>35037</v>
      </c>
      <c r="C25" s="5">
        <v>15.4</v>
      </c>
      <c r="D25" s="5">
        <v>12.9</v>
      </c>
      <c r="E25" s="5">
        <v>14.1</v>
      </c>
    </row>
    <row r="26" spans="1:5" x14ac:dyDescent="0.25">
      <c r="A26" s="7">
        <v>2014</v>
      </c>
      <c r="B26" s="2">
        <v>35037</v>
      </c>
      <c r="C26" s="5">
        <v>15.4</v>
      </c>
      <c r="D26" s="5">
        <v>12.9</v>
      </c>
      <c r="E26" s="5">
        <v>14.1</v>
      </c>
    </row>
    <row r="27" spans="1:5" x14ac:dyDescent="0.25">
      <c r="A27" s="4" t="s">
        <v>65</v>
      </c>
      <c r="B27" s="2">
        <v>325483</v>
      </c>
      <c r="C27" s="5">
        <v>211.1</v>
      </c>
      <c r="D27" s="5">
        <v>175</v>
      </c>
      <c r="E27" s="5">
        <v>192.4</v>
      </c>
    </row>
    <row r="28" spans="1:5" x14ac:dyDescent="0.25">
      <c r="B28"/>
    </row>
    <row r="29" spans="1:5" x14ac:dyDescent="0.25">
      <c r="B29"/>
    </row>
    <row r="30" spans="1:5" x14ac:dyDescent="0.25">
      <c r="B30"/>
    </row>
    <row r="31" spans="1:5" x14ac:dyDescent="0.25">
      <c r="B31"/>
    </row>
    <row r="32" spans="1:5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Key</vt:lpstr>
      <vt:lpstr>ADV_alldatacsv</vt:lpstr>
      <vt:lpstr>National Prevalence Estimates</vt:lpstr>
      <vt:lpstr>National Prevalence Pivot EDA</vt:lpstr>
      <vt:lpstr>State Prevalence Estimates</vt:lpstr>
      <vt:lpstr>State Prevalence Pivot EDA</vt:lpstr>
      <vt:lpstr>'National Prevalence Estimates'!_FilterDatabase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Mathis, Sarabeth (CDC/DDNID/NCBDDD/DCDD)</dc:creator>
  <cp:lastModifiedBy>Administrator</cp:lastModifiedBy>
  <dcterms:created xsi:type="dcterms:W3CDTF">2019-03-12T17:58:27Z</dcterms:created>
  <dcterms:modified xsi:type="dcterms:W3CDTF">2019-12-02T13:53:45Z</dcterms:modified>
</cp:coreProperties>
</file>