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080C295A-3EF8-4671-A180-E99EE15B27E7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Original" sheetId="1" r:id="rId1"/>
    <sheet name="Updated" sheetId="2" r:id="rId2"/>
  </sheets>
  <definedNames>
    <definedName name="_xlnm._FilterDatabase" localSheetId="0" hidden="1">Original!$A$3:$Q$39</definedName>
    <definedName name="_xlnm._FilterDatabase" localSheetId="1" hidden="1">Updated!$A$1:$F$21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" i="2" l="1"/>
  <c r="C101" i="2" s="1"/>
  <c r="E97" i="2"/>
  <c r="E98" i="2" s="1"/>
  <c r="C97" i="2"/>
  <c r="C98" i="2" s="1"/>
  <c r="E93" i="2"/>
  <c r="E94" i="2" s="1"/>
  <c r="C93" i="2"/>
  <c r="C94" i="2" s="1"/>
  <c r="B93" i="2"/>
  <c r="B94" i="2" s="1"/>
  <c r="B95" i="2" s="1"/>
  <c r="B96" i="2" s="1"/>
  <c r="B97" i="2" s="1"/>
  <c r="B98" i="2" s="1"/>
  <c r="B99" i="2" s="1"/>
  <c r="B100" i="2" s="1"/>
  <c r="B101" i="2" s="1"/>
  <c r="E90" i="2"/>
  <c r="E91" i="2" s="1"/>
  <c r="C90" i="2"/>
  <c r="C91" i="2" s="1"/>
  <c r="E86" i="2"/>
  <c r="E87" i="2" s="1"/>
  <c r="C86" i="2"/>
  <c r="C87" i="2" s="1"/>
  <c r="E83" i="2"/>
  <c r="E84" i="2" s="1"/>
  <c r="C83" i="2"/>
  <c r="C84" i="2" s="1"/>
  <c r="B83" i="2"/>
  <c r="B84" i="2" s="1"/>
  <c r="A83" i="2"/>
  <c r="A84" i="2" s="1"/>
  <c r="A85" i="2" s="1"/>
  <c r="D82" i="2"/>
  <c r="C80" i="2"/>
  <c r="C81" i="2" s="1"/>
  <c r="E77" i="2"/>
  <c r="E78" i="2" s="1"/>
  <c r="C77" i="2"/>
  <c r="C78" i="2" s="1"/>
  <c r="E73" i="2"/>
  <c r="E74" i="2" s="1"/>
  <c r="C73" i="2"/>
  <c r="C74" i="2" s="1"/>
  <c r="B73" i="2"/>
  <c r="B74" i="2" s="1"/>
  <c r="B75" i="2" s="1"/>
  <c r="B76" i="2" s="1"/>
  <c r="B77" i="2" s="1"/>
  <c r="B78" i="2" s="1"/>
  <c r="B79" i="2" s="1"/>
  <c r="B80" i="2" s="1"/>
  <c r="B81" i="2" s="1"/>
  <c r="E70" i="2"/>
  <c r="E71" i="2" s="1"/>
  <c r="C70" i="2"/>
  <c r="C71" i="2" s="1"/>
  <c r="E66" i="2"/>
  <c r="E67" i="2" s="1"/>
  <c r="C66" i="2"/>
  <c r="C67" i="2" s="1"/>
  <c r="E63" i="2"/>
  <c r="E64" i="2" s="1"/>
  <c r="C63" i="2"/>
  <c r="C64" i="2" s="1"/>
  <c r="B63" i="2"/>
  <c r="B64" i="2" s="1"/>
  <c r="A63" i="2"/>
  <c r="A64" i="2" s="1"/>
  <c r="A65" i="2" s="1"/>
  <c r="D62" i="2"/>
  <c r="C60" i="2"/>
  <c r="C61" i="2" s="1"/>
  <c r="E57" i="2"/>
  <c r="E58" i="2" s="1"/>
  <c r="C57" i="2"/>
  <c r="C58" i="2" s="1"/>
  <c r="E53" i="2"/>
  <c r="E54" i="2" s="1"/>
  <c r="C53" i="2"/>
  <c r="C54" i="2" s="1"/>
  <c r="B53" i="2"/>
  <c r="B54" i="2" s="1"/>
  <c r="B55" i="2" s="1"/>
  <c r="B56" i="2" s="1"/>
  <c r="B57" i="2" s="1"/>
  <c r="B58" i="2" s="1"/>
  <c r="B59" i="2" s="1"/>
  <c r="B60" i="2" s="1"/>
  <c r="B61" i="2" s="1"/>
  <c r="E50" i="2"/>
  <c r="E51" i="2" s="1"/>
  <c r="C50" i="2"/>
  <c r="C51" i="2" s="1"/>
  <c r="E46" i="2"/>
  <c r="E47" i="2" s="1"/>
  <c r="C46" i="2"/>
  <c r="C47" i="2" s="1"/>
  <c r="E43" i="2"/>
  <c r="E44" i="2" s="1"/>
  <c r="C43" i="2"/>
  <c r="C44" i="2" s="1"/>
  <c r="B43" i="2"/>
  <c r="B44" i="2" s="1"/>
  <c r="A43" i="2"/>
  <c r="D42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C40" i="2"/>
  <c r="C41" i="2" s="1"/>
  <c r="E37" i="2"/>
  <c r="E38" i="2" s="1"/>
  <c r="C37" i="2"/>
  <c r="C38" i="2" s="1"/>
  <c r="E33" i="2"/>
  <c r="E34" i="2" s="1"/>
  <c r="C33" i="2"/>
  <c r="C34" i="2" s="1"/>
  <c r="B33" i="2"/>
  <c r="B34" i="2" s="1"/>
  <c r="B35" i="2" s="1"/>
  <c r="B36" i="2" s="1"/>
  <c r="B37" i="2" s="1"/>
  <c r="B38" i="2" s="1"/>
  <c r="B39" i="2" s="1"/>
  <c r="B40" i="2" s="1"/>
  <c r="B41" i="2" s="1"/>
  <c r="E30" i="2"/>
  <c r="E31" i="2" s="1"/>
  <c r="C30" i="2"/>
  <c r="C31" i="2" s="1"/>
  <c r="E26" i="2"/>
  <c r="E27" i="2" s="1"/>
  <c r="C26" i="2"/>
  <c r="C27" i="2" s="1"/>
  <c r="E23" i="2"/>
  <c r="E24" i="2" s="1"/>
  <c r="C23" i="2"/>
  <c r="C24" i="2" s="1"/>
  <c r="B23" i="2"/>
  <c r="B24" i="2" s="1"/>
  <c r="B25" i="2" s="1"/>
  <c r="B26" i="2" s="1"/>
  <c r="B27" i="2" s="1"/>
  <c r="B28" i="2" s="1"/>
  <c r="B29" i="2" s="1"/>
  <c r="B30" i="2" s="1"/>
  <c r="B31" i="2" s="1"/>
  <c r="D22" i="2"/>
  <c r="B36" i="1"/>
  <c r="B37" i="1" s="1"/>
  <c r="B33" i="1"/>
  <c r="B34" i="1" s="1"/>
  <c r="B29" i="1"/>
  <c r="B30" i="1" s="1"/>
  <c r="B31" i="1" s="1"/>
  <c r="B26" i="1"/>
  <c r="B22" i="1"/>
  <c r="B23" i="1" s="1"/>
  <c r="B24" i="1" s="1"/>
  <c r="B19" i="1"/>
  <c r="B20" i="1" s="1"/>
  <c r="B15" i="1"/>
  <c r="B12" i="1"/>
  <c r="B13" i="1" s="1"/>
  <c r="B14" i="1" s="1"/>
  <c r="B8" i="1"/>
  <c r="B5" i="1"/>
  <c r="B6" i="1" s="1"/>
  <c r="B7" i="1" s="1"/>
  <c r="D12" i="2"/>
  <c r="D2" i="2"/>
  <c r="D1" i="2"/>
  <c r="C20" i="2"/>
  <c r="C21" i="2" s="1"/>
  <c r="C17" i="2"/>
  <c r="C18" i="2" s="1"/>
  <c r="C13" i="2"/>
  <c r="C14" i="2" s="1"/>
  <c r="C10" i="2"/>
  <c r="C11" i="2" s="1"/>
  <c r="C6" i="2"/>
  <c r="C7" i="2" s="1"/>
  <c r="C3" i="2"/>
  <c r="C4" i="2" s="1"/>
  <c r="D3" i="1"/>
  <c r="C37" i="1"/>
  <c r="C38" i="1" s="1"/>
  <c r="C34" i="1"/>
  <c r="C35" i="1" s="1"/>
  <c r="C30" i="1"/>
  <c r="C31" i="1" s="1"/>
  <c r="C27" i="1"/>
  <c r="C28" i="1" s="1"/>
  <c r="C23" i="1"/>
  <c r="C24" i="1" s="1"/>
  <c r="C20" i="1"/>
  <c r="C21" i="1" s="1"/>
  <c r="C16" i="1"/>
  <c r="C17" i="1" s="1"/>
  <c r="C13" i="1"/>
  <c r="C14" i="1" s="1"/>
  <c r="C9" i="1"/>
  <c r="C10" i="1" s="1"/>
  <c r="C6" i="1"/>
  <c r="C7" i="1" s="1"/>
  <c r="E17" i="2"/>
  <c r="E18" i="2" s="1"/>
  <c r="E13" i="2"/>
  <c r="E14" i="2" s="1"/>
  <c r="E10" i="2"/>
  <c r="E11" i="2" s="1"/>
  <c r="E6" i="2"/>
  <c r="E7" i="2" s="1"/>
  <c r="E3" i="2"/>
  <c r="E4" i="2" s="1"/>
  <c r="B13" i="2"/>
  <c r="B14" i="2" s="1"/>
  <c r="B15" i="2" s="1"/>
  <c r="B16" i="2" s="1"/>
  <c r="B17" i="2" s="1"/>
  <c r="B18" i="2" s="1"/>
  <c r="B19" i="2" s="1"/>
  <c r="B20" i="2" s="1"/>
  <c r="B21" i="2" s="1"/>
  <c r="A13" i="2"/>
  <c r="A14" i="2" s="1"/>
  <c r="B3" i="2"/>
  <c r="B4" i="2" s="1"/>
  <c r="B5" i="2" s="1"/>
  <c r="B6" i="2" s="1"/>
  <c r="B7" i="2" s="1"/>
  <c r="B8" i="2" s="1"/>
  <c r="B9" i="2" s="1"/>
  <c r="B10" i="2" s="1"/>
  <c r="B11" i="2" s="1"/>
  <c r="A3" i="2"/>
  <c r="A4" i="2" s="1"/>
  <c r="A5" i="2" s="1"/>
  <c r="A6" i="2" s="1"/>
  <c r="A7" i="2" s="1"/>
  <c r="A8" i="2" s="1"/>
  <c r="A9" i="2" s="1"/>
  <c r="A10" i="2" s="1"/>
  <c r="A11" i="2" s="1"/>
  <c r="A33" i="1"/>
  <c r="A34" i="1" s="1"/>
  <c r="A35" i="1" s="1"/>
  <c r="A36" i="1" s="1"/>
  <c r="A37" i="1" s="1"/>
  <c r="A38" i="1" s="1"/>
  <c r="A26" i="1"/>
  <c r="A27" i="1" s="1"/>
  <c r="A28" i="1" s="1"/>
  <c r="A29" i="1" s="1"/>
  <c r="A30" i="1" s="1"/>
  <c r="A31" i="1" s="1"/>
  <c r="A19" i="1"/>
  <c r="A20" i="1" s="1"/>
  <c r="A21" i="1" s="1"/>
  <c r="A22" i="1" s="1"/>
  <c r="A23" i="1" s="1"/>
  <c r="A24" i="1" s="1"/>
  <c r="B16" i="1"/>
  <c r="B17" i="1" s="1"/>
  <c r="A12" i="1"/>
  <c r="A13" i="1" s="1"/>
  <c r="A14" i="1" s="1"/>
  <c r="A15" i="1" s="1"/>
  <c r="A16" i="1" s="1"/>
  <c r="A17" i="1" s="1"/>
  <c r="B9" i="1"/>
  <c r="B10" i="1" s="1"/>
  <c r="A5" i="1"/>
  <c r="A6" i="1" s="1"/>
  <c r="A7" i="1" s="1"/>
  <c r="A8" i="1" s="1"/>
  <c r="A9" i="1" s="1"/>
  <c r="A10" i="1" s="1"/>
  <c r="D17" i="1" l="1"/>
  <c r="D10" i="1"/>
  <c r="D8" i="1"/>
  <c r="D33" i="1"/>
  <c r="D5" i="1"/>
  <c r="D29" i="1"/>
  <c r="D24" i="1"/>
  <c r="D7" i="1"/>
  <c r="D14" i="1"/>
  <c r="D12" i="1"/>
  <c r="D22" i="1"/>
  <c r="D36" i="1"/>
  <c r="D19" i="1"/>
  <c r="D15" i="1"/>
  <c r="D23" i="1"/>
  <c r="D26" i="1"/>
  <c r="D11" i="2"/>
  <c r="D43" i="2"/>
  <c r="D23" i="2"/>
  <c r="D84" i="2"/>
  <c r="B85" i="2"/>
  <c r="B86" i="2" s="1"/>
  <c r="B87" i="2" s="1"/>
  <c r="B88" i="2" s="1"/>
  <c r="B89" i="2" s="1"/>
  <c r="B90" i="2" s="1"/>
  <c r="B91" i="2" s="1"/>
  <c r="A86" i="2"/>
  <c r="D85" i="2"/>
  <c r="D83" i="2"/>
  <c r="B65" i="2"/>
  <c r="B66" i="2" s="1"/>
  <c r="B67" i="2" s="1"/>
  <c r="B68" i="2" s="1"/>
  <c r="B69" i="2" s="1"/>
  <c r="B70" i="2" s="1"/>
  <c r="B71" i="2" s="1"/>
  <c r="D64" i="2"/>
  <c r="A66" i="2"/>
  <c r="D65" i="2"/>
  <c r="D63" i="2"/>
  <c r="A44" i="2"/>
  <c r="A45" i="2" s="1"/>
  <c r="A46" i="2" s="1"/>
  <c r="D44" i="2"/>
  <c r="B45" i="2"/>
  <c r="B46" i="2" s="1"/>
  <c r="B47" i="2" s="1"/>
  <c r="B48" i="2" s="1"/>
  <c r="B49" i="2" s="1"/>
  <c r="B50" i="2" s="1"/>
  <c r="B51" i="2" s="1"/>
  <c r="A33" i="2"/>
  <c r="A34" i="2" s="1"/>
  <c r="D32" i="2"/>
  <c r="A15" i="2"/>
  <c r="D14" i="2"/>
  <c r="D5" i="2"/>
  <c r="D9" i="2"/>
  <c r="D13" i="2"/>
  <c r="D6" i="2"/>
  <c r="D10" i="2"/>
  <c r="D3" i="2"/>
  <c r="D7" i="2"/>
  <c r="D4" i="2"/>
  <c r="D8" i="2"/>
  <c r="D34" i="1"/>
  <c r="B35" i="1"/>
  <c r="D35" i="1" s="1"/>
  <c r="B38" i="1"/>
  <c r="D38" i="1" s="1"/>
  <c r="D37" i="1"/>
  <c r="B27" i="1"/>
  <c r="B28" i="1" s="1"/>
  <c r="D27" i="1"/>
  <c r="D28" i="1"/>
  <c r="B21" i="1"/>
  <c r="D21" i="1" s="1"/>
  <c r="D20" i="1"/>
  <c r="D31" i="1"/>
  <c r="D30" i="1"/>
  <c r="D16" i="1"/>
  <c r="D13" i="1"/>
  <c r="D9" i="1"/>
  <c r="D6" i="1"/>
  <c r="F2" i="2"/>
  <c r="F8" i="2" l="1"/>
  <c r="F5" i="2"/>
  <c r="F42" i="2"/>
  <c r="F9" i="2"/>
  <c r="F6" i="2"/>
  <c r="F65" i="2"/>
  <c r="F12" i="2"/>
  <c r="F7" i="2"/>
  <c r="F44" i="2"/>
  <c r="F85" i="2"/>
  <c r="F23" i="2"/>
  <c r="F22" i="2"/>
  <c r="F11" i="2"/>
  <c r="F3" i="2"/>
  <c r="F32" i="2"/>
  <c r="F64" i="2"/>
  <c r="F43" i="2"/>
  <c r="F62" i="2"/>
  <c r="F63" i="2"/>
  <c r="F82" i="2"/>
  <c r="F4" i="2"/>
  <c r="F14" i="2"/>
  <c r="F83" i="2"/>
  <c r="F84" i="2"/>
  <c r="F13" i="2"/>
  <c r="D45" i="2"/>
  <c r="F45" i="2" s="1"/>
  <c r="D33" i="2"/>
  <c r="F33" i="2" s="1"/>
  <c r="D86" i="2"/>
  <c r="F86" i="2" s="1"/>
  <c r="A87" i="2"/>
  <c r="D66" i="2"/>
  <c r="F66" i="2" s="1"/>
  <c r="A67" i="2"/>
  <c r="D46" i="2"/>
  <c r="F46" i="2" s="1"/>
  <c r="A47" i="2"/>
  <c r="D34" i="2"/>
  <c r="F34" i="2" s="1"/>
  <c r="A35" i="2"/>
  <c r="A36" i="2" s="1"/>
  <c r="A37" i="2" s="1"/>
  <c r="A38" i="2" s="1"/>
  <c r="A39" i="2" s="1"/>
  <c r="A40" i="2" s="1"/>
  <c r="A41" i="2" s="1"/>
  <c r="D35" i="2"/>
  <c r="F35" i="2" s="1"/>
  <c r="D24" i="2"/>
  <c r="F24" i="2" s="1"/>
  <c r="A16" i="2"/>
  <c r="D15" i="2"/>
  <c r="F15" i="2" s="1"/>
  <c r="F10" i="2"/>
  <c r="A88" i="2" l="1"/>
  <c r="D87" i="2"/>
  <c r="F87" i="2" s="1"/>
  <c r="A68" i="2"/>
  <c r="D67" i="2"/>
  <c r="F67" i="2" s="1"/>
  <c r="A48" i="2"/>
  <c r="D47" i="2"/>
  <c r="F47" i="2" s="1"/>
  <c r="D36" i="2"/>
  <c r="F36" i="2" s="1"/>
  <c r="D25" i="2"/>
  <c r="F25" i="2" s="1"/>
  <c r="A17" i="2"/>
  <c r="D16" i="2"/>
  <c r="F16" i="2" s="1"/>
  <c r="A89" i="2" l="1"/>
  <c r="D88" i="2"/>
  <c r="F88" i="2" s="1"/>
  <c r="A69" i="2"/>
  <c r="D68" i="2"/>
  <c r="F68" i="2" s="1"/>
  <c r="A49" i="2"/>
  <c r="D48" i="2"/>
  <c r="F48" i="2" s="1"/>
  <c r="D26" i="2"/>
  <c r="F26" i="2" s="1"/>
  <c r="D37" i="2"/>
  <c r="F37" i="2" s="1"/>
  <c r="A18" i="2"/>
  <c r="D17" i="2"/>
  <c r="F17" i="2" s="1"/>
  <c r="A90" i="2" l="1"/>
  <c r="D89" i="2"/>
  <c r="F89" i="2" s="1"/>
  <c r="A70" i="2"/>
  <c r="D69" i="2"/>
  <c r="F69" i="2" s="1"/>
  <c r="A50" i="2"/>
  <c r="D49" i="2"/>
  <c r="F49" i="2" s="1"/>
  <c r="D27" i="2"/>
  <c r="F27" i="2" s="1"/>
  <c r="D38" i="2"/>
  <c r="F38" i="2" s="1"/>
  <c r="A19" i="2"/>
  <c r="D18" i="2"/>
  <c r="F18" i="2" s="1"/>
  <c r="D90" i="2" l="1"/>
  <c r="F90" i="2" s="1"/>
  <c r="A91" i="2"/>
  <c r="D70" i="2"/>
  <c r="F70" i="2" s="1"/>
  <c r="A71" i="2"/>
  <c r="A51" i="2"/>
  <c r="D50" i="2"/>
  <c r="F50" i="2" s="1"/>
  <c r="D39" i="2"/>
  <c r="F39" i="2" s="1"/>
  <c r="D28" i="2"/>
  <c r="F28" i="2" s="1"/>
  <c r="A20" i="2"/>
  <c r="D19" i="2"/>
  <c r="F19" i="2" s="1"/>
  <c r="A92" i="2" l="1"/>
  <c r="D91" i="2"/>
  <c r="F91" i="2" s="1"/>
  <c r="A72" i="2"/>
  <c r="D71" i="2"/>
  <c r="F71" i="2" s="1"/>
  <c r="A52" i="2"/>
  <c r="D51" i="2"/>
  <c r="F51" i="2" s="1"/>
  <c r="D29" i="2"/>
  <c r="F29" i="2" s="1"/>
  <c r="D41" i="2"/>
  <c r="F41" i="2" s="1"/>
  <c r="D40" i="2"/>
  <c r="F40" i="2" s="1"/>
  <c r="A21" i="2"/>
  <c r="D21" i="2" s="1"/>
  <c r="F21" i="2" s="1"/>
  <c r="D20" i="2"/>
  <c r="F20" i="2" s="1"/>
  <c r="A93" i="2" l="1"/>
  <c r="D92" i="2"/>
  <c r="F92" i="2" s="1"/>
  <c r="A73" i="2"/>
  <c r="D72" i="2"/>
  <c r="F72" i="2" s="1"/>
  <c r="D52" i="2"/>
  <c r="F52" i="2" s="1"/>
  <c r="A53" i="2"/>
  <c r="D30" i="2"/>
  <c r="F30" i="2" s="1"/>
  <c r="D31" i="2"/>
  <c r="F31" i="2" s="1"/>
  <c r="D93" i="2" l="1"/>
  <c r="F93" i="2" s="1"/>
  <c r="A94" i="2"/>
  <c r="D73" i="2"/>
  <c r="F73" i="2" s="1"/>
  <c r="A74" i="2"/>
  <c r="D53" i="2"/>
  <c r="F53" i="2" s="1"/>
  <c r="A54" i="2"/>
  <c r="D94" i="2" l="1"/>
  <c r="F94" i="2" s="1"/>
  <c r="A95" i="2"/>
  <c r="D74" i="2"/>
  <c r="F74" i="2" s="1"/>
  <c r="A75" i="2"/>
  <c r="D54" i="2"/>
  <c r="F54" i="2" s="1"/>
  <c r="A55" i="2"/>
  <c r="A96" i="2" l="1"/>
  <c r="D95" i="2"/>
  <c r="F95" i="2" s="1"/>
  <c r="A76" i="2"/>
  <c r="D75" i="2"/>
  <c r="F75" i="2" s="1"/>
  <c r="D55" i="2"/>
  <c r="F55" i="2" s="1"/>
  <c r="A56" i="2"/>
  <c r="D96" i="2" l="1"/>
  <c r="F96" i="2" s="1"/>
  <c r="A97" i="2"/>
  <c r="D76" i="2"/>
  <c r="F76" i="2" s="1"/>
  <c r="A77" i="2"/>
  <c r="A57" i="2"/>
  <c r="D56" i="2"/>
  <c r="F56" i="2" s="1"/>
  <c r="D97" i="2" l="1"/>
  <c r="F97" i="2" s="1"/>
  <c r="A98" i="2"/>
  <c r="D77" i="2"/>
  <c r="F77" i="2" s="1"/>
  <c r="A78" i="2"/>
  <c r="D57" i="2"/>
  <c r="F57" i="2" s="1"/>
  <c r="A58" i="2"/>
  <c r="D98" i="2" l="1"/>
  <c r="F98" i="2" s="1"/>
  <c r="A99" i="2"/>
  <c r="D78" i="2"/>
  <c r="F78" i="2" s="1"/>
  <c r="A79" i="2"/>
  <c r="D58" i="2"/>
  <c r="F58" i="2" s="1"/>
  <c r="A59" i="2"/>
  <c r="D99" i="2" l="1"/>
  <c r="F99" i="2" s="1"/>
  <c r="A100" i="2"/>
  <c r="D79" i="2"/>
  <c r="F79" i="2" s="1"/>
  <c r="A80" i="2"/>
  <c r="A60" i="2"/>
  <c r="D59" i="2"/>
  <c r="F59" i="2" s="1"/>
  <c r="A101" i="2" l="1"/>
  <c r="D101" i="2" s="1"/>
  <c r="F101" i="2" s="1"/>
  <c r="D100" i="2"/>
  <c r="F100" i="2" s="1"/>
  <c r="A81" i="2"/>
  <c r="D81" i="2" s="1"/>
  <c r="F81" i="2" s="1"/>
  <c r="D80" i="2"/>
  <c r="F80" i="2" s="1"/>
  <c r="A61" i="2"/>
  <c r="D61" i="2" s="1"/>
  <c r="F61" i="2" s="1"/>
  <c r="D60" i="2"/>
  <c r="F60" i="2" s="1"/>
</calcChain>
</file>

<file path=xl/sharedStrings.xml><?xml version="1.0" encoding="utf-8"?>
<sst xmlns="http://schemas.openxmlformats.org/spreadsheetml/2006/main" count="201" uniqueCount="47">
  <si>
    <t xml:space="preserve">Fall </t>
  </si>
  <si>
    <t>Spring*</t>
  </si>
  <si>
    <t xml:space="preserve">Summer </t>
  </si>
  <si>
    <t>Fall</t>
  </si>
  <si>
    <t>CYBR -Cyber Defense</t>
  </si>
  <si>
    <t>Fall Start</t>
  </si>
  <si>
    <t>CYBR 6126</t>
  </si>
  <si>
    <t>CYBR 6167</t>
  </si>
  <si>
    <t>CYBR 6136</t>
  </si>
  <si>
    <t>CPSC 6125</t>
  </si>
  <si>
    <t>CPSC 6157</t>
  </si>
  <si>
    <t>CYBR 6128</t>
  </si>
  <si>
    <t>Elective</t>
  </si>
  <si>
    <t>CYBR 6226</t>
  </si>
  <si>
    <t>CYBR 6159</t>
  </si>
  <si>
    <t xml:space="preserve">Spring Start </t>
  </si>
  <si>
    <t>CYBR - Management</t>
  </si>
  <si>
    <t>CYBR 6228</t>
  </si>
  <si>
    <t>MSOL</t>
  </si>
  <si>
    <t>CYBR 6222</t>
  </si>
  <si>
    <t>ACS -  Software Dev</t>
  </si>
  <si>
    <t>CPSC 6119</t>
  </si>
  <si>
    <t>CPSC 6127</t>
  </si>
  <si>
    <t>CPSC 6175</t>
  </si>
  <si>
    <t>CPSC 6109</t>
  </si>
  <si>
    <t>CPSC 6185</t>
  </si>
  <si>
    <t>CPSC 6177</t>
  </si>
  <si>
    <t>CPSC 6179</t>
  </si>
  <si>
    <t>ACS -  AI and Data Science</t>
  </si>
  <si>
    <t>CPSC 6114</t>
  </si>
  <si>
    <t>CPSC 6121</t>
  </si>
  <si>
    <t>CPSC 6124</t>
  </si>
  <si>
    <t>CPSC 6147</t>
  </si>
  <si>
    <t>ACS -  General</t>
  </si>
  <si>
    <t>Program</t>
  </si>
  <si>
    <t>Start Term</t>
  </si>
  <si>
    <t>Semester</t>
  </si>
  <si>
    <t>Course</t>
  </si>
  <si>
    <t>Fall 1</t>
  </si>
  <si>
    <t>Spring 1</t>
  </si>
  <si>
    <t>Fall 2</t>
  </si>
  <si>
    <t>Spring 2</t>
  </si>
  <si>
    <t>Spring Start</t>
  </si>
  <si>
    <t>Summer</t>
  </si>
  <si>
    <t>Row</t>
  </si>
  <si>
    <t xml:space="preserve">Please copy and paste the Graduate Plan as is below: </t>
  </si>
  <si>
    <t>number of rows are 100: 5 Programs * 10 courses * 2 different starts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</si>
</sst>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98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4" fillId="0" borderId="1" xfId="0" applyFont="1" applyBorder="1"/>
    <xf numFmtId="0" fontId="5" fillId="0" borderId="5" xfId="0" applyFont="1" applyBorder="1"/>
    <xf numFmtId="0" fontId="6" fillId="0" borderId="0" xfId="0" applyFont="1"/>
    <xf numFmtId="0" fontId="6" fillId="0" borderId="6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7" xfId="0" applyFont="1" applyBorder="1" applyAlignment="1">
      <alignment horizontal="left"/>
    </xf>
    <xf numFmtId="0" fontId="4" fillId="0" borderId="8" xfId="0" applyFont="1" applyBorder="1"/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2" xfId="0" applyFont="1" applyBorder="1"/>
    <xf numFmtId="0" fontId="6" fillId="0" borderId="6" xfId="0" applyFont="1" applyBorder="1"/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/>
    <xf numFmtId="0" fontId="6" fillId="0" borderId="16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4" fillId="0" borderId="12" xfId="0" applyFont="1" applyBorder="1"/>
    <xf numFmtId="0" fontId="5" fillId="0" borderId="8" xfId="0" applyFont="1" applyBorder="1"/>
    <xf numFmtId="0" fontId="6" fillId="0" borderId="9" xfId="0" applyFont="1" applyBorder="1"/>
    <xf numFmtId="0" fontId="7" fillId="0" borderId="18" xfId="0" applyFont="1" applyBorder="1" applyAlignment="1">
      <alignment horizontal="left"/>
    </xf>
    <xf numFmtId="0" fontId="7" fillId="0" borderId="0" xfId="0" applyFont="1"/>
    <xf numFmtId="0" fontId="6" fillId="0" borderId="18" xfId="0" applyFont="1" applyBorder="1" applyAlignment="1">
      <alignment horizontal="left"/>
    </xf>
    <xf numFmtId="0" fontId="6" fillId="0" borderId="16" xfId="0" applyFont="1" applyBorder="1"/>
    <xf numFmtId="0" fontId="6" fillId="0" borderId="19" xfId="0" applyFont="1" applyBorder="1"/>
    <xf numFmtId="0" fontId="5" fillId="0" borderId="20" xfId="0" applyFont="1" applyBorder="1"/>
    <xf numFmtId="0" fontId="6" fillId="0" borderId="8" xfId="0" applyFont="1" applyBorder="1" applyAlignment="1">
      <alignment horizontal="left"/>
    </xf>
    <xf numFmtId="0" fontId="4" fillId="0" borderId="20" xfId="0" applyFont="1" applyBorder="1"/>
    <xf numFmtId="0" fontId="6" fillId="0" borderId="12" xfId="0" applyFont="1" applyBorder="1" applyAlignment="1">
      <alignment horizontal="left"/>
    </xf>
    <xf numFmtId="0" fontId="6" fillId="0" borderId="20" xfId="0" applyFont="1" applyBorder="1"/>
    <xf numFmtId="0" fontId="6" fillId="0" borderId="21" xfId="0" applyFont="1" applyBorder="1"/>
    <xf numFmtId="0" fontId="6" fillId="0" borderId="15" xfId="0" applyFont="1" applyBorder="1" applyAlignment="1">
      <alignment horizontal="left"/>
    </xf>
    <xf numFmtId="0" fontId="6" fillId="0" borderId="22" xfId="0" applyFont="1" applyBorder="1"/>
    <xf numFmtId="0" fontId="6" fillId="0" borderId="23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4" fillId="0" borderId="21" xfId="0" applyFont="1" applyBorder="1"/>
    <xf numFmtId="0" fontId="6" fillId="0" borderId="19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8" fillId="0" borderId="0" xfId="0" applyFont="1"/>
    <xf numFmtId="0" fontId="2" fillId="0" borderId="0" xfId="0" applyFont="1"/>
    <xf numFmtId="43" fontId="0" fillId="0" borderId="0" xfId="1" applyFont="1"/>
    <xf numFmtId="0" fontId="3" fillId="0" borderId="0" xfId="0" applyFont="1" applyAlignment="1">
      <alignment horizontal="left" vertical="center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0" fillId="2" borderId="0" xfId="0" applyFill="1"/>
    <xf numFmtId="0" fontId="8" fillId="0" borderId="0" xfId="0" applyFont="1" applyAlignment="1">
      <alignment horizontal="center" vertical="center" wrapText="1"/>
    </xf>
    <xf numFmtId="0" fontId="2" fillId="3" borderId="0" xfId="0" applyFont="1" applyFill="1"/>
    <xf numFmtId="0" fontId="10" fillId="3" borderId="2" xfId="0" applyFont="1" applyFill="1" applyBorder="1" applyAlignment="1">
      <alignment horizontal="left"/>
    </xf>
    <xf numFmtId="0" fontId="10" fillId="3" borderId="3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8" fillId="3" borderId="0" xfId="0" applyFont="1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topLeftCell="E2" workbookViewId="0">
      <selection activeCell="T15" sqref="T15"/>
    </sheetView>
  </sheetViews>
  <sheetFormatPr defaultRowHeight="15" outlineLevelRow="1" outlineLevelCol="1" x14ac:dyDescent="0.25"/>
  <cols>
    <col min="1" max="1" width="19.85546875" style="41" hidden="1" customWidth="1" outlineLevel="1"/>
    <col min="2" max="2" width="11.5703125" style="41" hidden="1" customWidth="1" outlineLevel="1"/>
    <col min="3" max="3" width="5.85546875" style="41" hidden="1" customWidth="1" outlineLevel="1"/>
    <col min="4" max="4" width="41.7109375" style="41" hidden="1" customWidth="1" outlineLevel="1"/>
    <col min="5" max="5" width="26.140625" bestFit="1" customWidth="1" collapsed="1"/>
    <col min="6" max="10" width="10.7109375" bestFit="1" customWidth="1"/>
  </cols>
  <sheetData>
    <row r="1" spans="1:13" ht="16.5" hidden="1" outlineLevel="1" thickTop="1" thickBot="1" x14ac:dyDescent="0.3">
      <c r="D1" s="49"/>
      <c r="E1" s="49"/>
      <c r="F1" s="50" t="s">
        <v>38</v>
      </c>
      <c r="G1" s="51" t="s">
        <v>39</v>
      </c>
      <c r="H1" s="51" t="s">
        <v>43</v>
      </c>
      <c r="I1" s="51" t="s">
        <v>40</v>
      </c>
      <c r="J1" s="52" t="s">
        <v>41</v>
      </c>
    </row>
    <row r="2" spans="1:13" ht="15.75" collapsed="1" thickBot="1" x14ac:dyDescent="0.3">
      <c r="D2" s="49"/>
      <c r="E2" s="47" t="s">
        <v>45</v>
      </c>
      <c r="F2" s="47"/>
      <c r="G2" s="47"/>
      <c r="H2" s="47"/>
      <c r="I2" s="47"/>
      <c r="J2" s="47"/>
    </row>
    <row r="3" spans="1:13" ht="16.5" thickTop="1" thickBot="1" x14ac:dyDescent="0.3">
      <c r="A3" s="40" t="s">
        <v>34</v>
      </c>
      <c r="B3" s="40" t="s">
        <v>35</v>
      </c>
      <c r="C3" s="40" t="s">
        <v>44</v>
      </c>
      <c r="D3" s="53" t="str">
        <f>_xlfn.CONCAT(A3,"-",B3,"-",C3)</f>
        <v>Program-Start Term-Row</v>
      </c>
      <c r="E3" s="1"/>
      <c r="F3" s="44" t="s">
        <v>0</v>
      </c>
      <c r="G3" s="45" t="s">
        <v>1</v>
      </c>
      <c r="H3" s="45" t="s">
        <v>2</v>
      </c>
      <c r="I3" s="45" t="s">
        <v>3</v>
      </c>
      <c r="J3" s="46" t="s">
        <v>1</v>
      </c>
      <c r="M3" s="43" t="s">
        <v>46</v>
      </c>
    </row>
    <row r="4" spans="1:13" ht="16.5" thickTop="1" thickBot="1" x14ac:dyDescent="0.3">
      <c r="D4" s="49"/>
      <c r="E4" s="2" t="s">
        <v>4</v>
      </c>
      <c r="F4" s="4"/>
      <c r="G4" s="5"/>
      <c r="H4" s="5"/>
      <c r="I4" s="5"/>
      <c r="J4" s="6"/>
    </row>
    <row r="5" spans="1:13" x14ac:dyDescent="0.25">
      <c r="A5" s="41" t="str">
        <f>+E4</f>
        <v>CYBR -Cyber Defense</v>
      </c>
      <c r="B5" s="41" t="str">
        <f>TRIM(E5)</f>
        <v>Fall Start</v>
      </c>
      <c r="C5" s="41">
        <v>1</v>
      </c>
      <c r="D5" s="49" t="str">
        <f t="shared" ref="D5:D38" si="0">_xlfn.CONCAT(A5,"-",B5,"-",C5)</f>
        <v>CYBR -Cyber Defense-Fall Start-1</v>
      </c>
      <c r="E5" s="7" t="s">
        <v>5</v>
      </c>
      <c r="F5" s="8" t="s">
        <v>6</v>
      </c>
      <c r="G5" s="8" t="s">
        <v>7</v>
      </c>
      <c r="H5" s="9" t="s">
        <v>8</v>
      </c>
      <c r="I5" s="9" t="s">
        <v>9</v>
      </c>
      <c r="J5" s="10"/>
    </row>
    <row r="6" spans="1:13" ht="15.75" thickBot="1" x14ac:dyDescent="0.3">
      <c r="A6" s="41" t="str">
        <f>+A5</f>
        <v>CYBR -Cyber Defense</v>
      </c>
      <c r="B6" s="41" t="str">
        <f>+B5</f>
        <v>Fall Start</v>
      </c>
      <c r="C6" s="41">
        <f>+C5+1</f>
        <v>2</v>
      </c>
      <c r="D6" s="49" t="str">
        <f t="shared" si="0"/>
        <v>CYBR -Cyber Defense-Fall Start-2</v>
      </c>
      <c r="E6" s="11"/>
      <c r="F6" s="12" t="s">
        <v>10</v>
      </c>
      <c r="G6" s="5" t="s">
        <v>11</v>
      </c>
      <c r="H6" s="5"/>
      <c r="I6" s="13" t="s">
        <v>12</v>
      </c>
      <c r="J6" s="14"/>
    </row>
    <row r="7" spans="1:13" ht="16.5" thickTop="1" thickBot="1" x14ac:dyDescent="0.3">
      <c r="A7" s="41" t="str">
        <f t="shared" ref="A7:A10" si="1">+A6</f>
        <v>CYBR -Cyber Defense</v>
      </c>
      <c r="B7" s="41" t="str">
        <f>+B6</f>
        <v>Fall Start</v>
      </c>
      <c r="C7" s="41">
        <f>+C6+1</f>
        <v>3</v>
      </c>
      <c r="D7" s="49" t="str">
        <f t="shared" si="0"/>
        <v>CYBR -Cyber Defense-Fall Start-3</v>
      </c>
      <c r="E7" s="15"/>
      <c r="F7" s="13" t="s">
        <v>12</v>
      </c>
      <c r="G7" s="16" t="s">
        <v>13</v>
      </c>
      <c r="H7" s="16"/>
      <c r="I7" s="16" t="s">
        <v>14</v>
      </c>
      <c r="J7" s="17"/>
      <c r="K7" s="42"/>
    </row>
    <row r="8" spans="1:13" ht="15.75" thickTop="1" x14ac:dyDescent="0.25">
      <c r="A8" s="41" t="str">
        <f t="shared" si="1"/>
        <v>CYBR -Cyber Defense</v>
      </c>
      <c r="B8" s="41" t="str">
        <f>TRIM(E8)</f>
        <v>Spring Start</v>
      </c>
      <c r="C8" s="41">
        <v>1</v>
      </c>
      <c r="D8" s="49" t="str">
        <f t="shared" si="0"/>
        <v>CYBR -Cyber Defense-Spring Start-1</v>
      </c>
      <c r="E8" s="18" t="s">
        <v>15</v>
      </c>
      <c r="F8" s="4"/>
      <c r="G8" s="4" t="s">
        <v>6</v>
      </c>
      <c r="H8" s="5" t="s">
        <v>8</v>
      </c>
      <c r="I8" s="9" t="s">
        <v>9</v>
      </c>
      <c r="J8" s="14" t="s">
        <v>7</v>
      </c>
    </row>
    <row r="9" spans="1:13" ht="15.75" thickBot="1" x14ac:dyDescent="0.3">
      <c r="A9" s="41" t="str">
        <f t="shared" si="1"/>
        <v>CYBR -Cyber Defense</v>
      </c>
      <c r="B9" s="41" t="str">
        <f>+B8</f>
        <v>Spring Start</v>
      </c>
      <c r="C9" s="41">
        <f>+C8+1</f>
        <v>2</v>
      </c>
      <c r="D9" s="49" t="str">
        <f t="shared" si="0"/>
        <v>CYBR -Cyber Defense-Spring Start-2</v>
      </c>
      <c r="E9" s="11"/>
      <c r="F9" s="4"/>
      <c r="G9" s="4" t="s">
        <v>13</v>
      </c>
      <c r="H9" s="5"/>
      <c r="I9" s="13" t="s">
        <v>12</v>
      </c>
      <c r="J9" s="14" t="s">
        <v>11</v>
      </c>
    </row>
    <row r="10" spans="1:13" ht="16.5" thickTop="1" thickBot="1" x14ac:dyDescent="0.3">
      <c r="A10" s="41" t="str">
        <f t="shared" si="1"/>
        <v>CYBR -Cyber Defense</v>
      </c>
      <c r="B10" s="41" t="str">
        <f>+B9</f>
        <v>Spring Start</v>
      </c>
      <c r="C10" s="41">
        <f>+C9+1</f>
        <v>3</v>
      </c>
      <c r="D10" s="49" t="str">
        <f t="shared" si="0"/>
        <v>CYBR -Cyber Defense-Spring Start-3</v>
      </c>
      <c r="E10" s="11"/>
      <c r="F10" s="4"/>
      <c r="G10" s="4" t="s">
        <v>10</v>
      </c>
      <c r="H10" s="5"/>
      <c r="I10" s="5" t="s">
        <v>14</v>
      </c>
      <c r="J10" s="14" t="s">
        <v>12</v>
      </c>
      <c r="K10" s="42"/>
    </row>
    <row r="11" spans="1:13" x14ac:dyDescent="0.25">
      <c r="D11" s="49"/>
      <c r="E11" s="19" t="s">
        <v>16</v>
      </c>
      <c r="F11" s="20"/>
      <c r="G11" s="9"/>
      <c r="H11" s="9"/>
      <c r="I11" s="9"/>
      <c r="J11" s="10"/>
    </row>
    <row r="12" spans="1:13" x14ac:dyDescent="0.25">
      <c r="A12" s="41" t="str">
        <f>+E11</f>
        <v>CYBR - Management</v>
      </c>
      <c r="B12" s="41" t="str">
        <f>TRIM(E12)</f>
        <v>Fall Start</v>
      </c>
      <c r="C12" s="41">
        <v>1</v>
      </c>
      <c r="D12" s="49" t="str">
        <f t="shared" si="0"/>
        <v>CYBR - Management-Fall Start-1</v>
      </c>
      <c r="E12" s="18" t="s">
        <v>5</v>
      </c>
      <c r="F12" s="4" t="s">
        <v>6</v>
      </c>
      <c r="G12" s="5" t="s">
        <v>17</v>
      </c>
      <c r="H12" s="5" t="s">
        <v>8</v>
      </c>
      <c r="I12" s="5" t="s">
        <v>18</v>
      </c>
      <c r="J12" s="14"/>
    </row>
    <row r="13" spans="1:13" x14ac:dyDescent="0.25">
      <c r="A13" s="41" t="str">
        <f>+A12</f>
        <v>CYBR - Management</v>
      </c>
      <c r="B13" s="41" t="str">
        <f>+B12</f>
        <v>Fall Start</v>
      </c>
      <c r="C13" s="41">
        <f>+C12+1</f>
        <v>2</v>
      </c>
      <c r="D13" s="49" t="str">
        <f t="shared" si="0"/>
        <v>CYBR - Management-Fall Start-2</v>
      </c>
      <c r="E13" s="11"/>
      <c r="F13" s="4" t="s">
        <v>18</v>
      </c>
      <c r="G13" s="5" t="s">
        <v>7</v>
      </c>
      <c r="H13" s="5"/>
      <c r="I13" s="21" t="s">
        <v>19</v>
      </c>
      <c r="J13" s="14"/>
    </row>
    <row r="14" spans="1:13" ht="15.75" thickBot="1" x14ac:dyDescent="0.3">
      <c r="A14" s="41" t="str">
        <f t="shared" ref="A14:A17" si="2">+A13</f>
        <v>CYBR - Management</v>
      </c>
      <c r="B14" s="41" t="str">
        <f>+B13</f>
        <v>Fall Start</v>
      </c>
      <c r="C14" s="41">
        <f>+C13+1</f>
        <v>3</v>
      </c>
      <c r="D14" s="49" t="str">
        <f t="shared" si="0"/>
        <v>CYBR - Management-Fall Start-3</v>
      </c>
      <c r="E14" s="15"/>
      <c r="F14" s="22" t="s">
        <v>10</v>
      </c>
      <c r="G14" s="13" t="s">
        <v>12</v>
      </c>
      <c r="H14" s="16"/>
      <c r="I14" s="13" t="s">
        <v>12</v>
      </c>
      <c r="J14" s="17"/>
      <c r="K14" s="42"/>
    </row>
    <row r="15" spans="1:13" ht="15.75" thickTop="1" x14ac:dyDescent="0.25">
      <c r="A15" s="41" t="str">
        <f t="shared" si="2"/>
        <v>CYBR - Management</v>
      </c>
      <c r="B15" s="41" t="str">
        <f>TRIM(E15)</f>
        <v>Spring Start</v>
      </c>
      <c r="C15" s="41">
        <v>1</v>
      </c>
      <c r="D15" s="49" t="str">
        <f t="shared" si="0"/>
        <v>CYBR - Management-Spring Start-1</v>
      </c>
      <c r="E15" s="18" t="s">
        <v>15</v>
      </c>
      <c r="F15" s="4"/>
      <c r="G15" s="5" t="s">
        <v>6</v>
      </c>
      <c r="H15" s="5" t="s">
        <v>8</v>
      </c>
      <c r="I15" s="3" t="s">
        <v>12</v>
      </c>
      <c r="J15" s="14" t="s">
        <v>17</v>
      </c>
    </row>
    <row r="16" spans="1:13" x14ac:dyDescent="0.25">
      <c r="A16" s="41" t="str">
        <f t="shared" si="2"/>
        <v>CYBR - Management</v>
      </c>
      <c r="B16" s="41" t="str">
        <f>+B15</f>
        <v>Spring Start</v>
      </c>
      <c r="C16" s="41">
        <f>+C15+1</f>
        <v>2</v>
      </c>
      <c r="D16" s="49" t="str">
        <f t="shared" si="0"/>
        <v>CYBR - Management-Spring Start-2</v>
      </c>
      <c r="E16" s="11"/>
      <c r="F16" s="4"/>
      <c r="G16" s="5" t="s">
        <v>10</v>
      </c>
      <c r="H16" s="5"/>
      <c r="I16" s="5" t="s">
        <v>19</v>
      </c>
      <c r="J16" s="14" t="s">
        <v>18</v>
      </c>
    </row>
    <row r="17" spans="1:11" ht="15.75" thickBot="1" x14ac:dyDescent="0.3">
      <c r="A17" s="41" t="str">
        <f t="shared" si="2"/>
        <v>CYBR - Management</v>
      </c>
      <c r="B17" s="41" t="str">
        <f>+B16</f>
        <v>Spring Start</v>
      </c>
      <c r="C17" s="41">
        <f>+C16+1</f>
        <v>3</v>
      </c>
      <c r="D17" s="49" t="str">
        <f t="shared" si="0"/>
        <v>CYBR - Management-Spring Start-3</v>
      </c>
      <c r="E17" s="11"/>
      <c r="F17" s="4"/>
      <c r="G17" s="5" t="s">
        <v>12</v>
      </c>
      <c r="H17" s="5"/>
      <c r="I17" s="5" t="s">
        <v>18</v>
      </c>
      <c r="J17" s="14" t="s">
        <v>7</v>
      </c>
      <c r="K17" s="42"/>
    </row>
    <row r="18" spans="1:11" x14ac:dyDescent="0.25">
      <c r="D18" s="49"/>
      <c r="E18" s="19" t="s">
        <v>20</v>
      </c>
      <c r="F18" s="8"/>
      <c r="G18" s="9"/>
      <c r="H18" s="9"/>
      <c r="I18" s="9"/>
      <c r="J18" s="10"/>
    </row>
    <row r="19" spans="1:11" x14ac:dyDescent="0.25">
      <c r="A19" s="41" t="str">
        <f>+E18</f>
        <v>ACS -  Software Dev</v>
      </c>
      <c r="B19" s="41" t="str">
        <f>TRIM(E19)</f>
        <v>Fall Start</v>
      </c>
      <c r="C19" s="41">
        <v>1</v>
      </c>
      <c r="D19" s="49" t="str">
        <f t="shared" si="0"/>
        <v>ACS -  Software Dev-Fall Start-1</v>
      </c>
      <c r="E19" s="18" t="s">
        <v>5</v>
      </c>
      <c r="F19" s="4" t="s">
        <v>21</v>
      </c>
      <c r="G19" s="5" t="s">
        <v>22</v>
      </c>
      <c r="H19" s="5" t="s">
        <v>6</v>
      </c>
      <c r="I19" s="5" t="s">
        <v>23</v>
      </c>
      <c r="J19" s="14"/>
    </row>
    <row r="20" spans="1:11" ht="15.75" thickBot="1" x14ac:dyDescent="0.3">
      <c r="A20" s="41" t="str">
        <f>+A19</f>
        <v>ACS -  Software Dev</v>
      </c>
      <c r="B20" s="41" t="str">
        <f>+B19</f>
        <v>Fall Start</v>
      </c>
      <c r="C20" s="41">
        <f>+C19+1</f>
        <v>2</v>
      </c>
      <c r="D20" s="49" t="str">
        <f t="shared" si="0"/>
        <v>ACS -  Software Dev-Fall Start-2</v>
      </c>
      <c r="E20" s="11"/>
      <c r="F20" s="4" t="s">
        <v>24</v>
      </c>
      <c r="G20" s="5" t="s">
        <v>25</v>
      </c>
      <c r="H20" s="5"/>
      <c r="I20" s="13" t="s">
        <v>12</v>
      </c>
      <c r="J20" s="14"/>
    </row>
    <row r="21" spans="1:11" ht="16.5" thickTop="1" thickBot="1" x14ac:dyDescent="0.3">
      <c r="A21" s="41" t="str">
        <f t="shared" ref="A21:A24" si="3">+A20</f>
        <v>ACS -  Software Dev</v>
      </c>
      <c r="B21" s="41" t="str">
        <f>+B20</f>
        <v>Fall Start</v>
      </c>
      <c r="C21" s="41">
        <f>+C20+1</f>
        <v>3</v>
      </c>
      <c r="D21" s="49" t="str">
        <f t="shared" si="0"/>
        <v>ACS -  Software Dev-Fall Start-3</v>
      </c>
      <c r="E21" s="15"/>
      <c r="F21" s="23" t="s">
        <v>26</v>
      </c>
      <c r="G21" s="24" t="s">
        <v>27</v>
      </c>
      <c r="H21" s="16"/>
      <c r="I21" s="13" t="s">
        <v>12</v>
      </c>
      <c r="J21" s="17"/>
      <c r="K21" s="42"/>
    </row>
    <row r="22" spans="1:11" ht="16.5" thickTop="1" thickBot="1" x14ac:dyDescent="0.3">
      <c r="A22" s="41" t="str">
        <f t="shared" si="3"/>
        <v>ACS -  Software Dev</v>
      </c>
      <c r="B22" s="41" t="str">
        <f>TRIM(E22)</f>
        <v>Spring Start</v>
      </c>
      <c r="C22" s="41">
        <v>1</v>
      </c>
      <c r="D22" s="49" t="str">
        <f t="shared" si="0"/>
        <v>ACS -  Software Dev-Spring Start-1</v>
      </c>
      <c r="E22" s="18" t="s">
        <v>15</v>
      </c>
      <c r="F22" s="4"/>
      <c r="G22" s="5" t="s">
        <v>24</v>
      </c>
      <c r="H22" s="5" t="s">
        <v>12</v>
      </c>
      <c r="I22" s="5" t="s">
        <v>21</v>
      </c>
      <c r="J22" s="13" t="s">
        <v>12</v>
      </c>
    </row>
    <row r="23" spans="1:11" ht="15.75" thickTop="1" x14ac:dyDescent="0.25">
      <c r="A23" s="41" t="str">
        <f t="shared" si="3"/>
        <v>ACS -  Software Dev</v>
      </c>
      <c r="B23" s="41" t="str">
        <f>+B22</f>
        <v>Spring Start</v>
      </c>
      <c r="C23" s="41">
        <f>+C22+1</f>
        <v>2</v>
      </c>
      <c r="D23" s="49" t="str">
        <f t="shared" si="0"/>
        <v>ACS -  Software Dev-Spring Start-2</v>
      </c>
      <c r="E23" s="11"/>
      <c r="F23" s="4"/>
      <c r="G23" s="5" t="s">
        <v>25</v>
      </c>
      <c r="H23" s="5"/>
      <c r="I23" s="5" t="s">
        <v>26</v>
      </c>
      <c r="J23" s="14" t="s">
        <v>27</v>
      </c>
    </row>
    <row r="24" spans="1:11" ht="15.75" thickBot="1" x14ac:dyDescent="0.3">
      <c r="A24" s="41" t="str">
        <f t="shared" si="3"/>
        <v>ACS -  Software Dev</v>
      </c>
      <c r="B24" s="41" t="str">
        <f>+B23</f>
        <v>Spring Start</v>
      </c>
      <c r="C24" s="41">
        <f>+C23+1</f>
        <v>3</v>
      </c>
      <c r="D24" s="49" t="str">
        <f t="shared" si="0"/>
        <v>ACS -  Software Dev-Spring Start-3</v>
      </c>
      <c r="E24" s="25"/>
      <c r="F24" s="4"/>
      <c r="G24" s="5" t="s">
        <v>6</v>
      </c>
      <c r="H24" s="5"/>
      <c r="I24" s="5" t="s">
        <v>23</v>
      </c>
      <c r="J24" s="14" t="s">
        <v>22</v>
      </c>
      <c r="K24" s="42"/>
    </row>
    <row r="25" spans="1:11" x14ac:dyDescent="0.25">
      <c r="D25" s="49"/>
      <c r="E25" s="26" t="s">
        <v>28</v>
      </c>
      <c r="F25" s="27"/>
      <c r="G25" s="9"/>
      <c r="H25" s="9"/>
      <c r="I25" s="9"/>
      <c r="J25" s="10"/>
    </row>
    <row r="26" spans="1:11" ht="15.75" thickBot="1" x14ac:dyDescent="0.3">
      <c r="A26" s="41" t="str">
        <f>+E25</f>
        <v>ACS -  AI and Data Science</v>
      </c>
      <c r="B26" s="41" t="str">
        <f>TRIM(E26)</f>
        <v>Fall Start</v>
      </c>
      <c r="C26" s="41">
        <v>1</v>
      </c>
      <c r="D26" s="49" t="str">
        <f t="shared" si="0"/>
        <v>ACS -  AI and Data Science-Fall Start-1</v>
      </c>
      <c r="E26" s="28" t="s">
        <v>5</v>
      </c>
      <c r="F26" s="29" t="s">
        <v>29</v>
      </c>
      <c r="G26" s="5" t="s">
        <v>25</v>
      </c>
      <c r="H26" s="13" t="s">
        <v>12</v>
      </c>
      <c r="I26" s="5" t="s">
        <v>30</v>
      </c>
      <c r="J26" s="14"/>
    </row>
    <row r="27" spans="1:11" ht="15.75" thickTop="1" x14ac:dyDescent="0.25">
      <c r="A27" s="41" t="str">
        <f>+A26</f>
        <v>ACS -  AI and Data Science</v>
      </c>
      <c r="B27" s="41" t="str">
        <f>+B26</f>
        <v>Fall Start</v>
      </c>
      <c r="C27" s="41">
        <f>+C26+1</f>
        <v>2</v>
      </c>
      <c r="D27" s="49" t="str">
        <f t="shared" si="0"/>
        <v>ACS -  AI and Data Science-Fall Start-2</v>
      </c>
      <c r="E27" s="30"/>
      <c r="F27" s="29" t="s">
        <v>21</v>
      </c>
      <c r="G27" s="5" t="s">
        <v>31</v>
      </c>
      <c r="H27" s="5"/>
      <c r="I27" s="5" t="s">
        <v>24</v>
      </c>
      <c r="J27" s="14"/>
    </row>
    <row r="28" spans="1:11" ht="15.75" thickBot="1" x14ac:dyDescent="0.3">
      <c r="A28" s="41" t="str">
        <f t="shared" ref="A28:A31" si="4">+A27</f>
        <v>ACS -  AI and Data Science</v>
      </c>
      <c r="B28" s="41" t="str">
        <f>+B27</f>
        <v>Fall Start</v>
      </c>
      <c r="C28" s="41">
        <f>+C27+1</f>
        <v>3</v>
      </c>
      <c r="D28" s="49" t="str">
        <f t="shared" si="0"/>
        <v>ACS -  AI and Data Science-Fall Start-3</v>
      </c>
      <c r="E28" s="31"/>
      <c r="F28" s="32" t="s">
        <v>6</v>
      </c>
      <c r="G28" s="16" t="s">
        <v>32</v>
      </c>
      <c r="H28" s="16"/>
      <c r="I28" s="13" t="s">
        <v>12</v>
      </c>
      <c r="J28" s="17"/>
      <c r="K28" s="42"/>
    </row>
    <row r="29" spans="1:11" ht="15.75" thickTop="1" x14ac:dyDescent="0.25">
      <c r="A29" s="41" t="str">
        <f t="shared" si="4"/>
        <v>ACS -  AI and Data Science</v>
      </c>
      <c r="B29" s="41" t="str">
        <f>TRIM(E29)</f>
        <v>Spring Start</v>
      </c>
      <c r="C29" s="41">
        <v>1</v>
      </c>
      <c r="D29" s="49" t="str">
        <f t="shared" si="0"/>
        <v>ACS -  AI and Data Science-Spring Start-1</v>
      </c>
      <c r="E29" s="28" t="s">
        <v>15</v>
      </c>
      <c r="F29" s="29"/>
      <c r="G29" s="5" t="s">
        <v>24</v>
      </c>
      <c r="H29" s="5" t="s">
        <v>6</v>
      </c>
      <c r="I29" s="5" t="s">
        <v>29</v>
      </c>
      <c r="J29" s="14" t="s">
        <v>31</v>
      </c>
    </row>
    <row r="30" spans="1:11" x14ac:dyDescent="0.25">
      <c r="A30" s="41" t="str">
        <f t="shared" si="4"/>
        <v>ACS -  AI and Data Science</v>
      </c>
      <c r="B30" s="41" t="str">
        <f>+B29</f>
        <v>Spring Start</v>
      </c>
      <c r="C30" s="41">
        <f>+C29+1</f>
        <v>2</v>
      </c>
      <c r="D30" s="49" t="str">
        <f t="shared" si="0"/>
        <v>ACS -  AI and Data Science-Spring Start-2</v>
      </c>
      <c r="E30" s="30"/>
      <c r="F30" s="29"/>
      <c r="G30" s="5" t="s">
        <v>25</v>
      </c>
      <c r="H30" s="5"/>
      <c r="I30" s="5" t="s">
        <v>21</v>
      </c>
      <c r="J30" s="14" t="s">
        <v>32</v>
      </c>
    </row>
    <row r="31" spans="1:11" ht="15.75" thickBot="1" x14ac:dyDescent="0.3">
      <c r="A31" s="41" t="str">
        <f t="shared" si="4"/>
        <v>ACS -  AI and Data Science</v>
      </c>
      <c r="B31" s="41" t="str">
        <f>+B30</f>
        <v>Spring Start</v>
      </c>
      <c r="C31" s="41">
        <f>+C30+1</f>
        <v>3</v>
      </c>
      <c r="D31" s="49" t="str">
        <f t="shared" si="0"/>
        <v>ACS -  AI and Data Science-Spring Start-3</v>
      </c>
      <c r="E31" s="33"/>
      <c r="F31" s="34"/>
      <c r="G31" s="13" t="s">
        <v>12</v>
      </c>
      <c r="H31" s="13"/>
      <c r="I31" s="13" t="s">
        <v>30</v>
      </c>
      <c r="J31" s="35" t="s">
        <v>12</v>
      </c>
      <c r="K31" s="42"/>
    </row>
    <row r="32" spans="1:11" ht="15.75" thickTop="1" x14ac:dyDescent="0.25">
      <c r="D32" s="49"/>
      <c r="E32" s="26" t="s">
        <v>33</v>
      </c>
      <c r="F32" s="29"/>
      <c r="G32" s="5"/>
      <c r="H32" s="5"/>
      <c r="I32" s="5"/>
      <c r="J32" s="14"/>
    </row>
    <row r="33" spans="1:11" ht="15.75" thickBot="1" x14ac:dyDescent="0.3">
      <c r="A33" s="41" t="str">
        <f>+E32</f>
        <v>ACS -  General</v>
      </c>
      <c r="B33" s="41" t="str">
        <f>TRIM(E33)</f>
        <v>Fall Start</v>
      </c>
      <c r="C33" s="41">
        <v>1</v>
      </c>
      <c r="D33" s="49" t="str">
        <f t="shared" si="0"/>
        <v>ACS -  General-Fall Start-1</v>
      </c>
      <c r="E33" s="28" t="s">
        <v>5</v>
      </c>
      <c r="F33" s="29" t="s">
        <v>21</v>
      </c>
      <c r="G33" s="13" t="s">
        <v>12</v>
      </c>
      <c r="H33" s="5" t="s">
        <v>6</v>
      </c>
      <c r="I33" s="5" t="s">
        <v>26</v>
      </c>
      <c r="J33" s="14"/>
    </row>
    <row r="34" spans="1:11" ht="15.75" thickTop="1" x14ac:dyDescent="0.25">
      <c r="A34" s="41" t="str">
        <f>+A33</f>
        <v>ACS -  General</v>
      </c>
      <c r="B34" s="41" t="str">
        <f>+B33</f>
        <v>Fall Start</v>
      </c>
      <c r="C34" s="41">
        <f>+C33+1</f>
        <v>2</v>
      </c>
      <c r="D34" s="49" t="str">
        <f t="shared" si="0"/>
        <v>ACS -  General-Fall Start-2</v>
      </c>
      <c r="E34" s="30"/>
      <c r="F34" s="29" t="s">
        <v>24</v>
      </c>
      <c r="G34" s="5" t="s">
        <v>25</v>
      </c>
      <c r="H34" s="5"/>
      <c r="I34" s="5" t="s">
        <v>9</v>
      </c>
      <c r="J34" s="14"/>
    </row>
    <row r="35" spans="1:11" x14ac:dyDescent="0.25">
      <c r="A35" s="41" t="str">
        <f t="shared" ref="A35:A38" si="5">+A34</f>
        <v>ACS -  General</v>
      </c>
      <c r="B35" s="41" t="str">
        <f>+B34</f>
        <v>Fall Start</v>
      </c>
      <c r="C35" s="41">
        <f>+C34+1</f>
        <v>3</v>
      </c>
      <c r="D35" s="49" t="str">
        <f t="shared" si="0"/>
        <v>ACS -  General-Fall Start-3</v>
      </c>
      <c r="E35" s="36"/>
      <c r="F35" s="32" t="s">
        <v>10</v>
      </c>
      <c r="G35" s="16" t="s">
        <v>22</v>
      </c>
      <c r="H35" s="16"/>
      <c r="I35" s="16" t="s">
        <v>12</v>
      </c>
      <c r="J35" s="17"/>
      <c r="K35" s="42"/>
    </row>
    <row r="36" spans="1:11" x14ac:dyDescent="0.25">
      <c r="A36" s="41" t="str">
        <f t="shared" si="5"/>
        <v>ACS -  General</v>
      </c>
      <c r="B36" s="41" t="str">
        <f>TRIM(E36)</f>
        <v>Spring Start</v>
      </c>
      <c r="C36" s="41">
        <v>1</v>
      </c>
      <c r="D36" s="49" t="str">
        <f t="shared" si="0"/>
        <v>ACS -  General-Spring Start-1</v>
      </c>
      <c r="E36" s="28" t="s">
        <v>15</v>
      </c>
      <c r="F36" s="29"/>
      <c r="G36" s="5" t="s">
        <v>25</v>
      </c>
      <c r="H36" s="5" t="s">
        <v>6</v>
      </c>
      <c r="I36" s="5" t="s">
        <v>9</v>
      </c>
      <c r="J36" s="14" t="s">
        <v>10</v>
      </c>
    </row>
    <row r="37" spans="1:11" ht="15.75" thickBot="1" x14ac:dyDescent="0.3">
      <c r="A37" s="41" t="str">
        <f t="shared" si="5"/>
        <v>ACS -  General</v>
      </c>
      <c r="B37" s="41" t="str">
        <f>+B36</f>
        <v>Spring Start</v>
      </c>
      <c r="C37" s="41">
        <f>+C36+1</f>
        <v>2</v>
      </c>
      <c r="D37" s="49" t="str">
        <f t="shared" si="0"/>
        <v>ACS -  General-Spring Start-2</v>
      </c>
      <c r="E37" s="30"/>
      <c r="F37" s="29"/>
      <c r="G37" s="5" t="s">
        <v>24</v>
      </c>
      <c r="H37" s="5"/>
      <c r="I37" s="5" t="s">
        <v>21</v>
      </c>
      <c r="J37" s="35" t="s">
        <v>12</v>
      </c>
    </row>
    <row r="38" spans="1:11" ht="16.5" thickTop="1" thickBot="1" x14ac:dyDescent="0.3">
      <c r="A38" s="41" t="str">
        <f t="shared" si="5"/>
        <v>ACS -  General</v>
      </c>
      <c r="B38" s="41" t="str">
        <f>+B37</f>
        <v>Spring Start</v>
      </c>
      <c r="C38" s="41">
        <f>+C37+1</f>
        <v>3</v>
      </c>
      <c r="D38" s="49" t="str">
        <f t="shared" si="0"/>
        <v>ACS -  General-Spring Start-3</v>
      </c>
      <c r="E38" s="33"/>
      <c r="F38" s="37"/>
      <c r="G38" s="38" t="s">
        <v>22</v>
      </c>
      <c r="H38" s="38"/>
      <c r="I38" s="38" t="s">
        <v>26</v>
      </c>
      <c r="J38" s="39" t="s">
        <v>12</v>
      </c>
      <c r="K38" s="42"/>
    </row>
    <row r="39" spans="1:11" ht="15.75" thickTop="1" x14ac:dyDescent="0.25"/>
  </sheetData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A856-E703-48E4-8F7B-21AE8AE9A9F0}">
  <dimension ref="A1:F101"/>
  <sheetViews>
    <sheetView workbookViewId="0">
      <pane ySplit="1" topLeftCell="A5" activePane="bottomLeft" state="frozen"/>
      <selection pane="bottomLeft" activeCell="H1" sqref="H1"/>
    </sheetView>
  </sheetViews>
  <sheetFormatPr defaultRowHeight="15" x14ac:dyDescent="0.25"/>
  <cols>
    <col min="1" max="1" width="19.85546875" style="41" bestFit="1" customWidth="1"/>
    <col min="2" max="2" width="14.140625" style="41" customWidth="1"/>
    <col min="3" max="3" width="6" style="41" customWidth="1"/>
    <col min="4" max="4" width="37" style="41" bestFit="1" customWidth="1"/>
    <col min="5" max="6" width="14.140625" style="41" customWidth="1"/>
  </cols>
  <sheetData>
    <row r="1" spans="1:6" x14ac:dyDescent="0.25">
      <c r="A1" s="48" t="s">
        <v>34</v>
      </c>
      <c r="B1" s="48" t="s">
        <v>35</v>
      </c>
      <c r="C1" s="48" t="s">
        <v>44</v>
      </c>
      <c r="D1" s="40" t="str">
        <f>_xlfn.CONCAT(A1,"-",B1,"-",C1)</f>
        <v>Program-Start Term-Row</v>
      </c>
      <c r="E1" s="48" t="s">
        <v>36</v>
      </c>
      <c r="F1" s="48" t="s">
        <v>37</v>
      </c>
    </row>
    <row r="2" spans="1:6" x14ac:dyDescent="0.25">
      <c r="A2" s="41" t="s">
        <v>4</v>
      </c>
      <c r="B2" s="41" t="s">
        <v>5</v>
      </c>
      <c r="C2" s="41">
        <v>1</v>
      </c>
      <c r="D2" s="41" t="str">
        <f t="shared" ref="D2:D21" si="0">_xlfn.CONCAT(A2,"-",B2,"-",C2)</f>
        <v>CYBR -Cyber Defense-Fall Start-1</v>
      </c>
      <c r="E2" s="41" t="s">
        <v>38</v>
      </c>
      <c r="F2" s="41" t="str">
        <f>INDEX(Original!$D$1:$J$38,MATCH(D2,Original!$D$1:$D$38,0),MATCH(E2,Original!$D$1:$J$1,0))</f>
        <v>CYBR 6126</v>
      </c>
    </row>
    <row r="3" spans="1:6" x14ac:dyDescent="0.25">
      <c r="A3" s="41" t="str">
        <f>+A2</f>
        <v>CYBR -Cyber Defense</v>
      </c>
      <c r="B3" s="41" t="str">
        <f t="shared" ref="B3:B11" si="1">+B2</f>
        <v>Fall Start</v>
      </c>
      <c r="C3" s="41">
        <f>+C2+1</f>
        <v>2</v>
      </c>
      <c r="D3" s="41" t="str">
        <f t="shared" si="0"/>
        <v>CYBR -Cyber Defense-Fall Start-2</v>
      </c>
      <c r="E3" s="41" t="str">
        <f>E2</f>
        <v>Fall 1</v>
      </c>
      <c r="F3" s="41" t="str">
        <f>INDEX(Original!$D$1:$J$38,MATCH(D3,Original!$D$1:$D$38,0),MATCH(E3,Original!$D$1:$J$1,0))</f>
        <v>CPSC 6157</v>
      </c>
    </row>
    <row r="4" spans="1:6" x14ac:dyDescent="0.25">
      <c r="A4" s="41" t="str">
        <f t="shared" ref="A4:A11" si="2">+A3</f>
        <v>CYBR -Cyber Defense</v>
      </c>
      <c r="B4" s="41" t="str">
        <f t="shared" si="1"/>
        <v>Fall Start</v>
      </c>
      <c r="C4" s="41">
        <f t="shared" ref="C4:C11" si="3">+C3+1</f>
        <v>3</v>
      </c>
      <c r="D4" s="41" t="str">
        <f t="shared" si="0"/>
        <v>CYBR -Cyber Defense-Fall Start-3</v>
      </c>
      <c r="E4" s="41" t="str">
        <f t="shared" ref="E4" si="4">E3</f>
        <v>Fall 1</v>
      </c>
      <c r="F4" s="41" t="str">
        <f>INDEX(Original!$D$1:$J$38,MATCH(D4,Original!$D$1:$D$38,0),MATCH(E4,Original!$D$1:$J$1,0))</f>
        <v>Elective</v>
      </c>
    </row>
    <row r="5" spans="1:6" x14ac:dyDescent="0.25">
      <c r="A5" s="41" t="str">
        <f t="shared" si="2"/>
        <v>CYBR -Cyber Defense</v>
      </c>
      <c r="B5" s="41" t="str">
        <f t="shared" si="1"/>
        <v>Fall Start</v>
      </c>
      <c r="C5" s="41">
        <v>1</v>
      </c>
      <c r="D5" s="41" t="str">
        <f t="shared" si="0"/>
        <v>CYBR -Cyber Defense-Fall Start-1</v>
      </c>
      <c r="E5" s="41" t="s">
        <v>39</v>
      </c>
      <c r="F5" s="41" t="str">
        <f>INDEX(Original!$D$1:$J$38,MATCH(D5,Original!$D$1:$D$38,0),MATCH(E5,Original!$D$1:$J$1,0))</f>
        <v>CYBR 6167</v>
      </c>
    </row>
    <row r="6" spans="1:6" x14ac:dyDescent="0.25">
      <c r="A6" s="41" t="str">
        <f t="shared" si="2"/>
        <v>CYBR -Cyber Defense</v>
      </c>
      <c r="B6" s="41" t="str">
        <f t="shared" si="1"/>
        <v>Fall Start</v>
      </c>
      <c r="C6" s="41">
        <f>+C5+1</f>
        <v>2</v>
      </c>
      <c r="D6" s="41" t="str">
        <f t="shared" si="0"/>
        <v>CYBR -Cyber Defense-Fall Start-2</v>
      </c>
      <c r="E6" s="41" t="str">
        <f>+E5</f>
        <v>Spring 1</v>
      </c>
      <c r="F6" s="41" t="str">
        <f>INDEX(Original!$D$1:$J$38,MATCH(D6,Original!$D$1:$D$38,0),MATCH(E6,Original!$D$1:$J$1,0))</f>
        <v>CYBR 6128</v>
      </c>
    </row>
    <row r="7" spans="1:6" x14ac:dyDescent="0.25">
      <c r="A7" s="41" t="str">
        <f t="shared" si="2"/>
        <v>CYBR -Cyber Defense</v>
      </c>
      <c r="B7" s="41" t="str">
        <f t="shared" si="1"/>
        <v>Fall Start</v>
      </c>
      <c r="C7" s="41">
        <f t="shared" si="3"/>
        <v>3</v>
      </c>
      <c r="D7" s="41" t="str">
        <f t="shared" si="0"/>
        <v>CYBR -Cyber Defense-Fall Start-3</v>
      </c>
      <c r="E7" s="41" t="str">
        <f t="shared" ref="E7" si="5">+E6</f>
        <v>Spring 1</v>
      </c>
      <c r="F7" s="41" t="str">
        <f>INDEX(Original!$D$1:$J$38,MATCH(D7,Original!$D$1:$D$38,0),MATCH(E7,Original!$D$1:$J$1,0))</f>
        <v>CYBR 6226</v>
      </c>
    </row>
    <row r="8" spans="1:6" x14ac:dyDescent="0.25">
      <c r="A8" s="41" t="str">
        <f t="shared" si="2"/>
        <v>CYBR -Cyber Defense</v>
      </c>
      <c r="B8" s="41" t="str">
        <f t="shared" si="1"/>
        <v>Fall Start</v>
      </c>
      <c r="C8" s="41">
        <v>1</v>
      </c>
      <c r="D8" s="41" t="str">
        <f t="shared" si="0"/>
        <v>CYBR -Cyber Defense-Fall Start-1</v>
      </c>
      <c r="E8" s="41" t="s">
        <v>43</v>
      </c>
      <c r="F8" s="41" t="str">
        <f>INDEX(Original!$D$1:$J$38,MATCH(D8,Original!$D$1:$D$38,0),MATCH(E8,Original!$D$1:$J$1,0))</f>
        <v>CYBR 6136</v>
      </c>
    </row>
    <row r="9" spans="1:6" x14ac:dyDescent="0.25">
      <c r="A9" s="41" t="str">
        <f t="shared" si="2"/>
        <v>CYBR -Cyber Defense</v>
      </c>
      <c r="B9" s="41" t="str">
        <f t="shared" si="1"/>
        <v>Fall Start</v>
      </c>
      <c r="C9" s="41">
        <v>1</v>
      </c>
      <c r="D9" s="41" t="str">
        <f t="shared" si="0"/>
        <v>CYBR -Cyber Defense-Fall Start-1</v>
      </c>
      <c r="E9" s="41" t="s">
        <v>40</v>
      </c>
      <c r="F9" s="41" t="str">
        <f>INDEX(Original!$D$1:$J$38,MATCH(D9,Original!$D$1:$D$38,0),MATCH(E9,Original!$D$1:$J$1,0))</f>
        <v>CPSC 6125</v>
      </c>
    </row>
    <row r="10" spans="1:6" x14ac:dyDescent="0.25">
      <c r="A10" s="41" t="str">
        <f t="shared" si="2"/>
        <v>CYBR -Cyber Defense</v>
      </c>
      <c r="B10" s="41" t="str">
        <f t="shared" si="1"/>
        <v>Fall Start</v>
      </c>
      <c r="C10" s="41">
        <f>+C9+1</f>
        <v>2</v>
      </c>
      <c r="D10" s="41" t="str">
        <f t="shared" si="0"/>
        <v>CYBR -Cyber Defense-Fall Start-2</v>
      </c>
      <c r="E10" s="41" t="str">
        <f>+E9</f>
        <v>Fall 2</v>
      </c>
      <c r="F10" s="41" t="str">
        <f>INDEX(Original!$D$1:$J$38,MATCH(D10,Original!$D$1:$D$38,0),MATCH(E10,Original!$D$1:$J$1,0))</f>
        <v>Elective</v>
      </c>
    </row>
    <row r="11" spans="1:6" x14ac:dyDescent="0.25">
      <c r="A11" s="41" t="str">
        <f t="shared" si="2"/>
        <v>CYBR -Cyber Defense</v>
      </c>
      <c r="B11" s="41" t="str">
        <f t="shared" si="1"/>
        <v>Fall Start</v>
      </c>
      <c r="C11" s="41">
        <f t="shared" si="3"/>
        <v>3</v>
      </c>
      <c r="D11" s="41" t="str">
        <f t="shared" si="0"/>
        <v>CYBR -Cyber Defense-Fall Start-3</v>
      </c>
      <c r="E11" s="41" t="str">
        <f>+E10</f>
        <v>Fall 2</v>
      </c>
      <c r="F11" s="41" t="str">
        <f>INDEX(Original!$D$1:$J$38,MATCH(D11,Original!$D$1:$D$38,0),MATCH(E11,Original!$D$1:$J$1,0))</f>
        <v>CYBR 6159</v>
      </c>
    </row>
    <row r="12" spans="1:6" x14ac:dyDescent="0.25">
      <c r="A12" s="41" t="s">
        <v>4</v>
      </c>
      <c r="B12" s="41" t="s">
        <v>42</v>
      </c>
      <c r="C12" s="41">
        <v>1</v>
      </c>
      <c r="D12" s="41" t="str">
        <f t="shared" si="0"/>
        <v>CYBR -Cyber Defense-Spring Start-1</v>
      </c>
      <c r="E12" s="41" t="s">
        <v>39</v>
      </c>
      <c r="F12" s="41" t="str">
        <f>INDEX(Original!$D$1:$J$38,MATCH(D12,Original!$D$1:$D$38,0),MATCH(E12,Original!$D$1:$J$1,0))</f>
        <v>CYBR 6126</v>
      </c>
    </row>
    <row r="13" spans="1:6" x14ac:dyDescent="0.25">
      <c r="A13" s="41" t="str">
        <f>+A12</f>
        <v>CYBR -Cyber Defense</v>
      </c>
      <c r="B13" s="41" t="str">
        <f t="shared" ref="B13:E21" si="6">+B12</f>
        <v>Spring Start</v>
      </c>
      <c r="C13" s="41">
        <f>+C12+1</f>
        <v>2</v>
      </c>
      <c r="D13" s="41" t="str">
        <f t="shared" si="0"/>
        <v>CYBR -Cyber Defense-Spring Start-2</v>
      </c>
      <c r="E13" s="41" t="str">
        <f>+E12</f>
        <v>Spring 1</v>
      </c>
      <c r="F13" s="41" t="str">
        <f>INDEX(Original!$D$1:$J$38,MATCH(D13,Original!$D$1:$D$38,0),MATCH(E13,Original!$D$1:$J$1,0))</f>
        <v>CYBR 6226</v>
      </c>
    </row>
    <row r="14" spans="1:6" x14ac:dyDescent="0.25">
      <c r="A14" s="41" t="str">
        <f t="shared" ref="A14:A21" si="7">+A13</f>
        <v>CYBR -Cyber Defense</v>
      </c>
      <c r="B14" s="41" t="str">
        <f t="shared" si="6"/>
        <v>Spring Start</v>
      </c>
      <c r="C14" s="41">
        <f t="shared" ref="C14:C21" si="8">+C13+1</f>
        <v>3</v>
      </c>
      <c r="D14" s="41" t="str">
        <f t="shared" si="0"/>
        <v>CYBR -Cyber Defense-Spring Start-3</v>
      </c>
      <c r="E14" s="41" t="str">
        <f t="shared" si="6"/>
        <v>Spring 1</v>
      </c>
      <c r="F14" s="41" t="str">
        <f>INDEX(Original!$D$1:$J$38,MATCH(D14,Original!$D$1:$D$38,0),MATCH(E14,Original!$D$1:$J$1,0))</f>
        <v>CPSC 6157</v>
      </c>
    </row>
    <row r="15" spans="1:6" x14ac:dyDescent="0.25">
      <c r="A15" s="41" t="str">
        <f t="shared" si="7"/>
        <v>CYBR -Cyber Defense</v>
      </c>
      <c r="B15" s="41" t="str">
        <f t="shared" si="6"/>
        <v>Spring Start</v>
      </c>
      <c r="C15" s="41">
        <v>1</v>
      </c>
      <c r="D15" s="41" t="str">
        <f t="shared" si="0"/>
        <v>CYBR -Cyber Defense-Spring Start-1</v>
      </c>
      <c r="E15" s="41" t="s">
        <v>43</v>
      </c>
      <c r="F15" s="41" t="str">
        <f>INDEX(Original!$D$1:$J$38,MATCH(D15,Original!$D$1:$D$38,0),MATCH(E15,Original!$D$1:$J$1,0))</f>
        <v>CYBR 6136</v>
      </c>
    </row>
    <row r="16" spans="1:6" x14ac:dyDescent="0.25">
      <c r="A16" s="41" t="str">
        <f t="shared" si="7"/>
        <v>CYBR -Cyber Defense</v>
      </c>
      <c r="B16" s="41" t="str">
        <f t="shared" si="6"/>
        <v>Spring Start</v>
      </c>
      <c r="C16" s="41">
        <v>1</v>
      </c>
      <c r="D16" s="41" t="str">
        <f t="shared" si="0"/>
        <v>CYBR -Cyber Defense-Spring Start-1</v>
      </c>
      <c r="E16" s="41" t="s">
        <v>40</v>
      </c>
      <c r="F16" s="41" t="str">
        <f>INDEX(Original!$D$1:$J$38,MATCH(D16,Original!$D$1:$D$38,0),MATCH(E16,Original!$D$1:$J$1,0))</f>
        <v>CPSC 6125</v>
      </c>
    </row>
    <row r="17" spans="1:6" x14ac:dyDescent="0.25">
      <c r="A17" s="41" t="str">
        <f t="shared" si="7"/>
        <v>CYBR -Cyber Defense</v>
      </c>
      <c r="B17" s="41" t="str">
        <f t="shared" si="6"/>
        <v>Spring Start</v>
      </c>
      <c r="C17" s="41">
        <f t="shared" si="8"/>
        <v>2</v>
      </c>
      <c r="D17" s="41" t="str">
        <f t="shared" si="0"/>
        <v>CYBR -Cyber Defense-Spring Start-2</v>
      </c>
      <c r="E17" s="41" t="str">
        <f>+E16</f>
        <v>Fall 2</v>
      </c>
      <c r="F17" s="41" t="str">
        <f>INDEX(Original!$D$1:$J$38,MATCH(D17,Original!$D$1:$D$38,0),MATCH(E17,Original!$D$1:$J$1,0))</f>
        <v>Elective</v>
      </c>
    </row>
    <row r="18" spans="1:6" x14ac:dyDescent="0.25">
      <c r="A18" s="41" t="str">
        <f t="shared" si="7"/>
        <v>CYBR -Cyber Defense</v>
      </c>
      <c r="B18" s="41" t="str">
        <f t="shared" si="6"/>
        <v>Spring Start</v>
      </c>
      <c r="C18" s="41">
        <f t="shared" si="8"/>
        <v>3</v>
      </c>
      <c r="D18" s="41" t="str">
        <f t="shared" si="0"/>
        <v>CYBR -Cyber Defense-Spring Start-3</v>
      </c>
      <c r="E18" s="41" t="str">
        <f>+E17</f>
        <v>Fall 2</v>
      </c>
      <c r="F18" s="41" t="str">
        <f>INDEX(Original!$D$1:$J$38,MATCH(D18,Original!$D$1:$D$38,0),MATCH(E18,Original!$D$1:$J$1,0))</f>
        <v>CYBR 6159</v>
      </c>
    </row>
    <row r="19" spans="1:6" x14ac:dyDescent="0.25">
      <c r="A19" s="41" t="str">
        <f t="shared" si="7"/>
        <v>CYBR -Cyber Defense</v>
      </c>
      <c r="B19" s="41" t="str">
        <f t="shared" si="6"/>
        <v>Spring Start</v>
      </c>
      <c r="C19" s="41">
        <v>1</v>
      </c>
      <c r="D19" s="41" t="str">
        <f t="shared" si="0"/>
        <v>CYBR -Cyber Defense-Spring Start-1</v>
      </c>
      <c r="E19" s="41" t="s">
        <v>41</v>
      </c>
      <c r="F19" s="41" t="str">
        <f>INDEX(Original!$D$1:$J$38,MATCH(D19,Original!$D$1:$D$38,0),MATCH(E19,Original!$D$1:$J$1,0))</f>
        <v>CYBR 6167</v>
      </c>
    </row>
    <row r="20" spans="1:6" x14ac:dyDescent="0.25">
      <c r="A20" s="41" t="str">
        <f t="shared" si="7"/>
        <v>CYBR -Cyber Defense</v>
      </c>
      <c r="B20" s="41" t="str">
        <f t="shared" si="6"/>
        <v>Spring Start</v>
      </c>
      <c r="C20" s="41">
        <f>+C19+1</f>
        <v>2</v>
      </c>
      <c r="D20" s="41" t="str">
        <f t="shared" si="0"/>
        <v>CYBR -Cyber Defense-Spring Start-2</v>
      </c>
      <c r="E20" s="41" t="s">
        <v>41</v>
      </c>
      <c r="F20" s="41" t="str">
        <f>INDEX(Original!$D$1:$J$38,MATCH(D20,Original!$D$1:$D$38,0),MATCH(E20,Original!$D$1:$J$1,0))</f>
        <v>CYBR 6128</v>
      </c>
    </row>
    <row r="21" spans="1:6" x14ac:dyDescent="0.25">
      <c r="A21" s="41" t="str">
        <f t="shared" si="7"/>
        <v>CYBR -Cyber Defense</v>
      </c>
      <c r="B21" s="41" t="str">
        <f t="shared" si="6"/>
        <v>Spring Start</v>
      </c>
      <c r="C21" s="41">
        <f t="shared" si="8"/>
        <v>3</v>
      </c>
      <c r="D21" s="41" t="str">
        <f t="shared" si="0"/>
        <v>CYBR -Cyber Defense-Spring Start-3</v>
      </c>
      <c r="E21" s="41" t="s">
        <v>41</v>
      </c>
      <c r="F21" s="41" t="str">
        <f>INDEX(Original!$D$1:$J$38,MATCH(D21,Original!$D$1:$D$38,0),MATCH(E21,Original!$D$1:$J$1,0))</f>
        <v>Elective</v>
      </c>
    </row>
    <row r="22" spans="1:6" x14ac:dyDescent="0.25">
      <c r="A22" s="41" t="s">
        <v>16</v>
      </c>
      <c r="B22" s="41" t="s">
        <v>5</v>
      </c>
      <c r="C22" s="41">
        <v>1</v>
      </c>
      <c r="D22" s="41" t="str">
        <f t="shared" ref="D22:D41" si="9">_xlfn.CONCAT(A22,"-",B22,"-",C22)</f>
        <v>CYBR - Management-Fall Start-1</v>
      </c>
      <c r="E22" s="41" t="s">
        <v>38</v>
      </c>
      <c r="F22" s="41" t="str">
        <f>INDEX(Original!$D$1:$J$38,MATCH(D22,Original!$D$1:$D$38,0),MATCH(E22,Original!$D$1:$J$1,0))</f>
        <v>CYBR 6126</v>
      </c>
    </row>
    <row r="23" spans="1:6" x14ac:dyDescent="0.25">
      <c r="A23" s="41" t="str">
        <f>+A22</f>
        <v>CYBR - Management</v>
      </c>
      <c r="B23" s="41" t="str">
        <f t="shared" ref="B23:B31" si="10">+B22</f>
        <v>Fall Start</v>
      </c>
      <c r="C23" s="41">
        <f>+C22+1</f>
        <v>2</v>
      </c>
      <c r="D23" s="41" t="str">
        <f t="shared" si="9"/>
        <v>CYBR - Management-Fall Start-2</v>
      </c>
      <c r="E23" s="41" t="str">
        <f>E22</f>
        <v>Fall 1</v>
      </c>
      <c r="F23" s="41" t="str">
        <f>INDEX(Original!$D$1:$J$38,MATCH(D23,Original!$D$1:$D$38,0),MATCH(E23,Original!$D$1:$J$1,0))</f>
        <v>MSOL</v>
      </c>
    </row>
    <row r="24" spans="1:6" x14ac:dyDescent="0.25">
      <c r="A24" s="41" t="str">
        <f t="shared" ref="A24:A41" si="11">+A23</f>
        <v>CYBR - Management</v>
      </c>
      <c r="B24" s="41" t="str">
        <f t="shared" si="10"/>
        <v>Fall Start</v>
      </c>
      <c r="C24" s="41">
        <f t="shared" ref="C24" si="12">+C23+1</f>
        <v>3</v>
      </c>
      <c r="D24" s="41" t="str">
        <f t="shared" si="9"/>
        <v>CYBR - Management-Fall Start-3</v>
      </c>
      <c r="E24" s="41" t="str">
        <f t="shared" ref="E24" si="13">E23</f>
        <v>Fall 1</v>
      </c>
      <c r="F24" s="41" t="str">
        <f>INDEX(Original!$D$1:$J$38,MATCH(D24,Original!$D$1:$D$38,0),MATCH(E24,Original!$D$1:$J$1,0))</f>
        <v>CPSC 6157</v>
      </c>
    </row>
    <row r="25" spans="1:6" x14ac:dyDescent="0.25">
      <c r="A25" s="41" t="str">
        <f t="shared" si="11"/>
        <v>CYBR - Management</v>
      </c>
      <c r="B25" s="41" t="str">
        <f t="shared" si="10"/>
        <v>Fall Start</v>
      </c>
      <c r="C25" s="41">
        <v>1</v>
      </c>
      <c r="D25" s="41" t="str">
        <f t="shared" si="9"/>
        <v>CYBR - Management-Fall Start-1</v>
      </c>
      <c r="E25" s="41" t="s">
        <v>39</v>
      </c>
      <c r="F25" s="41" t="str">
        <f>INDEX(Original!$D$1:$J$38,MATCH(D25,Original!$D$1:$D$38,0),MATCH(E25,Original!$D$1:$J$1,0))</f>
        <v>CYBR 6228</v>
      </c>
    </row>
    <row r="26" spans="1:6" x14ac:dyDescent="0.25">
      <c r="A26" s="41" t="str">
        <f t="shared" si="11"/>
        <v>CYBR - Management</v>
      </c>
      <c r="B26" s="41" t="str">
        <f t="shared" si="10"/>
        <v>Fall Start</v>
      </c>
      <c r="C26" s="41">
        <f>+C25+1</f>
        <v>2</v>
      </c>
      <c r="D26" s="41" t="str">
        <f t="shared" si="9"/>
        <v>CYBR - Management-Fall Start-2</v>
      </c>
      <c r="E26" s="41" t="str">
        <f>+E25</f>
        <v>Spring 1</v>
      </c>
      <c r="F26" s="41" t="str">
        <f>INDEX(Original!$D$1:$J$38,MATCH(D26,Original!$D$1:$D$38,0),MATCH(E26,Original!$D$1:$J$1,0))</f>
        <v>CYBR 6167</v>
      </c>
    </row>
    <row r="27" spans="1:6" x14ac:dyDescent="0.25">
      <c r="A27" s="41" t="str">
        <f t="shared" si="11"/>
        <v>CYBR - Management</v>
      </c>
      <c r="B27" s="41" t="str">
        <f t="shared" si="10"/>
        <v>Fall Start</v>
      </c>
      <c r="C27" s="41">
        <f t="shared" ref="C27" si="14">+C26+1</f>
        <v>3</v>
      </c>
      <c r="D27" s="41" t="str">
        <f t="shared" si="9"/>
        <v>CYBR - Management-Fall Start-3</v>
      </c>
      <c r="E27" s="41" t="str">
        <f t="shared" ref="E27" si="15">+E26</f>
        <v>Spring 1</v>
      </c>
      <c r="F27" s="41" t="str">
        <f>INDEX(Original!$D$1:$J$38,MATCH(D27,Original!$D$1:$D$38,0),MATCH(E27,Original!$D$1:$J$1,0))</f>
        <v>Elective</v>
      </c>
    </row>
    <row r="28" spans="1:6" x14ac:dyDescent="0.25">
      <c r="A28" s="41" t="str">
        <f t="shared" si="11"/>
        <v>CYBR - Management</v>
      </c>
      <c r="B28" s="41" t="str">
        <f t="shared" si="10"/>
        <v>Fall Start</v>
      </c>
      <c r="C28" s="41">
        <v>1</v>
      </c>
      <c r="D28" s="41" t="str">
        <f t="shared" si="9"/>
        <v>CYBR - Management-Fall Start-1</v>
      </c>
      <c r="E28" s="41" t="s">
        <v>43</v>
      </c>
      <c r="F28" s="41" t="str">
        <f>INDEX(Original!$D$1:$J$38,MATCH(D28,Original!$D$1:$D$38,0),MATCH(E28,Original!$D$1:$J$1,0))</f>
        <v>CYBR 6136</v>
      </c>
    </row>
    <row r="29" spans="1:6" x14ac:dyDescent="0.25">
      <c r="A29" s="41" t="str">
        <f t="shared" si="11"/>
        <v>CYBR - Management</v>
      </c>
      <c r="B29" s="41" t="str">
        <f t="shared" si="10"/>
        <v>Fall Start</v>
      </c>
      <c r="C29" s="41">
        <v>1</v>
      </c>
      <c r="D29" s="41" t="str">
        <f t="shared" si="9"/>
        <v>CYBR - Management-Fall Start-1</v>
      </c>
      <c r="E29" s="41" t="s">
        <v>40</v>
      </c>
      <c r="F29" s="41" t="str">
        <f>INDEX(Original!$D$1:$J$38,MATCH(D29,Original!$D$1:$D$38,0),MATCH(E29,Original!$D$1:$J$1,0))</f>
        <v>MSOL</v>
      </c>
    </row>
    <row r="30" spans="1:6" x14ac:dyDescent="0.25">
      <c r="A30" s="41" t="str">
        <f t="shared" si="11"/>
        <v>CYBR - Management</v>
      </c>
      <c r="B30" s="41" t="str">
        <f t="shared" si="10"/>
        <v>Fall Start</v>
      </c>
      <c r="C30" s="41">
        <f>+C29+1</f>
        <v>2</v>
      </c>
      <c r="D30" s="41" t="str">
        <f t="shared" si="9"/>
        <v>CYBR - Management-Fall Start-2</v>
      </c>
      <c r="E30" s="41" t="str">
        <f>+E29</f>
        <v>Fall 2</v>
      </c>
      <c r="F30" s="41" t="str">
        <f>INDEX(Original!$D$1:$J$38,MATCH(D30,Original!$D$1:$D$38,0),MATCH(E30,Original!$D$1:$J$1,0))</f>
        <v>CYBR 6222</v>
      </c>
    </row>
    <row r="31" spans="1:6" x14ac:dyDescent="0.25">
      <c r="A31" s="41" t="str">
        <f t="shared" si="11"/>
        <v>CYBR - Management</v>
      </c>
      <c r="B31" s="41" t="str">
        <f t="shared" si="10"/>
        <v>Fall Start</v>
      </c>
      <c r="C31" s="41">
        <f t="shared" ref="C31" si="16">+C30+1</f>
        <v>3</v>
      </c>
      <c r="D31" s="41" t="str">
        <f t="shared" si="9"/>
        <v>CYBR - Management-Fall Start-3</v>
      </c>
      <c r="E31" s="41" t="str">
        <f>+E30</f>
        <v>Fall 2</v>
      </c>
      <c r="F31" s="41" t="str">
        <f>INDEX(Original!$D$1:$J$38,MATCH(D31,Original!$D$1:$D$38,0),MATCH(E31,Original!$D$1:$J$1,0))</f>
        <v>Elective</v>
      </c>
    </row>
    <row r="32" spans="1:6" x14ac:dyDescent="0.25">
      <c r="A32" s="41" t="str">
        <f t="shared" si="11"/>
        <v>CYBR - Management</v>
      </c>
      <c r="B32" s="41" t="s">
        <v>42</v>
      </c>
      <c r="C32" s="41">
        <v>1</v>
      </c>
      <c r="D32" s="41" t="str">
        <f t="shared" si="9"/>
        <v>CYBR - Management-Spring Start-1</v>
      </c>
      <c r="E32" s="41" t="s">
        <v>39</v>
      </c>
      <c r="F32" s="41" t="str">
        <f>INDEX(Original!$D$1:$J$38,MATCH(D32,Original!$D$1:$D$38,0),MATCH(E32,Original!$D$1:$J$1,0))</f>
        <v>CYBR 6126</v>
      </c>
    </row>
    <row r="33" spans="1:6" x14ac:dyDescent="0.25">
      <c r="A33" s="41" t="str">
        <f t="shared" si="11"/>
        <v>CYBR - Management</v>
      </c>
      <c r="B33" s="41" t="str">
        <f t="shared" ref="B33:B41" si="17">+B32</f>
        <v>Spring Start</v>
      </c>
      <c r="C33" s="41">
        <f>+C32+1</f>
        <v>2</v>
      </c>
      <c r="D33" s="41" t="str">
        <f t="shared" si="9"/>
        <v>CYBR - Management-Spring Start-2</v>
      </c>
      <c r="E33" s="41" t="str">
        <f>+E32</f>
        <v>Spring 1</v>
      </c>
      <c r="F33" s="41" t="str">
        <f>INDEX(Original!$D$1:$J$38,MATCH(D33,Original!$D$1:$D$38,0),MATCH(E33,Original!$D$1:$J$1,0))</f>
        <v>CPSC 6157</v>
      </c>
    </row>
    <row r="34" spans="1:6" x14ac:dyDescent="0.25">
      <c r="A34" s="41" t="str">
        <f t="shared" si="11"/>
        <v>CYBR - Management</v>
      </c>
      <c r="B34" s="41" t="str">
        <f t="shared" si="17"/>
        <v>Spring Start</v>
      </c>
      <c r="C34" s="41">
        <f t="shared" ref="C34" si="18">+C33+1</f>
        <v>3</v>
      </c>
      <c r="D34" s="41" t="str">
        <f t="shared" si="9"/>
        <v>CYBR - Management-Spring Start-3</v>
      </c>
      <c r="E34" s="41" t="str">
        <f t="shared" ref="E34" si="19">+E33</f>
        <v>Spring 1</v>
      </c>
      <c r="F34" s="41" t="str">
        <f>INDEX(Original!$D$1:$J$38,MATCH(D34,Original!$D$1:$D$38,0),MATCH(E34,Original!$D$1:$J$1,0))</f>
        <v>Elective</v>
      </c>
    </row>
    <row r="35" spans="1:6" x14ac:dyDescent="0.25">
      <c r="A35" s="41" t="str">
        <f t="shared" si="11"/>
        <v>CYBR - Management</v>
      </c>
      <c r="B35" s="41" t="str">
        <f t="shared" si="17"/>
        <v>Spring Start</v>
      </c>
      <c r="C35" s="41">
        <v>1</v>
      </c>
      <c r="D35" s="41" t="str">
        <f t="shared" si="9"/>
        <v>CYBR - Management-Spring Start-1</v>
      </c>
      <c r="E35" s="41" t="s">
        <v>43</v>
      </c>
      <c r="F35" s="41" t="str">
        <f>INDEX(Original!$D$1:$J$38,MATCH(D35,Original!$D$1:$D$38,0),MATCH(E35,Original!$D$1:$J$1,0))</f>
        <v>CYBR 6136</v>
      </c>
    </row>
    <row r="36" spans="1:6" x14ac:dyDescent="0.25">
      <c r="A36" s="41" t="str">
        <f t="shared" si="11"/>
        <v>CYBR - Management</v>
      </c>
      <c r="B36" s="41" t="str">
        <f t="shared" si="17"/>
        <v>Spring Start</v>
      </c>
      <c r="C36" s="41">
        <v>1</v>
      </c>
      <c r="D36" s="41" t="str">
        <f t="shared" si="9"/>
        <v>CYBR - Management-Spring Start-1</v>
      </c>
      <c r="E36" s="41" t="s">
        <v>40</v>
      </c>
      <c r="F36" s="41" t="str">
        <f>INDEX(Original!$D$1:$J$38,MATCH(D36,Original!$D$1:$D$38,0),MATCH(E36,Original!$D$1:$J$1,0))</f>
        <v>Elective</v>
      </c>
    </row>
    <row r="37" spans="1:6" x14ac:dyDescent="0.25">
      <c r="A37" s="41" t="str">
        <f t="shared" si="11"/>
        <v>CYBR - Management</v>
      </c>
      <c r="B37" s="41" t="str">
        <f t="shared" si="17"/>
        <v>Spring Start</v>
      </c>
      <c r="C37" s="41">
        <f t="shared" ref="C37:C38" si="20">+C36+1</f>
        <v>2</v>
      </c>
      <c r="D37" s="41" t="str">
        <f t="shared" si="9"/>
        <v>CYBR - Management-Spring Start-2</v>
      </c>
      <c r="E37" s="41" t="str">
        <f>+E36</f>
        <v>Fall 2</v>
      </c>
      <c r="F37" s="41" t="str">
        <f>INDEX(Original!$D$1:$J$38,MATCH(D37,Original!$D$1:$D$38,0),MATCH(E37,Original!$D$1:$J$1,0))</f>
        <v>CYBR 6222</v>
      </c>
    </row>
    <row r="38" spans="1:6" x14ac:dyDescent="0.25">
      <c r="A38" s="41" t="str">
        <f t="shared" si="11"/>
        <v>CYBR - Management</v>
      </c>
      <c r="B38" s="41" t="str">
        <f t="shared" si="17"/>
        <v>Spring Start</v>
      </c>
      <c r="C38" s="41">
        <f t="shared" si="20"/>
        <v>3</v>
      </c>
      <c r="D38" s="41" t="str">
        <f t="shared" si="9"/>
        <v>CYBR - Management-Spring Start-3</v>
      </c>
      <c r="E38" s="41" t="str">
        <f>+E37</f>
        <v>Fall 2</v>
      </c>
      <c r="F38" s="41" t="str">
        <f>INDEX(Original!$D$1:$J$38,MATCH(D38,Original!$D$1:$D$38,0),MATCH(E38,Original!$D$1:$J$1,0))</f>
        <v>MSOL</v>
      </c>
    </row>
    <row r="39" spans="1:6" x14ac:dyDescent="0.25">
      <c r="A39" s="41" t="str">
        <f t="shared" si="11"/>
        <v>CYBR - Management</v>
      </c>
      <c r="B39" s="41" t="str">
        <f t="shared" si="17"/>
        <v>Spring Start</v>
      </c>
      <c r="C39" s="41">
        <v>1</v>
      </c>
      <c r="D39" s="41" t="str">
        <f t="shared" si="9"/>
        <v>CYBR - Management-Spring Start-1</v>
      </c>
      <c r="E39" s="41" t="s">
        <v>41</v>
      </c>
      <c r="F39" s="41" t="str">
        <f>INDEX(Original!$D$1:$J$38,MATCH(D39,Original!$D$1:$D$38,0),MATCH(E39,Original!$D$1:$J$1,0))</f>
        <v>CYBR 6228</v>
      </c>
    </row>
    <row r="40" spans="1:6" x14ac:dyDescent="0.25">
      <c r="A40" s="41" t="str">
        <f t="shared" si="11"/>
        <v>CYBR - Management</v>
      </c>
      <c r="B40" s="41" t="str">
        <f t="shared" si="17"/>
        <v>Spring Start</v>
      </c>
      <c r="C40" s="41">
        <f>+C39+1</f>
        <v>2</v>
      </c>
      <c r="D40" s="41" t="str">
        <f t="shared" si="9"/>
        <v>CYBR - Management-Spring Start-2</v>
      </c>
      <c r="E40" s="41" t="s">
        <v>41</v>
      </c>
      <c r="F40" s="41" t="str">
        <f>INDEX(Original!$D$1:$J$38,MATCH(D40,Original!$D$1:$D$38,0),MATCH(E40,Original!$D$1:$J$1,0))</f>
        <v>MSOL</v>
      </c>
    </row>
    <row r="41" spans="1:6" x14ac:dyDescent="0.25">
      <c r="A41" s="41" t="str">
        <f t="shared" si="11"/>
        <v>CYBR - Management</v>
      </c>
      <c r="B41" s="41" t="str">
        <f t="shared" si="17"/>
        <v>Spring Start</v>
      </c>
      <c r="C41" s="41">
        <f t="shared" ref="C41" si="21">+C40+1</f>
        <v>3</v>
      </c>
      <c r="D41" s="41" t="str">
        <f t="shared" si="9"/>
        <v>CYBR - Management-Spring Start-3</v>
      </c>
      <c r="E41" s="41" t="s">
        <v>41</v>
      </c>
      <c r="F41" s="41" t="str">
        <f>INDEX(Original!$D$1:$J$38,MATCH(D41,Original!$D$1:$D$38,0),MATCH(E41,Original!$D$1:$J$1,0))</f>
        <v>CYBR 6167</v>
      </c>
    </row>
    <row r="42" spans="1:6" x14ac:dyDescent="0.25">
      <c r="A42" s="41" t="s">
        <v>20</v>
      </c>
      <c r="B42" s="41" t="s">
        <v>5</v>
      </c>
      <c r="C42" s="41">
        <v>1</v>
      </c>
      <c r="D42" s="41" t="str">
        <f t="shared" ref="D42:D61" si="22">_xlfn.CONCAT(A42,"-",B42,"-",C42)</f>
        <v>ACS -  Software Dev-Fall Start-1</v>
      </c>
      <c r="E42" s="41" t="s">
        <v>38</v>
      </c>
      <c r="F42" s="41" t="str">
        <f>INDEX(Original!$D$1:$J$38,MATCH(D42,Original!$D$1:$D$38,0),MATCH(E42,Original!$D$1:$J$1,0))</f>
        <v>CPSC 6119</v>
      </c>
    </row>
    <row r="43" spans="1:6" x14ac:dyDescent="0.25">
      <c r="A43" s="41" t="str">
        <f>+A42</f>
        <v>ACS -  Software Dev</v>
      </c>
      <c r="B43" s="41" t="str">
        <f t="shared" ref="B43:B51" si="23">+B42</f>
        <v>Fall Start</v>
      </c>
      <c r="C43" s="41">
        <f>+C42+1</f>
        <v>2</v>
      </c>
      <c r="D43" s="41" t="str">
        <f t="shared" si="22"/>
        <v>ACS -  Software Dev-Fall Start-2</v>
      </c>
      <c r="E43" s="41" t="str">
        <f>E42</f>
        <v>Fall 1</v>
      </c>
      <c r="F43" s="41" t="str">
        <f>INDEX(Original!$D$1:$J$38,MATCH(D43,Original!$D$1:$D$38,0),MATCH(E43,Original!$D$1:$J$1,0))</f>
        <v>CPSC 6109</v>
      </c>
    </row>
    <row r="44" spans="1:6" x14ac:dyDescent="0.25">
      <c r="A44" s="41" t="str">
        <f t="shared" ref="A44:A61" si="24">+A43</f>
        <v>ACS -  Software Dev</v>
      </c>
      <c r="B44" s="41" t="str">
        <f t="shared" si="23"/>
        <v>Fall Start</v>
      </c>
      <c r="C44" s="41">
        <f t="shared" ref="C44" si="25">+C43+1</f>
        <v>3</v>
      </c>
      <c r="D44" s="41" t="str">
        <f t="shared" si="22"/>
        <v>ACS -  Software Dev-Fall Start-3</v>
      </c>
      <c r="E44" s="41" t="str">
        <f t="shared" ref="E44" si="26">E43</f>
        <v>Fall 1</v>
      </c>
      <c r="F44" s="41" t="str">
        <f>INDEX(Original!$D$1:$J$38,MATCH(D44,Original!$D$1:$D$38,0),MATCH(E44,Original!$D$1:$J$1,0))</f>
        <v>CPSC 6177</v>
      </c>
    </row>
    <row r="45" spans="1:6" x14ac:dyDescent="0.25">
      <c r="A45" s="41" t="str">
        <f t="shared" si="24"/>
        <v>ACS -  Software Dev</v>
      </c>
      <c r="B45" s="41" t="str">
        <f t="shared" si="23"/>
        <v>Fall Start</v>
      </c>
      <c r="C45" s="41">
        <v>1</v>
      </c>
      <c r="D45" s="41" t="str">
        <f t="shared" si="22"/>
        <v>ACS -  Software Dev-Fall Start-1</v>
      </c>
      <c r="E45" s="41" t="s">
        <v>39</v>
      </c>
      <c r="F45" s="41" t="str">
        <f>INDEX(Original!$D$1:$J$38,MATCH(D45,Original!$D$1:$D$38,0),MATCH(E45,Original!$D$1:$J$1,0))</f>
        <v>CPSC 6127</v>
      </c>
    </row>
    <row r="46" spans="1:6" x14ac:dyDescent="0.25">
      <c r="A46" s="41" t="str">
        <f t="shared" si="24"/>
        <v>ACS -  Software Dev</v>
      </c>
      <c r="B46" s="41" t="str">
        <f t="shared" si="23"/>
        <v>Fall Start</v>
      </c>
      <c r="C46" s="41">
        <f>+C45+1</f>
        <v>2</v>
      </c>
      <c r="D46" s="41" t="str">
        <f t="shared" si="22"/>
        <v>ACS -  Software Dev-Fall Start-2</v>
      </c>
      <c r="E46" s="41" t="str">
        <f>+E45</f>
        <v>Spring 1</v>
      </c>
      <c r="F46" s="41" t="str">
        <f>INDEX(Original!$D$1:$J$38,MATCH(D46,Original!$D$1:$D$38,0),MATCH(E46,Original!$D$1:$J$1,0))</f>
        <v>CPSC 6185</v>
      </c>
    </row>
    <row r="47" spans="1:6" x14ac:dyDescent="0.25">
      <c r="A47" s="41" t="str">
        <f t="shared" si="24"/>
        <v>ACS -  Software Dev</v>
      </c>
      <c r="B47" s="41" t="str">
        <f t="shared" si="23"/>
        <v>Fall Start</v>
      </c>
      <c r="C47" s="41">
        <f t="shared" ref="C47" si="27">+C46+1</f>
        <v>3</v>
      </c>
      <c r="D47" s="41" t="str">
        <f t="shared" si="22"/>
        <v>ACS -  Software Dev-Fall Start-3</v>
      </c>
      <c r="E47" s="41" t="str">
        <f t="shared" ref="E47" si="28">+E46</f>
        <v>Spring 1</v>
      </c>
      <c r="F47" s="41" t="str">
        <f>INDEX(Original!$D$1:$J$38,MATCH(D47,Original!$D$1:$D$38,0),MATCH(E47,Original!$D$1:$J$1,0))</f>
        <v>CPSC 6179</v>
      </c>
    </row>
    <row r="48" spans="1:6" x14ac:dyDescent="0.25">
      <c r="A48" s="41" t="str">
        <f t="shared" si="24"/>
        <v>ACS -  Software Dev</v>
      </c>
      <c r="B48" s="41" t="str">
        <f t="shared" si="23"/>
        <v>Fall Start</v>
      </c>
      <c r="C48" s="41">
        <v>1</v>
      </c>
      <c r="D48" s="41" t="str">
        <f t="shared" si="22"/>
        <v>ACS -  Software Dev-Fall Start-1</v>
      </c>
      <c r="E48" s="41" t="s">
        <v>43</v>
      </c>
      <c r="F48" s="41" t="str">
        <f>INDEX(Original!$D$1:$J$38,MATCH(D48,Original!$D$1:$D$38,0),MATCH(E48,Original!$D$1:$J$1,0))</f>
        <v>CYBR 6126</v>
      </c>
    </row>
    <row r="49" spans="1:6" x14ac:dyDescent="0.25">
      <c r="A49" s="41" t="str">
        <f t="shared" si="24"/>
        <v>ACS -  Software Dev</v>
      </c>
      <c r="B49" s="41" t="str">
        <f t="shared" si="23"/>
        <v>Fall Start</v>
      </c>
      <c r="C49" s="41">
        <v>1</v>
      </c>
      <c r="D49" s="41" t="str">
        <f t="shared" si="22"/>
        <v>ACS -  Software Dev-Fall Start-1</v>
      </c>
      <c r="E49" s="41" t="s">
        <v>40</v>
      </c>
      <c r="F49" s="41" t="str">
        <f>INDEX(Original!$D$1:$J$38,MATCH(D49,Original!$D$1:$D$38,0),MATCH(E49,Original!$D$1:$J$1,0))</f>
        <v>CPSC 6175</v>
      </c>
    </row>
    <row r="50" spans="1:6" x14ac:dyDescent="0.25">
      <c r="A50" s="41" t="str">
        <f t="shared" si="24"/>
        <v>ACS -  Software Dev</v>
      </c>
      <c r="B50" s="41" t="str">
        <f t="shared" si="23"/>
        <v>Fall Start</v>
      </c>
      <c r="C50" s="41">
        <f>+C49+1</f>
        <v>2</v>
      </c>
      <c r="D50" s="41" t="str">
        <f t="shared" si="22"/>
        <v>ACS -  Software Dev-Fall Start-2</v>
      </c>
      <c r="E50" s="41" t="str">
        <f>+E49</f>
        <v>Fall 2</v>
      </c>
      <c r="F50" s="41" t="str">
        <f>INDEX(Original!$D$1:$J$38,MATCH(D50,Original!$D$1:$D$38,0),MATCH(E50,Original!$D$1:$J$1,0))</f>
        <v>Elective</v>
      </c>
    </row>
    <row r="51" spans="1:6" x14ac:dyDescent="0.25">
      <c r="A51" s="41" t="str">
        <f t="shared" si="24"/>
        <v>ACS -  Software Dev</v>
      </c>
      <c r="B51" s="41" t="str">
        <f t="shared" si="23"/>
        <v>Fall Start</v>
      </c>
      <c r="C51" s="41">
        <f t="shared" ref="C51" si="29">+C50+1</f>
        <v>3</v>
      </c>
      <c r="D51" s="41" t="str">
        <f t="shared" si="22"/>
        <v>ACS -  Software Dev-Fall Start-3</v>
      </c>
      <c r="E51" s="41" t="str">
        <f>+E50</f>
        <v>Fall 2</v>
      </c>
      <c r="F51" s="41" t="str">
        <f>INDEX(Original!$D$1:$J$38,MATCH(D51,Original!$D$1:$D$38,0),MATCH(E51,Original!$D$1:$J$1,0))</f>
        <v>Elective</v>
      </c>
    </row>
    <row r="52" spans="1:6" x14ac:dyDescent="0.25">
      <c r="A52" s="41" t="str">
        <f t="shared" si="24"/>
        <v>ACS -  Software Dev</v>
      </c>
      <c r="B52" s="41" t="s">
        <v>42</v>
      </c>
      <c r="C52" s="41">
        <v>1</v>
      </c>
      <c r="D52" s="41" t="str">
        <f t="shared" si="22"/>
        <v>ACS -  Software Dev-Spring Start-1</v>
      </c>
      <c r="E52" s="41" t="s">
        <v>39</v>
      </c>
      <c r="F52" s="41" t="str">
        <f>INDEX(Original!$D$1:$J$38,MATCH(D52,Original!$D$1:$D$38,0),MATCH(E52,Original!$D$1:$J$1,0))</f>
        <v>CPSC 6109</v>
      </c>
    </row>
    <row r="53" spans="1:6" x14ac:dyDescent="0.25">
      <c r="A53" s="41" t="str">
        <f t="shared" si="24"/>
        <v>ACS -  Software Dev</v>
      </c>
      <c r="B53" s="41" t="str">
        <f t="shared" ref="B53:B61" si="30">+B52</f>
        <v>Spring Start</v>
      </c>
      <c r="C53" s="41">
        <f>+C52+1</f>
        <v>2</v>
      </c>
      <c r="D53" s="41" t="str">
        <f t="shared" si="22"/>
        <v>ACS -  Software Dev-Spring Start-2</v>
      </c>
      <c r="E53" s="41" t="str">
        <f>+E52</f>
        <v>Spring 1</v>
      </c>
      <c r="F53" s="41" t="str">
        <f>INDEX(Original!$D$1:$J$38,MATCH(D53,Original!$D$1:$D$38,0),MATCH(E53,Original!$D$1:$J$1,0))</f>
        <v>CPSC 6185</v>
      </c>
    </row>
    <row r="54" spans="1:6" x14ac:dyDescent="0.25">
      <c r="A54" s="41" t="str">
        <f t="shared" si="24"/>
        <v>ACS -  Software Dev</v>
      </c>
      <c r="B54" s="41" t="str">
        <f t="shared" si="30"/>
        <v>Spring Start</v>
      </c>
      <c r="C54" s="41">
        <f t="shared" ref="C54" si="31">+C53+1</f>
        <v>3</v>
      </c>
      <c r="D54" s="41" t="str">
        <f t="shared" si="22"/>
        <v>ACS -  Software Dev-Spring Start-3</v>
      </c>
      <c r="E54" s="41" t="str">
        <f t="shared" ref="E54" si="32">+E53</f>
        <v>Spring 1</v>
      </c>
      <c r="F54" s="41" t="str">
        <f>INDEX(Original!$D$1:$J$38,MATCH(D54,Original!$D$1:$D$38,0),MATCH(E54,Original!$D$1:$J$1,0))</f>
        <v>CYBR 6126</v>
      </c>
    </row>
    <row r="55" spans="1:6" x14ac:dyDescent="0.25">
      <c r="A55" s="41" t="str">
        <f t="shared" si="24"/>
        <v>ACS -  Software Dev</v>
      </c>
      <c r="B55" s="41" t="str">
        <f t="shared" si="30"/>
        <v>Spring Start</v>
      </c>
      <c r="C55" s="41">
        <v>1</v>
      </c>
      <c r="D55" s="41" t="str">
        <f t="shared" si="22"/>
        <v>ACS -  Software Dev-Spring Start-1</v>
      </c>
      <c r="E55" s="41" t="s">
        <v>43</v>
      </c>
      <c r="F55" s="41" t="str">
        <f>INDEX(Original!$D$1:$J$38,MATCH(D55,Original!$D$1:$D$38,0),MATCH(E55,Original!$D$1:$J$1,0))</f>
        <v>Elective</v>
      </c>
    </row>
    <row r="56" spans="1:6" x14ac:dyDescent="0.25">
      <c r="A56" s="41" t="str">
        <f t="shared" si="24"/>
        <v>ACS -  Software Dev</v>
      </c>
      <c r="B56" s="41" t="str">
        <f t="shared" si="30"/>
        <v>Spring Start</v>
      </c>
      <c r="C56" s="41">
        <v>1</v>
      </c>
      <c r="D56" s="41" t="str">
        <f t="shared" si="22"/>
        <v>ACS -  Software Dev-Spring Start-1</v>
      </c>
      <c r="E56" s="41" t="s">
        <v>40</v>
      </c>
      <c r="F56" s="41" t="str">
        <f>INDEX(Original!$D$1:$J$38,MATCH(D56,Original!$D$1:$D$38,0),MATCH(E56,Original!$D$1:$J$1,0))</f>
        <v>CPSC 6119</v>
      </c>
    </row>
    <row r="57" spans="1:6" x14ac:dyDescent="0.25">
      <c r="A57" s="41" t="str">
        <f t="shared" si="24"/>
        <v>ACS -  Software Dev</v>
      </c>
      <c r="B57" s="41" t="str">
        <f t="shared" si="30"/>
        <v>Spring Start</v>
      </c>
      <c r="C57" s="41">
        <f t="shared" ref="C57:C58" si="33">+C56+1</f>
        <v>2</v>
      </c>
      <c r="D57" s="41" t="str">
        <f t="shared" si="22"/>
        <v>ACS -  Software Dev-Spring Start-2</v>
      </c>
      <c r="E57" s="41" t="str">
        <f>+E56</f>
        <v>Fall 2</v>
      </c>
      <c r="F57" s="41" t="str">
        <f>INDEX(Original!$D$1:$J$38,MATCH(D57,Original!$D$1:$D$38,0),MATCH(E57,Original!$D$1:$J$1,0))</f>
        <v>CPSC 6177</v>
      </c>
    </row>
    <row r="58" spans="1:6" x14ac:dyDescent="0.25">
      <c r="A58" s="41" t="str">
        <f t="shared" si="24"/>
        <v>ACS -  Software Dev</v>
      </c>
      <c r="B58" s="41" t="str">
        <f t="shared" si="30"/>
        <v>Spring Start</v>
      </c>
      <c r="C58" s="41">
        <f t="shared" si="33"/>
        <v>3</v>
      </c>
      <c r="D58" s="41" t="str">
        <f t="shared" si="22"/>
        <v>ACS -  Software Dev-Spring Start-3</v>
      </c>
      <c r="E58" s="41" t="str">
        <f>+E57</f>
        <v>Fall 2</v>
      </c>
      <c r="F58" s="41" t="str">
        <f>INDEX(Original!$D$1:$J$38,MATCH(D58,Original!$D$1:$D$38,0),MATCH(E58,Original!$D$1:$J$1,0))</f>
        <v>CPSC 6175</v>
      </c>
    </row>
    <row r="59" spans="1:6" x14ac:dyDescent="0.25">
      <c r="A59" s="41" t="str">
        <f t="shared" si="24"/>
        <v>ACS -  Software Dev</v>
      </c>
      <c r="B59" s="41" t="str">
        <f t="shared" si="30"/>
        <v>Spring Start</v>
      </c>
      <c r="C59" s="41">
        <v>1</v>
      </c>
      <c r="D59" s="41" t="str">
        <f t="shared" si="22"/>
        <v>ACS -  Software Dev-Spring Start-1</v>
      </c>
      <c r="E59" s="41" t="s">
        <v>41</v>
      </c>
      <c r="F59" s="41" t="str">
        <f>INDEX(Original!$D$1:$J$38,MATCH(D59,Original!$D$1:$D$38,0),MATCH(E59,Original!$D$1:$J$1,0))</f>
        <v>Elective</v>
      </c>
    </row>
    <row r="60" spans="1:6" x14ac:dyDescent="0.25">
      <c r="A60" s="41" t="str">
        <f t="shared" si="24"/>
        <v>ACS -  Software Dev</v>
      </c>
      <c r="B60" s="41" t="str">
        <f t="shared" si="30"/>
        <v>Spring Start</v>
      </c>
      <c r="C60" s="41">
        <f>+C59+1</f>
        <v>2</v>
      </c>
      <c r="D60" s="41" t="str">
        <f t="shared" si="22"/>
        <v>ACS -  Software Dev-Spring Start-2</v>
      </c>
      <c r="E60" s="41" t="s">
        <v>41</v>
      </c>
      <c r="F60" s="41" t="str">
        <f>INDEX(Original!$D$1:$J$38,MATCH(D60,Original!$D$1:$D$38,0),MATCH(E60,Original!$D$1:$J$1,0))</f>
        <v>CPSC 6179</v>
      </c>
    </row>
    <row r="61" spans="1:6" x14ac:dyDescent="0.25">
      <c r="A61" s="41" t="str">
        <f t="shared" si="24"/>
        <v>ACS -  Software Dev</v>
      </c>
      <c r="B61" s="41" t="str">
        <f t="shared" si="30"/>
        <v>Spring Start</v>
      </c>
      <c r="C61" s="41">
        <f t="shared" ref="C61" si="34">+C60+1</f>
        <v>3</v>
      </c>
      <c r="D61" s="41" t="str">
        <f t="shared" si="22"/>
        <v>ACS -  Software Dev-Spring Start-3</v>
      </c>
      <c r="E61" s="41" t="s">
        <v>41</v>
      </c>
      <c r="F61" s="41" t="str">
        <f>INDEX(Original!$D$1:$J$38,MATCH(D61,Original!$D$1:$D$38,0),MATCH(E61,Original!$D$1:$J$1,0))</f>
        <v>CPSC 6127</v>
      </c>
    </row>
    <row r="62" spans="1:6" x14ac:dyDescent="0.25">
      <c r="A62" s="41" t="s">
        <v>28</v>
      </c>
      <c r="B62" s="41" t="s">
        <v>5</v>
      </c>
      <c r="C62" s="41">
        <v>1</v>
      </c>
      <c r="D62" s="41" t="str">
        <f t="shared" ref="D62:D81" si="35">_xlfn.CONCAT(A62,"-",B62,"-",C62)</f>
        <v>ACS -  AI and Data Science-Fall Start-1</v>
      </c>
      <c r="E62" s="41" t="s">
        <v>38</v>
      </c>
      <c r="F62" s="41" t="str">
        <f>INDEX(Original!$D$1:$J$38,MATCH(D62,Original!$D$1:$D$38,0),MATCH(E62,Original!$D$1:$J$1,0))</f>
        <v>CPSC 6114</v>
      </c>
    </row>
    <row r="63" spans="1:6" x14ac:dyDescent="0.25">
      <c r="A63" s="41" t="str">
        <f>+A62</f>
        <v>ACS -  AI and Data Science</v>
      </c>
      <c r="B63" s="41" t="str">
        <f t="shared" ref="B63:B71" si="36">+B62</f>
        <v>Fall Start</v>
      </c>
      <c r="C63" s="41">
        <f>+C62+1</f>
        <v>2</v>
      </c>
      <c r="D63" s="41" t="str">
        <f t="shared" si="35"/>
        <v>ACS -  AI and Data Science-Fall Start-2</v>
      </c>
      <c r="E63" s="41" t="str">
        <f>E62</f>
        <v>Fall 1</v>
      </c>
      <c r="F63" s="41" t="str">
        <f>INDEX(Original!$D$1:$J$38,MATCH(D63,Original!$D$1:$D$38,0),MATCH(E63,Original!$D$1:$J$1,0))</f>
        <v>CPSC 6119</v>
      </c>
    </row>
    <row r="64" spans="1:6" x14ac:dyDescent="0.25">
      <c r="A64" s="41" t="str">
        <f t="shared" ref="A64:A81" si="37">+A63</f>
        <v>ACS -  AI and Data Science</v>
      </c>
      <c r="B64" s="41" t="str">
        <f t="shared" si="36"/>
        <v>Fall Start</v>
      </c>
      <c r="C64" s="41">
        <f t="shared" ref="C64" si="38">+C63+1</f>
        <v>3</v>
      </c>
      <c r="D64" s="41" t="str">
        <f t="shared" si="35"/>
        <v>ACS -  AI and Data Science-Fall Start-3</v>
      </c>
      <c r="E64" s="41" t="str">
        <f t="shared" ref="E64" si="39">E63</f>
        <v>Fall 1</v>
      </c>
      <c r="F64" s="41" t="str">
        <f>INDEX(Original!$D$1:$J$38,MATCH(D64,Original!$D$1:$D$38,0),MATCH(E64,Original!$D$1:$J$1,0))</f>
        <v>CYBR 6126</v>
      </c>
    </row>
    <row r="65" spans="1:6" x14ac:dyDescent="0.25">
      <c r="A65" s="41" t="str">
        <f t="shared" si="37"/>
        <v>ACS -  AI and Data Science</v>
      </c>
      <c r="B65" s="41" t="str">
        <f t="shared" si="36"/>
        <v>Fall Start</v>
      </c>
      <c r="C65" s="41">
        <v>1</v>
      </c>
      <c r="D65" s="41" t="str">
        <f t="shared" si="35"/>
        <v>ACS -  AI and Data Science-Fall Start-1</v>
      </c>
      <c r="E65" s="41" t="s">
        <v>39</v>
      </c>
      <c r="F65" s="41" t="str">
        <f>INDEX(Original!$D$1:$J$38,MATCH(D65,Original!$D$1:$D$38,0),MATCH(E65,Original!$D$1:$J$1,0))</f>
        <v>CPSC 6185</v>
      </c>
    </row>
    <row r="66" spans="1:6" x14ac:dyDescent="0.25">
      <c r="A66" s="41" t="str">
        <f t="shared" si="37"/>
        <v>ACS -  AI and Data Science</v>
      </c>
      <c r="B66" s="41" t="str">
        <f t="shared" si="36"/>
        <v>Fall Start</v>
      </c>
      <c r="C66" s="41">
        <f>+C65+1</f>
        <v>2</v>
      </c>
      <c r="D66" s="41" t="str">
        <f t="shared" si="35"/>
        <v>ACS -  AI and Data Science-Fall Start-2</v>
      </c>
      <c r="E66" s="41" t="str">
        <f>+E65</f>
        <v>Spring 1</v>
      </c>
      <c r="F66" s="41" t="str">
        <f>INDEX(Original!$D$1:$J$38,MATCH(D66,Original!$D$1:$D$38,0),MATCH(E66,Original!$D$1:$J$1,0))</f>
        <v>CPSC 6124</v>
      </c>
    </row>
    <row r="67" spans="1:6" x14ac:dyDescent="0.25">
      <c r="A67" s="41" t="str">
        <f t="shared" si="37"/>
        <v>ACS -  AI and Data Science</v>
      </c>
      <c r="B67" s="41" t="str">
        <f t="shared" si="36"/>
        <v>Fall Start</v>
      </c>
      <c r="C67" s="41">
        <f t="shared" ref="C67" si="40">+C66+1</f>
        <v>3</v>
      </c>
      <c r="D67" s="41" t="str">
        <f t="shared" si="35"/>
        <v>ACS -  AI and Data Science-Fall Start-3</v>
      </c>
      <c r="E67" s="41" t="str">
        <f t="shared" ref="E67" si="41">+E66</f>
        <v>Spring 1</v>
      </c>
      <c r="F67" s="41" t="str">
        <f>INDEX(Original!$D$1:$J$38,MATCH(D67,Original!$D$1:$D$38,0),MATCH(E67,Original!$D$1:$J$1,0))</f>
        <v>CPSC 6147</v>
      </c>
    </row>
    <row r="68" spans="1:6" x14ac:dyDescent="0.25">
      <c r="A68" s="41" t="str">
        <f t="shared" si="37"/>
        <v>ACS -  AI and Data Science</v>
      </c>
      <c r="B68" s="41" t="str">
        <f t="shared" si="36"/>
        <v>Fall Start</v>
      </c>
      <c r="C68" s="41">
        <v>1</v>
      </c>
      <c r="D68" s="41" t="str">
        <f t="shared" si="35"/>
        <v>ACS -  AI and Data Science-Fall Start-1</v>
      </c>
      <c r="E68" s="41" t="s">
        <v>43</v>
      </c>
      <c r="F68" s="41" t="str">
        <f>INDEX(Original!$D$1:$J$38,MATCH(D68,Original!$D$1:$D$38,0),MATCH(E68,Original!$D$1:$J$1,0))</f>
        <v>Elective</v>
      </c>
    </row>
    <row r="69" spans="1:6" x14ac:dyDescent="0.25">
      <c r="A69" s="41" t="str">
        <f t="shared" si="37"/>
        <v>ACS -  AI and Data Science</v>
      </c>
      <c r="B69" s="41" t="str">
        <f t="shared" si="36"/>
        <v>Fall Start</v>
      </c>
      <c r="C69" s="41">
        <v>1</v>
      </c>
      <c r="D69" s="41" t="str">
        <f t="shared" si="35"/>
        <v>ACS -  AI and Data Science-Fall Start-1</v>
      </c>
      <c r="E69" s="41" t="s">
        <v>40</v>
      </c>
      <c r="F69" s="41" t="str">
        <f>INDEX(Original!$D$1:$J$38,MATCH(D69,Original!$D$1:$D$38,0),MATCH(E69,Original!$D$1:$J$1,0))</f>
        <v>CPSC 6121</v>
      </c>
    </row>
    <row r="70" spans="1:6" x14ac:dyDescent="0.25">
      <c r="A70" s="41" t="str">
        <f t="shared" si="37"/>
        <v>ACS -  AI and Data Science</v>
      </c>
      <c r="B70" s="41" t="str">
        <f t="shared" si="36"/>
        <v>Fall Start</v>
      </c>
      <c r="C70" s="41">
        <f>+C69+1</f>
        <v>2</v>
      </c>
      <c r="D70" s="41" t="str">
        <f t="shared" si="35"/>
        <v>ACS -  AI and Data Science-Fall Start-2</v>
      </c>
      <c r="E70" s="41" t="str">
        <f>+E69</f>
        <v>Fall 2</v>
      </c>
      <c r="F70" s="41" t="str">
        <f>INDEX(Original!$D$1:$J$38,MATCH(D70,Original!$D$1:$D$38,0),MATCH(E70,Original!$D$1:$J$1,0))</f>
        <v>CPSC 6109</v>
      </c>
    </row>
    <row r="71" spans="1:6" x14ac:dyDescent="0.25">
      <c r="A71" s="41" t="str">
        <f t="shared" si="37"/>
        <v>ACS -  AI and Data Science</v>
      </c>
      <c r="B71" s="41" t="str">
        <f t="shared" si="36"/>
        <v>Fall Start</v>
      </c>
      <c r="C71" s="41">
        <f t="shared" ref="C71" si="42">+C70+1</f>
        <v>3</v>
      </c>
      <c r="D71" s="41" t="str">
        <f t="shared" si="35"/>
        <v>ACS -  AI and Data Science-Fall Start-3</v>
      </c>
      <c r="E71" s="41" t="str">
        <f>+E70</f>
        <v>Fall 2</v>
      </c>
      <c r="F71" s="41" t="str">
        <f>INDEX(Original!$D$1:$J$38,MATCH(D71,Original!$D$1:$D$38,0),MATCH(E71,Original!$D$1:$J$1,0))</f>
        <v>Elective</v>
      </c>
    </row>
    <row r="72" spans="1:6" x14ac:dyDescent="0.25">
      <c r="A72" s="41" t="str">
        <f t="shared" si="37"/>
        <v>ACS -  AI and Data Science</v>
      </c>
      <c r="B72" s="41" t="s">
        <v>42</v>
      </c>
      <c r="C72" s="41">
        <v>1</v>
      </c>
      <c r="D72" s="41" t="str">
        <f t="shared" si="35"/>
        <v>ACS -  AI and Data Science-Spring Start-1</v>
      </c>
      <c r="E72" s="41" t="s">
        <v>39</v>
      </c>
      <c r="F72" s="41" t="str">
        <f>INDEX(Original!$D$1:$J$38,MATCH(D72,Original!$D$1:$D$38,0),MATCH(E72,Original!$D$1:$J$1,0))</f>
        <v>CPSC 6109</v>
      </c>
    </row>
    <row r="73" spans="1:6" x14ac:dyDescent="0.25">
      <c r="A73" s="41" t="str">
        <f t="shared" si="37"/>
        <v>ACS -  AI and Data Science</v>
      </c>
      <c r="B73" s="41" t="str">
        <f t="shared" ref="B73:B81" si="43">+B72</f>
        <v>Spring Start</v>
      </c>
      <c r="C73" s="41">
        <f>+C72+1</f>
        <v>2</v>
      </c>
      <c r="D73" s="41" t="str">
        <f t="shared" si="35"/>
        <v>ACS -  AI and Data Science-Spring Start-2</v>
      </c>
      <c r="E73" s="41" t="str">
        <f>+E72</f>
        <v>Spring 1</v>
      </c>
      <c r="F73" s="41" t="str">
        <f>INDEX(Original!$D$1:$J$38,MATCH(D73,Original!$D$1:$D$38,0),MATCH(E73,Original!$D$1:$J$1,0))</f>
        <v>CPSC 6185</v>
      </c>
    </row>
    <row r="74" spans="1:6" x14ac:dyDescent="0.25">
      <c r="A74" s="41" t="str">
        <f t="shared" si="37"/>
        <v>ACS -  AI and Data Science</v>
      </c>
      <c r="B74" s="41" t="str">
        <f t="shared" si="43"/>
        <v>Spring Start</v>
      </c>
      <c r="C74" s="41">
        <f t="shared" ref="C74" si="44">+C73+1</f>
        <v>3</v>
      </c>
      <c r="D74" s="41" t="str">
        <f t="shared" si="35"/>
        <v>ACS -  AI and Data Science-Spring Start-3</v>
      </c>
      <c r="E74" s="41" t="str">
        <f t="shared" ref="E74" si="45">+E73</f>
        <v>Spring 1</v>
      </c>
      <c r="F74" s="41" t="str">
        <f>INDEX(Original!$D$1:$J$38,MATCH(D74,Original!$D$1:$D$38,0),MATCH(E74,Original!$D$1:$J$1,0))</f>
        <v>Elective</v>
      </c>
    </row>
    <row r="75" spans="1:6" x14ac:dyDescent="0.25">
      <c r="A75" s="41" t="str">
        <f t="shared" si="37"/>
        <v>ACS -  AI and Data Science</v>
      </c>
      <c r="B75" s="41" t="str">
        <f t="shared" si="43"/>
        <v>Spring Start</v>
      </c>
      <c r="C75" s="41">
        <v>1</v>
      </c>
      <c r="D75" s="41" t="str">
        <f t="shared" si="35"/>
        <v>ACS -  AI and Data Science-Spring Start-1</v>
      </c>
      <c r="E75" s="41" t="s">
        <v>43</v>
      </c>
      <c r="F75" s="41" t="str">
        <f>INDEX(Original!$D$1:$J$38,MATCH(D75,Original!$D$1:$D$38,0),MATCH(E75,Original!$D$1:$J$1,0))</f>
        <v>CYBR 6126</v>
      </c>
    </row>
    <row r="76" spans="1:6" x14ac:dyDescent="0.25">
      <c r="A76" s="41" t="str">
        <f t="shared" si="37"/>
        <v>ACS -  AI and Data Science</v>
      </c>
      <c r="B76" s="41" t="str">
        <f t="shared" si="43"/>
        <v>Spring Start</v>
      </c>
      <c r="C76" s="41">
        <v>1</v>
      </c>
      <c r="D76" s="41" t="str">
        <f t="shared" si="35"/>
        <v>ACS -  AI and Data Science-Spring Start-1</v>
      </c>
      <c r="E76" s="41" t="s">
        <v>40</v>
      </c>
      <c r="F76" s="41" t="str">
        <f>INDEX(Original!$D$1:$J$38,MATCH(D76,Original!$D$1:$D$38,0),MATCH(E76,Original!$D$1:$J$1,0))</f>
        <v>CPSC 6114</v>
      </c>
    </row>
    <row r="77" spans="1:6" x14ac:dyDescent="0.25">
      <c r="A77" s="41" t="str">
        <f t="shared" si="37"/>
        <v>ACS -  AI and Data Science</v>
      </c>
      <c r="B77" s="41" t="str">
        <f t="shared" si="43"/>
        <v>Spring Start</v>
      </c>
      <c r="C77" s="41">
        <f t="shared" ref="C77:C78" si="46">+C76+1</f>
        <v>2</v>
      </c>
      <c r="D77" s="41" t="str">
        <f t="shared" si="35"/>
        <v>ACS -  AI and Data Science-Spring Start-2</v>
      </c>
      <c r="E77" s="41" t="str">
        <f>+E76</f>
        <v>Fall 2</v>
      </c>
      <c r="F77" s="41" t="str">
        <f>INDEX(Original!$D$1:$J$38,MATCH(D77,Original!$D$1:$D$38,0),MATCH(E77,Original!$D$1:$J$1,0))</f>
        <v>CPSC 6119</v>
      </c>
    </row>
    <row r="78" spans="1:6" x14ac:dyDescent="0.25">
      <c r="A78" s="41" t="str">
        <f t="shared" si="37"/>
        <v>ACS -  AI and Data Science</v>
      </c>
      <c r="B78" s="41" t="str">
        <f t="shared" si="43"/>
        <v>Spring Start</v>
      </c>
      <c r="C78" s="41">
        <f t="shared" si="46"/>
        <v>3</v>
      </c>
      <c r="D78" s="41" t="str">
        <f t="shared" si="35"/>
        <v>ACS -  AI and Data Science-Spring Start-3</v>
      </c>
      <c r="E78" s="41" t="str">
        <f>+E77</f>
        <v>Fall 2</v>
      </c>
      <c r="F78" s="41" t="str">
        <f>INDEX(Original!$D$1:$J$38,MATCH(D78,Original!$D$1:$D$38,0),MATCH(E78,Original!$D$1:$J$1,0))</f>
        <v>CPSC 6121</v>
      </c>
    </row>
    <row r="79" spans="1:6" x14ac:dyDescent="0.25">
      <c r="A79" s="41" t="str">
        <f t="shared" si="37"/>
        <v>ACS -  AI and Data Science</v>
      </c>
      <c r="B79" s="41" t="str">
        <f t="shared" si="43"/>
        <v>Spring Start</v>
      </c>
      <c r="C79" s="41">
        <v>1</v>
      </c>
      <c r="D79" s="41" t="str">
        <f t="shared" si="35"/>
        <v>ACS -  AI and Data Science-Spring Start-1</v>
      </c>
      <c r="E79" s="41" t="s">
        <v>41</v>
      </c>
      <c r="F79" s="41" t="str">
        <f>INDEX(Original!$D$1:$J$38,MATCH(D79,Original!$D$1:$D$38,0),MATCH(E79,Original!$D$1:$J$1,0))</f>
        <v>CPSC 6124</v>
      </c>
    </row>
    <row r="80" spans="1:6" x14ac:dyDescent="0.25">
      <c r="A80" s="41" t="str">
        <f t="shared" si="37"/>
        <v>ACS -  AI and Data Science</v>
      </c>
      <c r="B80" s="41" t="str">
        <f t="shared" si="43"/>
        <v>Spring Start</v>
      </c>
      <c r="C80" s="41">
        <f>+C79+1</f>
        <v>2</v>
      </c>
      <c r="D80" s="41" t="str">
        <f t="shared" si="35"/>
        <v>ACS -  AI and Data Science-Spring Start-2</v>
      </c>
      <c r="E80" s="41" t="s">
        <v>41</v>
      </c>
      <c r="F80" s="41" t="str">
        <f>INDEX(Original!$D$1:$J$38,MATCH(D80,Original!$D$1:$D$38,0),MATCH(E80,Original!$D$1:$J$1,0))</f>
        <v>CPSC 6147</v>
      </c>
    </row>
    <row r="81" spans="1:6" x14ac:dyDescent="0.25">
      <c r="A81" s="41" t="str">
        <f t="shared" si="37"/>
        <v>ACS -  AI and Data Science</v>
      </c>
      <c r="B81" s="41" t="str">
        <f t="shared" si="43"/>
        <v>Spring Start</v>
      </c>
      <c r="C81" s="41">
        <f t="shared" ref="C81" si="47">+C80+1</f>
        <v>3</v>
      </c>
      <c r="D81" s="41" t="str">
        <f t="shared" si="35"/>
        <v>ACS -  AI and Data Science-Spring Start-3</v>
      </c>
      <c r="E81" s="41" t="s">
        <v>41</v>
      </c>
      <c r="F81" s="41" t="str">
        <f>INDEX(Original!$D$1:$J$38,MATCH(D81,Original!$D$1:$D$38,0),MATCH(E81,Original!$D$1:$J$1,0))</f>
        <v>Elective</v>
      </c>
    </row>
    <row r="82" spans="1:6" x14ac:dyDescent="0.25">
      <c r="A82" s="41" t="s">
        <v>33</v>
      </c>
      <c r="B82" s="41" t="s">
        <v>5</v>
      </c>
      <c r="C82" s="41">
        <v>1</v>
      </c>
      <c r="D82" s="41" t="str">
        <f t="shared" ref="D82:D101" si="48">_xlfn.CONCAT(A82,"-",B82,"-",C82)</f>
        <v>ACS -  General-Fall Start-1</v>
      </c>
      <c r="E82" s="41" t="s">
        <v>38</v>
      </c>
      <c r="F82" s="41" t="str">
        <f>INDEX(Original!$D$1:$J$38,MATCH(D82,Original!$D$1:$D$38,0),MATCH(E82,Original!$D$1:$J$1,0))</f>
        <v>CPSC 6119</v>
      </c>
    </row>
    <row r="83" spans="1:6" x14ac:dyDescent="0.25">
      <c r="A83" s="41" t="str">
        <f>+A82</f>
        <v>ACS -  General</v>
      </c>
      <c r="B83" s="41" t="str">
        <f t="shared" ref="B83:B91" si="49">+B82</f>
        <v>Fall Start</v>
      </c>
      <c r="C83" s="41">
        <f>+C82+1</f>
        <v>2</v>
      </c>
      <c r="D83" s="41" t="str">
        <f t="shared" si="48"/>
        <v>ACS -  General-Fall Start-2</v>
      </c>
      <c r="E83" s="41" t="str">
        <f>E82</f>
        <v>Fall 1</v>
      </c>
      <c r="F83" s="41" t="str">
        <f>INDEX(Original!$D$1:$J$38,MATCH(D83,Original!$D$1:$D$38,0),MATCH(E83,Original!$D$1:$J$1,0))</f>
        <v>CPSC 6109</v>
      </c>
    </row>
    <row r="84" spans="1:6" x14ac:dyDescent="0.25">
      <c r="A84" s="41" t="str">
        <f t="shared" ref="A84:A101" si="50">+A83</f>
        <v>ACS -  General</v>
      </c>
      <c r="B84" s="41" t="str">
        <f t="shared" si="49"/>
        <v>Fall Start</v>
      </c>
      <c r="C84" s="41">
        <f t="shared" ref="C84" si="51">+C83+1</f>
        <v>3</v>
      </c>
      <c r="D84" s="41" t="str">
        <f t="shared" si="48"/>
        <v>ACS -  General-Fall Start-3</v>
      </c>
      <c r="E84" s="41" t="str">
        <f t="shared" ref="E84" si="52">E83</f>
        <v>Fall 1</v>
      </c>
      <c r="F84" s="41" t="str">
        <f>INDEX(Original!$D$1:$J$38,MATCH(D84,Original!$D$1:$D$38,0),MATCH(E84,Original!$D$1:$J$1,0))</f>
        <v>CPSC 6157</v>
      </c>
    </row>
    <row r="85" spans="1:6" x14ac:dyDescent="0.25">
      <c r="A85" s="41" t="str">
        <f t="shared" si="50"/>
        <v>ACS -  General</v>
      </c>
      <c r="B85" s="41" t="str">
        <f t="shared" si="49"/>
        <v>Fall Start</v>
      </c>
      <c r="C85" s="41">
        <v>1</v>
      </c>
      <c r="D85" s="41" t="str">
        <f t="shared" si="48"/>
        <v>ACS -  General-Fall Start-1</v>
      </c>
      <c r="E85" s="41" t="s">
        <v>39</v>
      </c>
      <c r="F85" s="41" t="str">
        <f>INDEX(Original!$D$1:$J$38,MATCH(D85,Original!$D$1:$D$38,0),MATCH(E85,Original!$D$1:$J$1,0))</f>
        <v>Elective</v>
      </c>
    </row>
    <row r="86" spans="1:6" x14ac:dyDescent="0.25">
      <c r="A86" s="41" t="str">
        <f t="shared" si="50"/>
        <v>ACS -  General</v>
      </c>
      <c r="B86" s="41" t="str">
        <f t="shared" si="49"/>
        <v>Fall Start</v>
      </c>
      <c r="C86" s="41">
        <f>+C85+1</f>
        <v>2</v>
      </c>
      <c r="D86" s="41" t="str">
        <f t="shared" si="48"/>
        <v>ACS -  General-Fall Start-2</v>
      </c>
      <c r="E86" s="41" t="str">
        <f>+E85</f>
        <v>Spring 1</v>
      </c>
      <c r="F86" s="41" t="str">
        <f>INDEX(Original!$D$1:$J$38,MATCH(D86,Original!$D$1:$D$38,0),MATCH(E86,Original!$D$1:$J$1,0))</f>
        <v>CPSC 6185</v>
      </c>
    </row>
    <row r="87" spans="1:6" x14ac:dyDescent="0.25">
      <c r="A87" s="41" t="str">
        <f t="shared" si="50"/>
        <v>ACS -  General</v>
      </c>
      <c r="B87" s="41" t="str">
        <f t="shared" si="49"/>
        <v>Fall Start</v>
      </c>
      <c r="C87" s="41">
        <f t="shared" ref="C87" si="53">+C86+1</f>
        <v>3</v>
      </c>
      <c r="D87" s="41" t="str">
        <f t="shared" si="48"/>
        <v>ACS -  General-Fall Start-3</v>
      </c>
      <c r="E87" s="41" t="str">
        <f t="shared" ref="E87" si="54">+E86</f>
        <v>Spring 1</v>
      </c>
      <c r="F87" s="41" t="str">
        <f>INDEX(Original!$D$1:$J$38,MATCH(D87,Original!$D$1:$D$38,0),MATCH(E87,Original!$D$1:$J$1,0))</f>
        <v>CPSC 6127</v>
      </c>
    </row>
    <row r="88" spans="1:6" x14ac:dyDescent="0.25">
      <c r="A88" s="41" t="str">
        <f t="shared" si="50"/>
        <v>ACS -  General</v>
      </c>
      <c r="B88" s="41" t="str">
        <f t="shared" si="49"/>
        <v>Fall Start</v>
      </c>
      <c r="C88" s="41">
        <v>1</v>
      </c>
      <c r="D88" s="41" t="str">
        <f t="shared" si="48"/>
        <v>ACS -  General-Fall Start-1</v>
      </c>
      <c r="E88" s="41" t="s">
        <v>43</v>
      </c>
      <c r="F88" s="41" t="str">
        <f>INDEX(Original!$D$1:$J$38,MATCH(D88,Original!$D$1:$D$38,0),MATCH(E88,Original!$D$1:$J$1,0))</f>
        <v>CYBR 6126</v>
      </c>
    </row>
    <row r="89" spans="1:6" x14ac:dyDescent="0.25">
      <c r="A89" s="41" t="str">
        <f t="shared" si="50"/>
        <v>ACS -  General</v>
      </c>
      <c r="B89" s="41" t="str">
        <f t="shared" si="49"/>
        <v>Fall Start</v>
      </c>
      <c r="C89" s="41">
        <v>1</v>
      </c>
      <c r="D89" s="41" t="str">
        <f t="shared" si="48"/>
        <v>ACS -  General-Fall Start-1</v>
      </c>
      <c r="E89" s="41" t="s">
        <v>40</v>
      </c>
      <c r="F89" s="41" t="str">
        <f>INDEX(Original!$D$1:$J$38,MATCH(D89,Original!$D$1:$D$38,0),MATCH(E89,Original!$D$1:$J$1,0))</f>
        <v>CPSC 6177</v>
      </c>
    </row>
    <row r="90" spans="1:6" x14ac:dyDescent="0.25">
      <c r="A90" s="41" t="str">
        <f t="shared" si="50"/>
        <v>ACS -  General</v>
      </c>
      <c r="B90" s="41" t="str">
        <f t="shared" si="49"/>
        <v>Fall Start</v>
      </c>
      <c r="C90" s="41">
        <f>+C89+1</f>
        <v>2</v>
      </c>
      <c r="D90" s="41" t="str">
        <f t="shared" si="48"/>
        <v>ACS -  General-Fall Start-2</v>
      </c>
      <c r="E90" s="41" t="str">
        <f>+E89</f>
        <v>Fall 2</v>
      </c>
      <c r="F90" s="41" t="str">
        <f>INDEX(Original!$D$1:$J$38,MATCH(D90,Original!$D$1:$D$38,0),MATCH(E90,Original!$D$1:$J$1,0))</f>
        <v>CPSC 6125</v>
      </c>
    </row>
    <row r="91" spans="1:6" x14ac:dyDescent="0.25">
      <c r="A91" s="41" t="str">
        <f t="shared" si="50"/>
        <v>ACS -  General</v>
      </c>
      <c r="B91" s="41" t="str">
        <f t="shared" si="49"/>
        <v>Fall Start</v>
      </c>
      <c r="C91" s="41">
        <f t="shared" ref="C91" si="55">+C90+1</f>
        <v>3</v>
      </c>
      <c r="D91" s="41" t="str">
        <f t="shared" si="48"/>
        <v>ACS -  General-Fall Start-3</v>
      </c>
      <c r="E91" s="41" t="str">
        <f>+E90</f>
        <v>Fall 2</v>
      </c>
      <c r="F91" s="41" t="str">
        <f>INDEX(Original!$D$1:$J$38,MATCH(D91,Original!$D$1:$D$38,0),MATCH(E91,Original!$D$1:$J$1,0))</f>
        <v>Elective</v>
      </c>
    </row>
    <row r="92" spans="1:6" x14ac:dyDescent="0.25">
      <c r="A92" s="41" t="str">
        <f t="shared" si="50"/>
        <v>ACS -  General</v>
      </c>
      <c r="B92" s="41" t="s">
        <v>42</v>
      </c>
      <c r="C92" s="41">
        <v>1</v>
      </c>
      <c r="D92" s="41" t="str">
        <f t="shared" si="48"/>
        <v>ACS -  General-Spring Start-1</v>
      </c>
      <c r="E92" s="41" t="s">
        <v>39</v>
      </c>
      <c r="F92" s="41" t="str">
        <f>INDEX(Original!$D$1:$J$38,MATCH(D92,Original!$D$1:$D$38,0),MATCH(E92,Original!$D$1:$J$1,0))</f>
        <v>CPSC 6185</v>
      </c>
    </row>
    <row r="93" spans="1:6" x14ac:dyDescent="0.25">
      <c r="A93" s="41" t="str">
        <f t="shared" si="50"/>
        <v>ACS -  General</v>
      </c>
      <c r="B93" s="41" t="str">
        <f t="shared" ref="B93:B101" si="56">+B92</f>
        <v>Spring Start</v>
      </c>
      <c r="C93" s="41">
        <f>+C92+1</f>
        <v>2</v>
      </c>
      <c r="D93" s="41" t="str">
        <f t="shared" si="48"/>
        <v>ACS -  General-Spring Start-2</v>
      </c>
      <c r="E93" s="41" t="str">
        <f>+E92</f>
        <v>Spring 1</v>
      </c>
      <c r="F93" s="41" t="str">
        <f>INDEX(Original!$D$1:$J$38,MATCH(D93,Original!$D$1:$D$38,0),MATCH(E93,Original!$D$1:$J$1,0))</f>
        <v>CPSC 6109</v>
      </c>
    </row>
    <row r="94" spans="1:6" x14ac:dyDescent="0.25">
      <c r="A94" s="41" t="str">
        <f t="shared" si="50"/>
        <v>ACS -  General</v>
      </c>
      <c r="B94" s="41" t="str">
        <f t="shared" si="56"/>
        <v>Spring Start</v>
      </c>
      <c r="C94" s="41">
        <f t="shared" ref="C94" si="57">+C93+1</f>
        <v>3</v>
      </c>
      <c r="D94" s="41" t="str">
        <f t="shared" si="48"/>
        <v>ACS -  General-Spring Start-3</v>
      </c>
      <c r="E94" s="41" t="str">
        <f t="shared" ref="E94" si="58">+E93</f>
        <v>Spring 1</v>
      </c>
      <c r="F94" s="41" t="str">
        <f>INDEX(Original!$D$1:$J$38,MATCH(D94,Original!$D$1:$D$38,0),MATCH(E94,Original!$D$1:$J$1,0))</f>
        <v>CPSC 6127</v>
      </c>
    </row>
    <row r="95" spans="1:6" x14ac:dyDescent="0.25">
      <c r="A95" s="41" t="str">
        <f t="shared" si="50"/>
        <v>ACS -  General</v>
      </c>
      <c r="B95" s="41" t="str">
        <f t="shared" si="56"/>
        <v>Spring Start</v>
      </c>
      <c r="C95" s="41">
        <v>1</v>
      </c>
      <c r="D95" s="41" t="str">
        <f t="shared" si="48"/>
        <v>ACS -  General-Spring Start-1</v>
      </c>
      <c r="E95" s="41" t="s">
        <v>43</v>
      </c>
      <c r="F95" s="41" t="str">
        <f>INDEX(Original!$D$1:$J$38,MATCH(D95,Original!$D$1:$D$38,0),MATCH(E95,Original!$D$1:$J$1,0))</f>
        <v>CYBR 6126</v>
      </c>
    </row>
    <row r="96" spans="1:6" x14ac:dyDescent="0.25">
      <c r="A96" s="41" t="str">
        <f t="shared" si="50"/>
        <v>ACS -  General</v>
      </c>
      <c r="B96" s="41" t="str">
        <f t="shared" si="56"/>
        <v>Spring Start</v>
      </c>
      <c r="C96" s="41">
        <v>1</v>
      </c>
      <c r="D96" s="41" t="str">
        <f t="shared" si="48"/>
        <v>ACS -  General-Spring Start-1</v>
      </c>
      <c r="E96" s="41" t="s">
        <v>40</v>
      </c>
      <c r="F96" s="41" t="str">
        <f>INDEX(Original!$D$1:$J$38,MATCH(D96,Original!$D$1:$D$38,0),MATCH(E96,Original!$D$1:$J$1,0))</f>
        <v>CPSC 6125</v>
      </c>
    </row>
    <row r="97" spans="1:6" x14ac:dyDescent="0.25">
      <c r="A97" s="41" t="str">
        <f t="shared" si="50"/>
        <v>ACS -  General</v>
      </c>
      <c r="B97" s="41" t="str">
        <f t="shared" si="56"/>
        <v>Spring Start</v>
      </c>
      <c r="C97" s="41">
        <f t="shared" ref="C97:C98" si="59">+C96+1</f>
        <v>2</v>
      </c>
      <c r="D97" s="41" t="str">
        <f t="shared" si="48"/>
        <v>ACS -  General-Spring Start-2</v>
      </c>
      <c r="E97" s="41" t="str">
        <f>+E96</f>
        <v>Fall 2</v>
      </c>
      <c r="F97" s="41" t="str">
        <f>INDEX(Original!$D$1:$J$38,MATCH(D97,Original!$D$1:$D$38,0),MATCH(E97,Original!$D$1:$J$1,0))</f>
        <v>CPSC 6119</v>
      </c>
    </row>
    <row r="98" spans="1:6" x14ac:dyDescent="0.25">
      <c r="A98" s="41" t="str">
        <f t="shared" si="50"/>
        <v>ACS -  General</v>
      </c>
      <c r="B98" s="41" t="str">
        <f t="shared" si="56"/>
        <v>Spring Start</v>
      </c>
      <c r="C98" s="41">
        <f t="shared" si="59"/>
        <v>3</v>
      </c>
      <c r="D98" s="41" t="str">
        <f t="shared" si="48"/>
        <v>ACS -  General-Spring Start-3</v>
      </c>
      <c r="E98" s="41" t="str">
        <f>+E97</f>
        <v>Fall 2</v>
      </c>
      <c r="F98" s="41" t="str">
        <f>INDEX(Original!$D$1:$J$38,MATCH(D98,Original!$D$1:$D$38,0),MATCH(E98,Original!$D$1:$J$1,0))</f>
        <v>CPSC 6177</v>
      </c>
    </row>
    <row r="99" spans="1:6" x14ac:dyDescent="0.25">
      <c r="A99" s="41" t="str">
        <f t="shared" si="50"/>
        <v>ACS -  General</v>
      </c>
      <c r="B99" s="41" t="str">
        <f t="shared" si="56"/>
        <v>Spring Start</v>
      </c>
      <c r="C99" s="41">
        <v>1</v>
      </c>
      <c r="D99" s="41" t="str">
        <f t="shared" si="48"/>
        <v>ACS -  General-Spring Start-1</v>
      </c>
      <c r="E99" s="41" t="s">
        <v>41</v>
      </c>
      <c r="F99" s="41" t="str">
        <f>INDEX(Original!$D$1:$J$38,MATCH(D99,Original!$D$1:$D$38,0),MATCH(E99,Original!$D$1:$J$1,0))</f>
        <v>CPSC 6157</v>
      </c>
    </row>
    <row r="100" spans="1:6" x14ac:dyDescent="0.25">
      <c r="A100" s="41" t="str">
        <f t="shared" si="50"/>
        <v>ACS -  General</v>
      </c>
      <c r="B100" s="41" t="str">
        <f t="shared" si="56"/>
        <v>Spring Start</v>
      </c>
      <c r="C100" s="41">
        <f>+C99+1</f>
        <v>2</v>
      </c>
      <c r="D100" s="41" t="str">
        <f t="shared" si="48"/>
        <v>ACS -  General-Spring Start-2</v>
      </c>
      <c r="E100" s="41" t="s">
        <v>41</v>
      </c>
      <c r="F100" s="41" t="str">
        <f>INDEX(Original!$D$1:$J$38,MATCH(D100,Original!$D$1:$D$38,0),MATCH(E100,Original!$D$1:$J$1,0))</f>
        <v>Elective</v>
      </c>
    </row>
    <row r="101" spans="1:6" x14ac:dyDescent="0.25">
      <c r="A101" s="41" t="str">
        <f t="shared" si="50"/>
        <v>ACS -  General</v>
      </c>
      <c r="B101" s="41" t="str">
        <f t="shared" si="56"/>
        <v>Spring Start</v>
      </c>
      <c r="C101" s="41">
        <f t="shared" ref="C101" si="60">+C100+1</f>
        <v>3</v>
      </c>
      <c r="D101" s="41" t="str">
        <f t="shared" si="48"/>
        <v>ACS -  General-Spring Start-3</v>
      </c>
      <c r="E101" s="41" t="s">
        <v>41</v>
      </c>
      <c r="F101" s="41" t="str">
        <f>INDEX(Original!$D$1:$J$38,MATCH(D101,Original!$D$1:$D$38,0),MATCH(E101,Original!$D$1:$J$1,0))</f>
        <v>Elective</v>
      </c>
    </row>
  </sheetData>
  <autoFilter ref="A1:F21" xr:uid="{53FBA856-E703-48E4-8F7B-21AE8AE9A9F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Deleon [STUDENT]</cp:lastModifiedBy>
  <dcterms:created xsi:type="dcterms:W3CDTF">2015-06-05T18:17:20Z</dcterms:created>
  <dcterms:modified xsi:type="dcterms:W3CDTF">2024-10-13T22:57:27Z</dcterms:modified>
</cp:coreProperties>
</file>