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</sheets>
  <definedNames/>
  <calcPr/>
</workbook>
</file>

<file path=xl/sharedStrings.xml><?xml version="1.0" encoding="utf-8"?>
<sst xmlns="http://schemas.openxmlformats.org/spreadsheetml/2006/main" count="153" uniqueCount="27">
  <si>
    <t>Date</t>
  </si>
  <si>
    <t>Market</t>
  </si>
  <si>
    <t>Unit</t>
  </si>
  <si>
    <t>Price_flag</t>
  </si>
  <si>
    <t>Kes_price</t>
  </si>
  <si>
    <t>Usd_price</t>
  </si>
  <si>
    <t>Exch_rate</t>
  </si>
  <si>
    <t>Nairobi</t>
  </si>
  <si>
    <t>KG</t>
  </si>
  <si>
    <t>actual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</si>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</sst>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6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2A3140"/>
      </bottom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1" fillId="2" fontId="1" numFmtId="164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5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4">
        <v>44576.0</v>
      </c>
      <c r="B2" s="5" t="s">
        <v>7</v>
      </c>
      <c r="C2" s="5" t="s">
        <v>8</v>
      </c>
      <c r="D2" s="6" t="s">
        <v>9</v>
      </c>
      <c r="E2" s="7">
        <v>50.0</v>
      </c>
      <c r="F2" s="7">
        <v>0.4411</v>
      </c>
      <c r="G2" s="8">
        <f t="shared" ref="G2:G41" si="1">IFERROR(E2/F2, "NaN")</f>
        <v>113.3529812</v>
      </c>
    </row>
    <row r="3">
      <c r="A3" s="4">
        <v>44576.0</v>
      </c>
      <c r="B3" s="5" t="s">
        <v>10</v>
      </c>
      <c r="C3" s="5" t="s">
        <v>8</v>
      </c>
      <c r="D3" s="6" t="s">
        <v>9</v>
      </c>
      <c r="E3" s="7">
        <f>250/5</f>
        <v>50</v>
      </c>
      <c r="F3" s="7">
        <f>2.2055/5</f>
        <v>0.4411</v>
      </c>
      <c r="G3" s="8">
        <f t="shared" si="1"/>
        <v>113.3529812</v>
      </c>
    </row>
    <row r="4">
      <c r="A4" s="4">
        <v>44576.0</v>
      </c>
      <c r="B4" s="5" t="s">
        <v>11</v>
      </c>
      <c r="C4" s="5" t="s">
        <v>8</v>
      </c>
      <c r="D4" s="6" t="s">
        <v>9</v>
      </c>
      <c r="E4" s="7">
        <v>50.0</v>
      </c>
      <c r="F4" s="7">
        <v>0.4411</v>
      </c>
      <c r="G4" s="8">
        <f t="shared" si="1"/>
        <v>113.3529812</v>
      </c>
    </row>
    <row r="5">
      <c r="A5" s="4">
        <v>44576.0</v>
      </c>
      <c r="B5" s="5" t="s">
        <v>12</v>
      </c>
      <c r="C5" s="5" t="s">
        <v>8</v>
      </c>
      <c r="D5" s="6" t="s">
        <v>9</v>
      </c>
      <c r="E5" s="7">
        <v>45.0</v>
      </c>
      <c r="F5" s="7">
        <v>0.397</v>
      </c>
      <c r="G5" s="8">
        <f t="shared" si="1"/>
        <v>113.3501259</v>
      </c>
    </row>
    <row r="6">
      <c r="A6" s="4">
        <v>44576.0</v>
      </c>
      <c r="B6" s="5" t="s">
        <v>13</v>
      </c>
      <c r="C6" s="5" t="s">
        <v>8</v>
      </c>
      <c r="D6" s="6" t="s">
        <v>9</v>
      </c>
      <c r="E6" s="7">
        <v>60.0</v>
      </c>
      <c r="F6" s="7">
        <v>0.5293</v>
      </c>
      <c r="G6" s="8">
        <f t="shared" si="1"/>
        <v>113.3572643</v>
      </c>
    </row>
    <row r="7">
      <c r="A7" s="4">
        <v>44576.0</v>
      </c>
      <c r="B7" s="5" t="s">
        <v>14</v>
      </c>
      <c r="C7" s="5" t="s">
        <v>8</v>
      </c>
      <c r="D7" s="6" t="s">
        <v>9</v>
      </c>
      <c r="E7" s="7">
        <v>60.0</v>
      </c>
      <c r="F7" s="7">
        <v>0.5293</v>
      </c>
      <c r="G7" s="8">
        <f t="shared" si="1"/>
        <v>113.3572643</v>
      </c>
    </row>
    <row r="8">
      <c r="A8" s="4">
        <v>44576.0</v>
      </c>
      <c r="B8" s="5" t="s">
        <v>15</v>
      </c>
      <c r="C8" s="5" t="s">
        <v>8</v>
      </c>
      <c r="D8" s="6" t="s">
        <v>9</v>
      </c>
      <c r="E8" s="7">
        <v>68.75</v>
      </c>
      <c r="F8" s="7">
        <v>0.6065</v>
      </c>
      <c r="G8" s="8">
        <f t="shared" si="1"/>
        <v>113.3553174</v>
      </c>
    </row>
    <row r="9">
      <c r="A9" s="4">
        <v>44576.0</v>
      </c>
      <c r="B9" s="5" t="s">
        <v>16</v>
      </c>
      <c r="C9" s="5" t="s">
        <v>8</v>
      </c>
      <c r="D9" s="6" t="s">
        <v>9</v>
      </c>
      <c r="E9" s="7">
        <v>44.38</v>
      </c>
      <c r="F9" s="7">
        <v>0.3915</v>
      </c>
      <c r="G9" s="8">
        <f t="shared" si="1"/>
        <v>113.3588761</v>
      </c>
    </row>
    <row r="10">
      <c r="A10" s="4">
        <v>44576.0</v>
      </c>
      <c r="B10" s="5" t="s">
        <v>17</v>
      </c>
      <c r="C10" s="5" t="s">
        <v>8</v>
      </c>
      <c r="D10" s="6" t="s">
        <v>9</v>
      </c>
      <c r="E10" s="7">
        <v>48.75</v>
      </c>
      <c r="F10" s="7">
        <v>0.4301</v>
      </c>
      <c r="G10" s="8">
        <f t="shared" si="1"/>
        <v>113.3457336</v>
      </c>
    </row>
    <row r="11">
      <c r="A11" s="4">
        <v>44576.0</v>
      </c>
      <c r="B11" s="5" t="s">
        <v>18</v>
      </c>
      <c r="C11" s="5" t="s">
        <v>8</v>
      </c>
      <c r="D11" s="6" t="s">
        <v>9</v>
      </c>
      <c r="E11" s="7">
        <v>47.17</v>
      </c>
      <c r="F11" s="7">
        <v>0.4161</v>
      </c>
      <c r="G11" s="8">
        <f t="shared" si="1"/>
        <v>113.3621726</v>
      </c>
    </row>
    <row r="12">
      <c r="A12" s="4">
        <v>44607.0</v>
      </c>
      <c r="B12" s="5" t="s">
        <v>7</v>
      </c>
      <c r="C12" s="5" t="s">
        <v>8</v>
      </c>
      <c r="D12" s="6" t="s">
        <v>9</v>
      </c>
      <c r="E12" s="7">
        <v>53.62</v>
      </c>
      <c r="F12" s="7">
        <v>0.4731</v>
      </c>
      <c r="G12" s="8">
        <f t="shared" si="1"/>
        <v>113.3375608</v>
      </c>
    </row>
    <row r="13">
      <c r="A13" s="4">
        <v>44607.0</v>
      </c>
      <c r="B13" s="5" t="s">
        <v>10</v>
      </c>
      <c r="C13" s="5" t="s">
        <v>8</v>
      </c>
      <c r="D13" s="6" t="s">
        <v>9</v>
      </c>
      <c r="E13" s="7">
        <v>54.33</v>
      </c>
      <c r="F13" s="7">
        <v>0.4793</v>
      </c>
      <c r="G13" s="8">
        <f t="shared" si="1"/>
        <v>113.3528062</v>
      </c>
    </row>
    <row r="14">
      <c r="A14" s="4">
        <v>44607.0</v>
      </c>
      <c r="B14" s="5" t="s">
        <v>11</v>
      </c>
      <c r="C14" s="5" t="s">
        <v>8</v>
      </c>
      <c r="D14" s="6" t="s">
        <v>9</v>
      </c>
      <c r="E14" s="7">
        <v>47.33</v>
      </c>
      <c r="F14" s="7">
        <v>0.4176</v>
      </c>
      <c r="G14" s="8">
        <f t="shared" si="1"/>
        <v>113.3381226</v>
      </c>
    </row>
    <row r="15">
      <c r="A15" s="4">
        <v>44607.0</v>
      </c>
      <c r="B15" s="5" t="s">
        <v>12</v>
      </c>
      <c r="C15" s="5" t="s">
        <v>8</v>
      </c>
      <c r="D15" s="6" t="s">
        <v>9</v>
      </c>
      <c r="E15" s="7">
        <f>250/5</f>
        <v>50</v>
      </c>
      <c r="F15" s="7">
        <v>0.4411</v>
      </c>
      <c r="G15" s="8">
        <f t="shared" si="1"/>
        <v>113.3529812</v>
      </c>
    </row>
    <row r="16">
      <c r="A16" s="4">
        <v>44607.0</v>
      </c>
      <c r="B16" s="5" t="s">
        <v>13</v>
      </c>
      <c r="C16" s="5" t="s">
        <v>8</v>
      </c>
      <c r="D16" s="6" t="s">
        <v>9</v>
      </c>
      <c r="E16" s="7">
        <v>47.17</v>
      </c>
      <c r="F16" s="7">
        <v>0.4161</v>
      </c>
      <c r="G16" s="8">
        <f t="shared" si="1"/>
        <v>113.3621726</v>
      </c>
    </row>
    <row r="17">
      <c r="A17" s="4">
        <v>44607.0</v>
      </c>
      <c r="B17" s="5" t="s">
        <v>14</v>
      </c>
      <c r="C17" s="5" t="s">
        <v>8</v>
      </c>
      <c r="D17" s="6" t="s">
        <v>9</v>
      </c>
      <c r="E17" s="7">
        <v>50.0</v>
      </c>
      <c r="F17" s="7">
        <v>0.4411</v>
      </c>
      <c r="G17" s="8">
        <f t="shared" si="1"/>
        <v>113.3529812</v>
      </c>
    </row>
    <row r="18">
      <c r="A18" s="4">
        <v>44607.0</v>
      </c>
      <c r="B18" s="5" t="s">
        <v>15</v>
      </c>
      <c r="C18" s="5" t="s">
        <v>8</v>
      </c>
      <c r="D18" s="6" t="s">
        <v>9</v>
      </c>
      <c r="E18" s="7">
        <v>68.75</v>
      </c>
      <c r="F18" s="7">
        <v>0.6103</v>
      </c>
      <c r="G18" s="8">
        <f t="shared" si="1"/>
        <v>112.6495166</v>
      </c>
    </row>
    <row r="19">
      <c r="A19" s="4">
        <v>44607.0</v>
      </c>
      <c r="B19" s="5" t="s">
        <v>16</v>
      </c>
      <c r="C19" s="5" t="s">
        <v>8</v>
      </c>
      <c r="D19" s="6" t="s">
        <v>9</v>
      </c>
      <c r="E19" s="7">
        <v>50.0</v>
      </c>
      <c r="F19" s="7">
        <v>0.4439</v>
      </c>
      <c r="G19" s="8">
        <f t="shared" si="1"/>
        <v>112.6379815</v>
      </c>
    </row>
    <row r="20">
      <c r="A20" s="4">
        <v>44607.0</v>
      </c>
      <c r="B20" s="5" t="s">
        <v>17</v>
      </c>
      <c r="C20" s="5" t="s">
        <v>8</v>
      </c>
      <c r="D20" s="6" t="s">
        <v>9</v>
      </c>
      <c r="E20" s="7">
        <f>200/5</f>
        <v>40</v>
      </c>
      <c r="F20" s="7">
        <f>1.7755/5</f>
        <v>0.3551</v>
      </c>
      <c r="G20" s="8">
        <f t="shared" si="1"/>
        <v>112.6443255</v>
      </c>
    </row>
    <row r="21">
      <c r="A21" s="4">
        <v>44607.0</v>
      </c>
      <c r="B21" s="5" t="s">
        <v>18</v>
      </c>
      <c r="C21" s="5" t="s">
        <v>8</v>
      </c>
      <c r="D21" s="6" t="s">
        <v>9</v>
      </c>
      <c r="E21" s="7">
        <v>45.38</v>
      </c>
      <c r="F21" s="7">
        <v>0.4029</v>
      </c>
      <c r="G21" s="8">
        <f t="shared" si="1"/>
        <v>112.6334078</v>
      </c>
    </row>
    <row r="22">
      <c r="A22" s="4">
        <v>44635.0</v>
      </c>
      <c r="B22" s="5" t="s">
        <v>7</v>
      </c>
      <c r="C22" s="5" t="s">
        <v>8</v>
      </c>
      <c r="D22" s="6" t="s">
        <v>9</v>
      </c>
      <c r="E22" s="7">
        <v>42.69</v>
      </c>
      <c r="F22" s="7">
        <v>0.379</v>
      </c>
      <c r="G22" s="8">
        <f t="shared" si="1"/>
        <v>112.6385224</v>
      </c>
    </row>
    <row r="23">
      <c r="A23" s="4">
        <v>44635.0</v>
      </c>
      <c r="B23" s="5" t="s">
        <v>10</v>
      </c>
      <c r="C23" s="5" t="s">
        <v>8</v>
      </c>
      <c r="D23" s="6" t="s">
        <v>9</v>
      </c>
      <c r="E23" s="7">
        <v>46.54</v>
      </c>
      <c r="F23" s="7">
        <v>0.4131</v>
      </c>
      <c r="G23" s="8">
        <f t="shared" si="1"/>
        <v>112.6603728</v>
      </c>
    </row>
    <row r="24">
      <c r="A24" s="4">
        <v>44635.0</v>
      </c>
      <c r="B24" s="5" t="s">
        <v>11</v>
      </c>
      <c r="C24" s="5" t="s">
        <v>8</v>
      </c>
      <c r="D24" s="6" t="s">
        <v>9</v>
      </c>
      <c r="E24" s="7">
        <v>42.77</v>
      </c>
      <c r="F24" s="7">
        <v>0.3797</v>
      </c>
      <c r="G24" s="8">
        <f t="shared" si="1"/>
        <v>112.6415591</v>
      </c>
    </row>
    <row r="25">
      <c r="A25" s="4">
        <v>44635.0</v>
      </c>
      <c r="B25" s="5" t="s">
        <v>12</v>
      </c>
      <c r="C25" s="5" t="s">
        <v>8</v>
      </c>
      <c r="D25" s="6" t="s">
        <v>9</v>
      </c>
      <c r="E25" s="7">
        <v>45.0</v>
      </c>
      <c r="F25" s="7">
        <v>0.3995</v>
      </c>
      <c r="G25" s="8">
        <f t="shared" si="1"/>
        <v>112.640801</v>
      </c>
    </row>
    <row r="26">
      <c r="A26" s="4">
        <v>44635.0</v>
      </c>
      <c r="B26" s="5" t="s">
        <v>13</v>
      </c>
      <c r="C26" s="5" t="s">
        <v>8</v>
      </c>
      <c r="D26" s="6" t="s">
        <v>9</v>
      </c>
      <c r="E26" s="7">
        <v>46.35</v>
      </c>
      <c r="F26" s="7">
        <v>0.4114</v>
      </c>
      <c r="G26" s="8">
        <f t="shared" si="1"/>
        <v>112.6640739</v>
      </c>
    </row>
    <row r="27">
      <c r="A27" s="4">
        <v>44635.0</v>
      </c>
      <c r="B27" s="5" t="s">
        <v>14</v>
      </c>
      <c r="C27" s="5" t="s">
        <v>8</v>
      </c>
      <c r="D27" s="6" t="s">
        <v>9</v>
      </c>
      <c r="E27" s="7">
        <v>47.31</v>
      </c>
      <c r="F27" s="7">
        <v>0.42</v>
      </c>
      <c r="G27" s="8">
        <f t="shared" si="1"/>
        <v>112.6428571</v>
      </c>
    </row>
    <row r="28">
      <c r="A28" s="4">
        <v>44635.0</v>
      </c>
      <c r="B28" s="5" t="s">
        <v>15</v>
      </c>
      <c r="C28" s="5" t="s">
        <v>8</v>
      </c>
      <c r="D28" s="6" t="s">
        <v>9</v>
      </c>
      <c r="E28" s="7">
        <v>36.85</v>
      </c>
      <c r="F28" s="7">
        <v>0.3271</v>
      </c>
      <c r="G28" s="8">
        <f t="shared" si="1"/>
        <v>112.6566799</v>
      </c>
    </row>
    <row r="29">
      <c r="A29" s="4">
        <v>44635.0</v>
      </c>
      <c r="B29" s="5" t="s">
        <v>16</v>
      </c>
      <c r="C29" s="5" t="s">
        <v>8</v>
      </c>
      <c r="D29" s="6" t="s">
        <v>9</v>
      </c>
      <c r="E29" s="7">
        <v>60.0</v>
      </c>
      <c r="F29" s="7">
        <v>0.5326</v>
      </c>
      <c r="G29" s="8">
        <f t="shared" si="1"/>
        <v>112.6549005</v>
      </c>
    </row>
    <row r="30">
      <c r="A30" s="4">
        <v>44635.0</v>
      </c>
      <c r="B30" s="5" t="s">
        <v>17</v>
      </c>
      <c r="C30" s="5" t="s">
        <v>8</v>
      </c>
      <c r="D30" s="6" t="s">
        <v>9</v>
      </c>
      <c r="E30" s="9">
        <v>45.0</v>
      </c>
      <c r="F30" s="9">
        <v>0.39945</v>
      </c>
      <c r="G30" s="8">
        <f t="shared" si="1"/>
        <v>112.6549005</v>
      </c>
    </row>
    <row r="31">
      <c r="A31" s="4">
        <v>44635.0</v>
      </c>
      <c r="B31" s="5" t="s">
        <v>18</v>
      </c>
      <c r="C31" s="5" t="s">
        <v>8</v>
      </c>
      <c r="D31" s="6" t="s">
        <v>9</v>
      </c>
      <c r="E31" s="9">
        <v>51.0</v>
      </c>
      <c r="F31" s="9">
        <v>0.45271</v>
      </c>
      <c r="G31" s="8">
        <f t="shared" si="1"/>
        <v>112.6549005</v>
      </c>
    </row>
    <row r="32">
      <c r="A32" s="4">
        <v>44666.0</v>
      </c>
      <c r="B32" s="5" t="s">
        <v>7</v>
      </c>
      <c r="C32" s="5" t="s">
        <v>8</v>
      </c>
      <c r="D32" s="5" t="s">
        <v>19</v>
      </c>
      <c r="E32" s="10" t="s">
        <v>20</v>
      </c>
      <c r="F32" s="10" t="s">
        <v>20</v>
      </c>
      <c r="G32" s="8" t="str">
        <f t="shared" si="1"/>
        <v>NaN</v>
      </c>
    </row>
    <row r="33">
      <c r="A33" s="4">
        <v>44666.0</v>
      </c>
      <c r="B33" s="5" t="s">
        <v>10</v>
      </c>
      <c r="C33" s="5" t="s">
        <v>8</v>
      </c>
      <c r="D33" s="5" t="s">
        <v>19</v>
      </c>
      <c r="E33" s="10" t="s">
        <v>20</v>
      </c>
      <c r="F33" s="10" t="s">
        <v>20</v>
      </c>
      <c r="G33" s="8" t="str">
        <f t="shared" si="1"/>
        <v>NaN</v>
      </c>
    </row>
    <row r="34">
      <c r="A34" s="4">
        <v>44666.0</v>
      </c>
      <c r="B34" s="5" t="s">
        <v>11</v>
      </c>
      <c r="C34" s="5" t="s">
        <v>8</v>
      </c>
      <c r="D34" s="5" t="s">
        <v>19</v>
      </c>
      <c r="E34" s="10" t="s">
        <v>20</v>
      </c>
      <c r="F34" s="10" t="s">
        <v>20</v>
      </c>
      <c r="G34" s="8" t="str">
        <f t="shared" si="1"/>
        <v>NaN</v>
      </c>
    </row>
    <row r="35">
      <c r="A35" s="4">
        <v>44666.0</v>
      </c>
      <c r="B35" s="5" t="s">
        <v>12</v>
      </c>
      <c r="C35" s="5" t="s">
        <v>8</v>
      </c>
      <c r="D35" s="5" t="s">
        <v>19</v>
      </c>
      <c r="E35" s="10" t="s">
        <v>20</v>
      </c>
      <c r="F35" s="10" t="s">
        <v>20</v>
      </c>
      <c r="G35" s="8" t="str">
        <f t="shared" si="1"/>
        <v>NaN</v>
      </c>
    </row>
    <row r="36">
      <c r="A36" s="4">
        <v>44666.0</v>
      </c>
      <c r="B36" s="5" t="s">
        <v>13</v>
      </c>
      <c r="C36" s="5" t="s">
        <v>8</v>
      </c>
      <c r="D36" s="5" t="s">
        <v>19</v>
      </c>
      <c r="E36" s="10" t="s">
        <v>20</v>
      </c>
      <c r="F36" s="10" t="s">
        <v>20</v>
      </c>
      <c r="G36" s="8" t="str">
        <f t="shared" si="1"/>
        <v>NaN</v>
      </c>
    </row>
    <row r="37">
      <c r="A37" s="4">
        <v>44666.0</v>
      </c>
      <c r="B37" s="5" t="s">
        <v>14</v>
      </c>
      <c r="C37" s="5" t="s">
        <v>8</v>
      </c>
      <c r="D37" s="5" t="s">
        <v>19</v>
      </c>
      <c r="E37" s="10" t="s">
        <v>20</v>
      </c>
      <c r="F37" s="10" t="s">
        <v>20</v>
      </c>
      <c r="G37" s="8" t="str">
        <f t="shared" si="1"/>
        <v>NaN</v>
      </c>
    </row>
    <row r="38">
      <c r="A38" s="4">
        <v>44666.0</v>
      </c>
      <c r="B38" s="5" t="s">
        <v>15</v>
      </c>
      <c r="C38" s="5" t="s">
        <v>8</v>
      </c>
      <c r="D38" s="5" t="s">
        <v>19</v>
      </c>
      <c r="E38" s="10" t="s">
        <v>20</v>
      </c>
      <c r="F38" s="10" t="s">
        <v>20</v>
      </c>
      <c r="G38" s="8" t="str">
        <f t="shared" si="1"/>
        <v>NaN</v>
      </c>
    </row>
    <row r="39">
      <c r="A39" s="4">
        <v>44666.0</v>
      </c>
      <c r="B39" s="5" t="s">
        <v>16</v>
      </c>
      <c r="C39" s="5" t="s">
        <v>8</v>
      </c>
      <c r="D39" s="5" t="s">
        <v>19</v>
      </c>
      <c r="E39" s="10" t="s">
        <v>20</v>
      </c>
      <c r="F39" s="10" t="s">
        <v>20</v>
      </c>
      <c r="G39" s="8" t="str">
        <f t="shared" si="1"/>
        <v>NaN</v>
      </c>
    </row>
    <row r="40">
      <c r="A40" s="4">
        <v>44666.0</v>
      </c>
      <c r="B40" s="5" t="s">
        <v>17</v>
      </c>
      <c r="C40" s="5" t="s">
        <v>8</v>
      </c>
      <c r="D40" s="5" t="s">
        <v>19</v>
      </c>
      <c r="E40" s="10" t="s">
        <v>20</v>
      </c>
      <c r="F40" s="10" t="s">
        <v>20</v>
      </c>
      <c r="G40" s="8" t="str">
        <f t="shared" si="1"/>
        <v>NaN</v>
      </c>
    </row>
    <row r="41">
      <c r="A41" s="4">
        <v>44666.0</v>
      </c>
      <c r="B41" s="5" t="s">
        <v>18</v>
      </c>
      <c r="C41" s="5" t="s">
        <v>8</v>
      </c>
      <c r="D41" s="5" t="s">
        <v>19</v>
      </c>
      <c r="E41" s="10" t="s">
        <v>20</v>
      </c>
      <c r="F41" s="10" t="s">
        <v>20</v>
      </c>
      <c r="G41" s="8" t="str">
        <f t="shared" si="1"/>
        <v>NaN</v>
      </c>
    </row>
    <row r="42">
      <c r="A42" s="11" t="s">
        <v>21</v>
      </c>
      <c r="B42" s="12"/>
      <c r="C42" s="12"/>
      <c r="D42" s="12"/>
      <c r="E42" s="12"/>
      <c r="F42" s="12"/>
      <c r="G42" s="12"/>
    </row>
    <row r="43">
      <c r="A43" s="13" t="s">
        <v>22</v>
      </c>
      <c r="B43" s="14"/>
      <c r="C43" s="14"/>
      <c r="D43" s="14"/>
      <c r="E43" s="7">
        <f t="shared" ref="E43:G43" si="2">MIN(E2:E41)</f>
        <v>36.85</v>
      </c>
      <c r="F43" s="7">
        <f t="shared" si="2"/>
        <v>0.3271</v>
      </c>
      <c r="G43" s="15">
        <f t="shared" si="2"/>
        <v>112.6334078</v>
      </c>
    </row>
    <row r="44">
      <c r="A44" s="13" t="s">
        <v>23</v>
      </c>
      <c r="B44" s="5"/>
      <c r="C44" s="5"/>
      <c r="D44" s="5"/>
      <c r="E44" s="7">
        <f t="shared" ref="E44:G44" si="3">QUARTILE(E2:E41,1)</f>
        <v>45.095</v>
      </c>
      <c r="F44" s="7">
        <f t="shared" si="3"/>
        <v>0.40035</v>
      </c>
      <c r="G44" s="15">
        <f t="shared" si="3"/>
        <v>112.6508626</v>
      </c>
    </row>
    <row r="45">
      <c r="A45" s="13" t="s">
        <v>24</v>
      </c>
      <c r="B45" s="5"/>
      <c r="C45" s="5"/>
      <c r="D45" s="5"/>
      <c r="E45" s="7">
        <f t="shared" ref="E45:G45" si="4">QUARTILE(E2:E41,2)</f>
        <v>48.04</v>
      </c>
      <c r="F45" s="7">
        <f t="shared" si="4"/>
        <v>0.42505</v>
      </c>
      <c r="G45" s="15">
        <f t="shared" si="4"/>
        <v>113.3378417</v>
      </c>
    </row>
    <row r="46">
      <c r="A46" s="13" t="s">
        <v>25</v>
      </c>
      <c r="B46" s="5"/>
      <c r="C46" s="5"/>
      <c r="D46" s="5"/>
      <c r="E46" s="7">
        <f t="shared" ref="E46:G46" si="5">QUARTILE(E2:E41,3)</f>
        <v>50.75</v>
      </c>
      <c r="F46" s="7">
        <f t="shared" si="5"/>
        <v>0.4505075</v>
      </c>
      <c r="G46" s="15">
        <f t="shared" si="5"/>
        <v>113.3529812</v>
      </c>
    </row>
    <row r="47">
      <c r="A47" s="16" t="s">
        <v>26</v>
      </c>
      <c r="B47" s="17"/>
      <c r="C47" s="17"/>
      <c r="D47" s="17"/>
      <c r="E47" s="18">
        <f t="shared" ref="E47:G47" si="6">MAX(E2:E41)</f>
        <v>68.75</v>
      </c>
      <c r="F47" s="18">
        <f t="shared" si="6"/>
        <v>0.6103</v>
      </c>
      <c r="G47" s="19">
        <f t="shared" si="6"/>
        <v>113.3621726</v>
      </c>
    </row>
  </sheetData>
  <drawing r:id="rId1"/>
</worksheet>
</file>