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wkins\Offline Workspace\Development\energy-system-modelling-with-LDES\simple_weather-year_ldes-model\export\"/>
    </mc:Choice>
  </mc:AlternateContent>
  <xr:revisionPtr revIDLastSave="0" documentId="13_ncr:9_{BBFEC9A9-6C1C-4B42-B299-2FD19390D61A}" xr6:coauthVersionLast="47" xr6:coauthVersionMax="47" xr10:uidLastSave="{00000000-0000-0000-0000-000000000000}"/>
  <bookViews>
    <workbookView xWindow="-110" yWindow="-110" windowWidth="19420" windowHeight="11500" activeTab="1" xr2:uid="{522F67F5-A594-43DF-B7FF-6F084162CDAD}"/>
  </bookViews>
  <sheets>
    <sheet name="single_year_unmet_demand_resul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Z12" i="2" l="1"/>
  <c r="Y12" i="2"/>
  <c r="X12" i="2"/>
  <c r="W12" i="2"/>
  <c r="V12" i="2"/>
  <c r="U12" i="2"/>
  <c r="T12" i="2"/>
  <c r="S12" i="2"/>
  <c r="R12" i="2"/>
  <c r="Q12" i="2"/>
  <c r="D12" i="2" s="1"/>
  <c r="Z11" i="2"/>
  <c r="Y11" i="2"/>
  <c r="X11" i="2"/>
  <c r="W11" i="2"/>
  <c r="V11" i="2"/>
  <c r="U11" i="2"/>
  <c r="T11" i="2"/>
  <c r="S11" i="2"/>
  <c r="R11" i="2"/>
  <c r="Q11" i="2"/>
  <c r="D11" i="2" s="1"/>
  <c r="Z10" i="2"/>
  <c r="Y10" i="2"/>
  <c r="X10" i="2"/>
  <c r="W10" i="2"/>
  <c r="D10" i="2" s="1"/>
  <c r="V10" i="2"/>
  <c r="U10" i="2"/>
  <c r="T10" i="2"/>
  <c r="S10" i="2"/>
  <c r="R10" i="2"/>
  <c r="Q10" i="2"/>
  <c r="Z9" i="2"/>
  <c r="Y9" i="2"/>
  <c r="X9" i="2"/>
  <c r="W9" i="2"/>
  <c r="V9" i="2"/>
  <c r="U9" i="2"/>
  <c r="D9" i="2" s="1"/>
  <c r="T9" i="2"/>
  <c r="S9" i="2"/>
  <c r="R9" i="2"/>
  <c r="Q9" i="2"/>
  <c r="Z8" i="2"/>
  <c r="Y8" i="2"/>
  <c r="X8" i="2"/>
  <c r="W8" i="2"/>
  <c r="V8" i="2"/>
  <c r="U8" i="2"/>
  <c r="T8" i="2"/>
  <c r="S8" i="2"/>
  <c r="D8" i="2" s="1"/>
  <c r="R8" i="2"/>
  <c r="Q8" i="2"/>
  <c r="Z7" i="2"/>
  <c r="Y7" i="2"/>
  <c r="X7" i="2"/>
  <c r="W7" i="2"/>
  <c r="V7" i="2"/>
  <c r="U7" i="2"/>
  <c r="T7" i="2"/>
  <c r="S7" i="2"/>
  <c r="R7" i="2"/>
  <c r="Q7" i="2"/>
  <c r="D7" i="2" s="1"/>
  <c r="Z6" i="2"/>
  <c r="Y6" i="2"/>
  <c r="X6" i="2"/>
  <c r="W6" i="2"/>
  <c r="V6" i="2"/>
  <c r="U6" i="2"/>
  <c r="T6" i="2"/>
  <c r="S6" i="2"/>
  <c r="R6" i="2"/>
  <c r="Q6" i="2"/>
  <c r="D6" i="2" s="1"/>
  <c r="Z5" i="2"/>
  <c r="Y5" i="2"/>
  <c r="X5" i="2"/>
  <c r="W5" i="2"/>
  <c r="V5" i="2"/>
  <c r="U5" i="2"/>
  <c r="T5" i="2"/>
  <c r="S5" i="2"/>
  <c r="R5" i="2"/>
  <c r="Q5" i="2"/>
  <c r="D5" i="2" s="1"/>
  <c r="Z4" i="2"/>
  <c r="Y4" i="2"/>
  <c r="X4" i="2"/>
  <c r="W4" i="2"/>
  <c r="V4" i="2"/>
  <c r="U4" i="2"/>
  <c r="T4" i="2"/>
  <c r="S4" i="2"/>
  <c r="R4" i="2"/>
  <c r="Q4" i="2"/>
  <c r="D4" i="2" s="1"/>
  <c r="Z3" i="2"/>
  <c r="Y3" i="2"/>
  <c r="X3" i="2"/>
  <c r="W3" i="2"/>
  <c r="V3" i="2"/>
  <c r="U3" i="2"/>
  <c r="D3" i="2" s="1"/>
  <c r="T3" i="2"/>
  <c r="S3" i="2"/>
  <c r="R3" i="2"/>
  <c r="Q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G3" i="2"/>
  <c r="H3" i="2"/>
  <c r="I3" i="2"/>
  <c r="J3" i="2"/>
  <c r="K3" i="2"/>
  <c r="L3" i="2"/>
  <c r="M3" i="2"/>
  <c r="N3" i="2"/>
  <c r="O3" i="2"/>
  <c r="G4" i="2"/>
  <c r="H4" i="2"/>
  <c r="I4" i="2"/>
  <c r="J4" i="2"/>
  <c r="K4" i="2"/>
  <c r="L4" i="2"/>
  <c r="M4" i="2"/>
  <c r="N4" i="2"/>
  <c r="O4" i="2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G7" i="2"/>
  <c r="H7" i="2"/>
  <c r="I7" i="2"/>
  <c r="J7" i="2"/>
  <c r="K7" i="2"/>
  <c r="L7" i="2"/>
  <c r="M7" i="2"/>
  <c r="N7" i="2"/>
  <c r="O7" i="2"/>
  <c r="G8" i="2"/>
  <c r="H8" i="2"/>
  <c r="I8" i="2"/>
  <c r="J8" i="2"/>
  <c r="K8" i="2"/>
  <c r="L8" i="2"/>
  <c r="M8" i="2"/>
  <c r="N8" i="2"/>
  <c r="O8" i="2"/>
  <c r="G9" i="2"/>
  <c r="H9" i="2"/>
  <c r="I9" i="2"/>
  <c r="J9" i="2"/>
  <c r="K9" i="2"/>
  <c r="L9" i="2"/>
  <c r="M9" i="2"/>
  <c r="N9" i="2"/>
  <c r="O9" i="2"/>
  <c r="G10" i="2"/>
  <c r="H10" i="2"/>
  <c r="I10" i="2"/>
  <c r="J10" i="2"/>
  <c r="K10" i="2"/>
  <c r="L10" i="2"/>
  <c r="M10" i="2"/>
  <c r="N10" i="2"/>
  <c r="O10" i="2"/>
  <c r="G11" i="2"/>
  <c r="H11" i="2"/>
  <c r="I11" i="2"/>
  <c r="J11" i="2"/>
  <c r="K11" i="2"/>
  <c r="L11" i="2"/>
  <c r="M11" i="2"/>
  <c r="N11" i="2"/>
  <c r="O11" i="2"/>
  <c r="G12" i="2"/>
  <c r="H12" i="2"/>
  <c r="I12" i="2"/>
  <c r="J12" i="2"/>
  <c r="K12" i="2"/>
  <c r="L12" i="2"/>
  <c r="M12" i="2"/>
  <c r="N12" i="2"/>
  <c r="O12" i="2"/>
  <c r="F4" i="2"/>
  <c r="F5" i="2"/>
  <c r="F6" i="2"/>
  <c r="F7" i="2"/>
  <c r="F8" i="2"/>
  <c r="F9" i="2"/>
  <c r="F10" i="2"/>
  <c r="F11" i="2"/>
  <c r="F12" i="2"/>
  <c r="F3" i="2"/>
  <c r="C12" i="2" l="1"/>
  <c r="C10" i="2"/>
  <c r="C7" i="2"/>
  <c r="C6" i="2"/>
  <c r="C4" i="2"/>
  <c r="C11" i="2"/>
  <c r="C9" i="2"/>
  <c r="C8" i="2"/>
  <c r="C5" i="2"/>
  <c r="C3" i="2"/>
</calcChain>
</file>

<file path=xl/sharedStrings.xml><?xml version="1.0" encoding="utf-8"?>
<sst xmlns="http://schemas.openxmlformats.org/spreadsheetml/2006/main" count="14" uniqueCount="11">
  <si>
    <t>plan_year</t>
  </si>
  <si>
    <t>op_year</t>
  </si>
  <si>
    <t>unmet_demand</t>
  </si>
  <si>
    <t>number_hours_unmet_threshold_10_percent</t>
  </si>
  <si>
    <t>daily_average_unmet_demand</t>
  </si>
  <si>
    <t>plan year</t>
  </si>
  <si>
    <t>op year</t>
  </si>
  <si>
    <t>number_hours_unmet_threshold_10_percent, %</t>
  </si>
  <si>
    <t>Storage Cap</t>
  </si>
  <si>
    <t>Avg. Unmet Demand Across Years</t>
  </si>
  <si>
    <t>Avg. Hours Met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</si>
</sst>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0" fillId="0" borderId="10" xfId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DB24-8CCC-4A41-8D1A-E38C3B64DB38}">
  <dimension ref="A1:G101"/>
  <sheetViews>
    <sheetView workbookViewId="0">
      <selection activeCell="G2" sqref="G2:G101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35">
      <c r="A2">
        <v>0</v>
      </c>
      <c r="B2">
        <v>2010</v>
      </c>
      <c r="C2">
        <v>2010</v>
      </c>
      <c r="D2">
        <v>0</v>
      </c>
      <c r="E2">
        <v>0</v>
      </c>
      <c r="F2">
        <v>0</v>
      </c>
      <c r="G2" s="3">
        <f>E2/(365*24)</f>
        <v>0</v>
      </c>
    </row>
    <row r="3" spans="1:7" x14ac:dyDescent="0.35">
      <c r="A3">
        <v>1</v>
      </c>
      <c r="B3">
        <v>2010</v>
      </c>
      <c r="C3">
        <v>2011</v>
      </c>
      <c r="D3">
        <v>0</v>
      </c>
      <c r="E3">
        <v>0</v>
      </c>
      <c r="F3">
        <v>0</v>
      </c>
      <c r="G3" s="3">
        <f t="shared" ref="G3:G66" si="0">E3/(365*24)</f>
        <v>0</v>
      </c>
    </row>
    <row r="4" spans="1:7" x14ac:dyDescent="0.35">
      <c r="A4">
        <v>2</v>
      </c>
      <c r="B4">
        <v>2010</v>
      </c>
      <c r="C4">
        <v>2012</v>
      </c>
      <c r="D4">
        <v>0</v>
      </c>
      <c r="E4">
        <v>0</v>
      </c>
      <c r="F4">
        <v>0</v>
      </c>
      <c r="G4" s="3">
        <f t="shared" si="0"/>
        <v>0</v>
      </c>
    </row>
    <row r="5" spans="1:7" x14ac:dyDescent="0.35">
      <c r="A5">
        <v>3</v>
      </c>
      <c r="B5">
        <v>2010</v>
      </c>
      <c r="C5">
        <v>2013</v>
      </c>
      <c r="D5">
        <v>0</v>
      </c>
      <c r="E5">
        <v>0</v>
      </c>
      <c r="F5">
        <v>0</v>
      </c>
      <c r="G5" s="3">
        <f t="shared" si="0"/>
        <v>0</v>
      </c>
    </row>
    <row r="6" spans="1:7" x14ac:dyDescent="0.35">
      <c r="A6">
        <v>4</v>
      </c>
      <c r="B6">
        <v>2010</v>
      </c>
      <c r="C6">
        <v>2014</v>
      </c>
      <c r="D6">
        <v>0</v>
      </c>
      <c r="E6">
        <v>0</v>
      </c>
      <c r="F6">
        <v>0</v>
      </c>
      <c r="G6" s="3">
        <f t="shared" si="0"/>
        <v>0</v>
      </c>
    </row>
    <row r="7" spans="1:7" x14ac:dyDescent="0.35">
      <c r="A7">
        <v>5</v>
      </c>
      <c r="B7">
        <v>2010</v>
      </c>
      <c r="C7">
        <v>2015</v>
      </c>
      <c r="D7">
        <v>0</v>
      </c>
      <c r="E7">
        <v>0</v>
      </c>
      <c r="F7">
        <v>0</v>
      </c>
      <c r="G7" s="3">
        <f t="shared" si="0"/>
        <v>0</v>
      </c>
    </row>
    <row r="8" spans="1:7" x14ac:dyDescent="0.35">
      <c r="A8">
        <v>6</v>
      </c>
      <c r="B8">
        <v>2010</v>
      </c>
      <c r="C8">
        <v>2016</v>
      </c>
      <c r="D8">
        <v>0</v>
      </c>
      <c r="E8">
        <v>0</v>
      </c>
      <c r="F8">
        <v>0</v>
      </c>
      <c r="G8" s="3">
        <f t="shared" si="0"/>
        <v>0</v>
      </c>
    </row>
    <row r="9" spans="1:7" x14ac:dyDescent="0.35">
      <c r="A9">
        <v>7</v>
      </c>
      <c r="B9">
        <v>2010</v>
      </c>
      <c r="C9">
        <v>2017</v>
      </c>
      <c r="D9">
        <v>0</v>
      </c>
      <c r="E9">
        <v>0</v>
      </c>
      <c r="F9">
        <v>0</v>
      </c>
      <c r="G9" s="3">
        <f t="shared" si="0"/>
        <v>0</v>
      </c>
    </row>
    <row r="10" spans="1:7" x14ac:dyDescent="0.35">
      <c r="A10">
        <v>8</v>
      </c>
      <c r="B10">
        <v>2010</v>
      </c>
      <c r="C10">
        <v>2018</v>
      </c>
      <c r="D10">
        <v>0</v>
      </c>
      <c r="E10">
        <v>0</v>
      </c>
      <c r="F10">
        <v>0</v>
      </c>
      <c r="G10" s="3">
        <f t="shared" si="0"/>
        <v>0</v>
      </c>
    </row>
    <row r="11" spans="1:7" x14ac:dyDescent="0.35">
      <c r="A11">
        <v>9</v>
      </c>
      <c r="B11">
        <v>2010</v>
      </c>
      <c r="C11">
        <v>2019</v>
      </c>
      <c r="D11">
        <v>0</v>
      </c>
      <c r="E11">
        <v>0</v>
      </c>
      <c r="F11">
        <v>0</v>
      </c>
      <c r="G11" s="3">
        <f t="shared" si="0"/>
        <v>0</v>
      </c>
    </row>
    <row r="12" spans="1:7" x14ac:dyDescent="0.35">
      <c r="A12">
        <v>10</v>
      </c>
      <c r="B12">
        <v>2011</v>
      </c>
      <c r="C12">
        <v>2010</v>
      </c>
      <c r="D12">
        <v>6579152.0874322001</v>
      </c>
      <c r="E12">
        <v>1118</v>
      </c>
      <c r="F12">
        <v>23084.7441664287</v>
      </c>
      <c r="G12" s="3">
        <f t="shared" si="0"/>
        <v>0.12762557077625572</v>
      </c>
    </row>
    <row r="13" spans="1:7" x14ac:dyDescent="0.35">
      <c r="A13">
        <v>11</v>
      </c>
      <c r="B13">
        <v>2011</v>
      </c>
      <c r="C13">
        <v>2011</v>
      </c>
      <c r="D13">
        <v>0</v>
      </c>
      <c r="E13">
        <v>0</v>
      </c>
      <c r="F13">
        <v>0</v>
      </c>
      <c r="G13" s="3">
        <f t="shared" si="0"/>
        <v>0</v>
      </c>
    </row>
    <row r="14" spans="1:7" x14ac:dyDescent="0.35">
      <c r="A14">
        <v>12</v>
      </c>
      <c r="B14">
        <v>2011</v>
      </c>
      <c r="C14">
        <v>2012</v>
      </c>
      <c r="D14">
        <v>1919640.9631038699</v>
      </c>
      <c r="E14">
        <v>339</v>
      </c>
      <c r="F14">
        <v>14325.6788291334</v>
      </c>
      <c r="G14" s="3">
        <f t="shared" si="0"/>
        <v>3.8698630136986302E-2</v>
      </c>
    </row>
    <row r="15" spans="1:7" x14ac:dyDescent="0.35">
      <c r="A15">
        <v>13</v>
      </c>
      <c r="B15">
        <v>2011</v>
      </c>
      <c r="C15">
        <v>2013</v>
      </c>
      <c r="D15">
        <v>1720637.3067771399</v>
      </c>
      <c r="E15">
        <v>301</v>
      </c>
      <c r="F15">
        <v>11547.9013877661</v>
      </c>
      <c r="G15" s="3">
        <f t="shared" si="0"/>
        <v>3.4360730593607308E-2</v>
      </c>
    </row>
    <row r="16" spans="1:7" x14ac:dyDescent="0.35">
      <c r="A16">
        <v>14</v>
      </c>
      <c r="B16">
        <v>2011</v>
      </c>
      <c r="C16">
        <v>2014</v>
      </c>
      <c r="D16">
        <v>2297640.1579917702</v>
      </c>
      <c r="E16">
        <v>421</v>
      </c>
      <c r="F16">
        <v>13676.4295118557</v>
      </c>
      <c r="G16" s="3">
        <f t="shared" si="0"/>
        <v>4.8059360730593609E-2</v>
      </c>
    </row>
    <row r="17" spans="1:7" x14ac:dyDescent="0.35">
      <c r="A17">
        <v>15</v>
      </c>
      <c r="B17">
        <v>2011</v>
      </c>
      <c r="C17">
        <v>2015</v>
      </c>
      <c r="D17">
        <v>15287.0424674158</v>
      </c>
      <c r="E17">
        <v>5</v>
      </c>
      <c r="F17">
        <v>2547.8404112359699</v>
      </c>
      <c r="G17" s="3">
        <f t="shared" si="0"/>
        <v>5.7077625570776253E-4</v>
      </c>
    </row>
    <row r="18" spans="1:7" x14ac:dyDescent="0.35">
      <c r="A18">
        <v>16</v>
      </c>
      <c r="B18">
        <v>2011</v>
      </c>
      <c r="C18">
        <v>2016</v>
      </c>
      <c r="D18">
        <v>4583010.5175329801</v>
      </c>
      <c r="E18">
        <v>781</v>
      </c>
      <c r="F18">
        <v>16665.492791028999</v>
      </c>
      <c r="G18" s="3">
        <f t="shared" si="0"/>
        <v>8.9155251141552511E-2</v>
      </c>
    </row>
    <row r="19" spans="1:7" x14ac:dyDescent="0.35">
      <c r="A19">
        <v>17</v>
      </c>
      <c r="B19">
        <v>2011</v>
      </c>
      <c r="C19">
        <v>2017</v>
      </c>
      <c r="D19">
        <v>3098124.3773781098</v>
      </c>
      <c r="E19">
        <v>505</v>
      </c>
      <c r="F19">
        <v>11915.8629899158</v>
      </c>
      <c r="G19" s="3">
        <f t="shared" si="0"/>
        <v>5.7648401826484015E-2</v>
      </c>
    </row>
    <row r="20" spans="1:7" x14ac:dyDescent="0.35">
      <c r="A20">
        <v>18</v>
      </c>
      <c r="B20">
        <v>2011</v>
      </c>
      <c r="C20">
        <v>2018</v>
      </c>
      <c r="D20">
        <v>627134.00599081302</v>
      </c>
      <c r="E20">
        <v>127</v>
      </c>
      <c r="F20">
        <v>3732.9405118500699</v>
      </c>
      <c r="G20" s="3">
        <f t="shared" si="0"/>
        <v>1.449771689497717E-2</v>
      </c>
    </row>
    <row r="21" spans="1:7" x14ac:dyDescent="0.35">
      <c r="A21">
        <v>19</v>
      </c>
      <c r="B21">
        <v>2011</v>
      </c>
      <c r="C21">
        <v>2019</v>
      </c>
      <c r="D21">
        <v>956448.40633802896</v>
      </c>
      <c r="E21">
        <v>179</v>
      </c>
      <c r="F21">
        <v>10746.6113071688</v>
      </c>
      <c r="G21" s="3">
        <f t="shared" si="0"/>
        <v>2.0433789954337901E-2</v>
      </c>
    </row>
    <row r="22" spans="1:7" x14ac:dyDescent="0.35">
      <c r="A22">
        <v>20</v>
      </c>
      <c r="B22">
        <v>2012</v>
      </c>
      <c r="C22">
        <v>2010</v>
      </c>
      <c r="D22">
        <v>4809486.7276392803</v>
      </c>
      <c r="E22">
        <v>815</v>
      </c>
      <c r="F22">
        <v>17489.042645960999</v>
      </c>
      <c r="G22" s="3">
        <f t="shared" si="0"/>
        <v>9.3036529680365299E-2</v>
      </c>
    </row>
    <row r="23" spans="1:7" x14ac:dyDescent="0.35">
      <c r="A23">
        <v>21</v>
      </c>
      <c r="B23">
        <v>2012</v>
      </c>
      <c r="C23">
        <v>2011</v>
      </c>
      <c r="D23">
        <v>0</v>
      </c>
      <c r="E23">
        <v>0</v>
      </c>
      <c r="F23">
        <v>0</v>
      </c>
      <c r="G23" s="3">
        <f t="shared" si="0"/>
        <v>0</v>
      </c>
    </row>
    <row r="24" spans="1:7" x14ac:dyDescent="0.35">
      <c r="A24">
        <v>22</v>
      </c>
      <c r="B24">
        <v>2012</v>
      </c>
      <c r="C24">
        <v>2012</v>
      </c>
      <c r="D24">
        <v>0</v>
      </c>
      <c r="E24">
        <v>0</v>
      </c>
      <c r="F24">
        <v>0</v>
      </c>
      <c r="G24" s="3">
        <f t="shared" si="0"/>
        <v>0</v>
      </c>
    </row>
    <row r="25" spans="1:7" x14ac:dyDescent="0.35">
      <c r="A25">
        <v>23</v>
      </c>
      <c r="B25">
        <v>2012</v>
      </c>
      <c r="C25">
        <v>2013</v>
      </c>
      <c r="D25">
        <v>0</v>
      </c>
      <c r="E25">
        <v>0</v>
      </c>
      <c r="F25">
        <v>0</v>
      </c>
      <c r="G25" s="3">
        <f t="shared" si="0"/>
        <v>0</v>
      </c>
    </row>
    <row r="26" spans="1:7" x14ac:dyDescent="0.35">
      <c r="A26">
        <v>24</v>
      </c>
      <c r="B26">
        <v>2012</v>
      </c>
      <c r="C26">
        <v>2014</v>
      </c>
      <c r="D26">
        <v>854760.82936508697</v>
      </c>
      <c r="E26">
        <v>129</v>
      </c>
      <c r="F26">
        <v>7368.6278393541998</v>
      </c>
      <c r="G26" s="3">
        <f t="shared" si="0"/>
        <v>1.4726027397260274E-2</v>
      </c>
    </row>
    <row r="27" spans="1:7" x14ac:dyDescent="0.35">
      <c r="A27">
        <v>25</v>
      </c>
      <c r="B27">
        <v>2012</v>
      </c>
      <c r="C27">
        <v>2015</v>
      </c>
      <c r="D27">
        <v>272.196638298442</v>
      </c>
      <c r="E27">
        <v>0</v>
      </c>
      <c r="F27">
        <v>272.196638298442</v>
      </c>
      <c r="G27" s="3">
        <f t="shared" si="0"/>
        <v>0</v>
      </c>
    </row>
    <row r="28" spans="1:7" x14ac:dyDescent="0.35">
      <c r="A28">
        <v>26</v>
      </c>
      <c r="B28">
        <v>2012</v>
      </c>
      <c r="C28">
        <v>2016</v>
      </c>
      <c r="D28">
        <v>2846843.07701388</v>
      </c>
      <c r="E28">
        <v>497</v>
      </c>
      <c r="F28">
        <v>11034.2754923018</v>
      </c>
      <c r="G28" s="3">
        <f t="shared" si="0"/>
        <v>5.6735159817351596E-2</v>
      </c>
    </row>
    <row r="29" spans="1:7" x14ac:dyDescent="0.35">
      <c r="A29">
        <v>27</v>
      </c>
      <c r="B29">
        <v>2012</v>
      </c>
      <c r="C29">
        <v>2017</v>
      </c>
      <c r="D29">
        <v>1340276.89336703</v>
      </c>
      <c r="E29">
        <v>254</v>
      </c>
      <c r="F29">
        <v>5904.3034950089695</v>
      </c>
      <c r="G29" s="3">
        <f t="shared" si="0"/>
        <v>2.8995433789954339E-2</v>
      </c>
    </row>
    <row r="30" spans="1:7" x14ac:dyDescent="0.35">
      <c r="A30">
        <v>28</v>
      </c>
      <c r="B30">
        <v>2012</v>
      </c>
      <c r="C30">
        <v>2018</v>
      </c>
      <c r="D30">
        <v>0</v>
      </c>
      <c r="E30">
        <v>0</v>
      </c>
      <c r="F30">
        <v>0</v>
      </c>
      <c r="G30" s="3">
        <f t="shared" si="0"/>
        <v>0</v>
      </c>
    </row>
    <row r="31" spans="1:7" x14ac:dyDescent="0.35">
      <c r="A31">
        <v>29</v>
      </c>
      <c r="B31">
        <v>2012</v>
      </c>
      <c r="C31">
        <v>2019</v>
      </c>
      <c r="D31">
        <v>3.58324155525042</v>
      </c>
      <c r="E31">
        <v>0</v>
      </c>
      <c r="F31">
        <v>3.58324155525042</v>
      </c>
      <c r="G31" s="3">
        <f t="shared" si="0"/>
        <v>0</v>
      </c>
    </row>
    <row r="32" spans="1:7" x14ac:dyDescent="0.35">
      <c r="A32">
        <v>30</v>
      </c>
      <c r="B32">
        <v>2013</v>
      </c>
      <c r="C32">
        <v>2010</v>
      </c>
      <c r="D32">
        <v>4798289.0546963699</v>
      </c>
      <c r="E32">
        <v>846</v>
      </c>
      <c r="F32">
        <v>16895.383995409698</v>
      </c>
      <c r="G32" s="3">
        <f t="shared" si="0"/>
        <v>9.657534246575343E-2</v>
      </c>
    </row>
    <row r="33" spans="1:7" x14ac:dyDescent="0.35">
      <c r="A33">
        <v>31</v>
      </c>
      <c r="B33">
        <v>2013</v>
      </c>
      <c r="C33">
        <v>2011</v>
      </c>
      <c r="D33">
        <v>1239.34973418087</v>
      </c>
      <c r="E33">
        <v>0</v>
      </c>
      <c r="F33">
        <v>619.67486709043806</v>
      </c>
      <c r="G33" s="3">
        <f t="shared" si="0"/>
        <v>0</v>
      </c>
    </row>
    <row r="34" spans="1:7" x14ac:dyDescent="0.35">
      <c r="A34">
        <v>32</v>
      </c>
      <c r="B34">
        <v>2013</v>
      </c>
      <c r="C34">
        <v>2012</v>
      </c>
      <c r="D34">
        <v>286999.72509890102</v>
      </c>
      <c r="E34">
        <v>35</v>
      </c>
      <c r="F34">
        <v>6833.3267880690901</v>
      </c>
      <c r="G34" s="3">
        <f t="shared" si="0"/>
        <v>3.9954337899543377E-3</v>
      </c>
    </row>
    <row r="35" spans="1:7" x14ac:dyDescent="0.35">
      <c r="A35">
        <v>33</v>
      </c>
      <c r="B35">
        <v>2013</v>
      </c>
      <c r="C35">
        <v>2013</v>
      </c>
      <c r="D35">
        <v>0</v>
      </c>
      <c r="E35">
        <v>0</v>
      </c>
      <c r="F35">
        <v>0</v>
      </c>
      <c r="G35" s="3">
        <f t="shared" si="0"/>
        <v>0</v>
      </c>
    </row>
    <row r="36" spans="1:7" x14ac:dyDescent="0.35">
      <c r="A36">
        <v>34</v>
      </c>
      <c r="B36">
        <v>2013</v>
      </c>
      <c r="C36">
        <v>2014</v>
      </c>
      <c r="D36">
        <v>938132.86359306797</v>
      </c>
      <c r="E36">
        <v>148</v>
      </c>
      <c r="F36">
        <v>7445.4989174052998</v>
      </c>
      <c r="G36" s="3">
        <f t="shared" si="0"/>
        <v>1.6894977168949773E-2</v>
      </c>
    </row>
    <row r="37" spans="1:7" x14ac:dyDescent="0.35">
      <c r="A37">
        <v>35</v>
      </c>
      <c r="B37">
        <v>2013</v>
      </c>
      <c r="C37">
        <v>2015</v>
      </c>
      <c r="D37">
        <v>1571.9319665314499</v>
      </c>
      <c r="E37">
        <v>1</v>
      </c>
      <c r="F37">
        <v>1571.9319665314499</v>
      </c>
      <c r="G37" s="3">
        <f t="shared" si="0"/>
        <v>1.1415525114155251E-4</v>
      </c>
    </row>
    <row r="38" spans="1:7" x14ac:dyDescent="0.35">
      <c r="A38">
        <v>36</v>
      </c>
      <c r="B38">
        <v>2013</v>
      </c>
      <c r="C38">
        <v>2016</v>
      </c>
      <c r="D38">
        <v>2829159.8857962401</v>
      </c>
      <c r="E38">
        <v>519</v>
      </c>
      <c r="F38">
        <v>11407.902765307401</v>
      </c>
      <c r="G38" s="3">
        <f t="shared" si="0"/>
        <v>5.9246575342465753E-2</v>
      </c>
    </row>
    <row r="39" spans="1:7" x14ac:dyDescent="0.35">
      <c r="A39">
        <v>37</v>
      </c>
      <c r="B39">
        <v>2013</v>
      </c>
      <c r="C39">
        <v>2017</v>
      </c>
      <c r="D39">
        <v>1416430.9455387101</v>
      </c>
      <c r="E39">
        <v>268</v>
      </c>
      <c r="F39">
        <v>6001.8260404182802</v>
      </c>
      <c r="G39" s="3">
        <f t="shared" si="0"/>
        <v>3.0593607305936073E-2</v>
      </c>
    </row>
    <row r="40" spans="1:7" x14ac:dyDescent="0.35">
      <c r="A40">
        <v>38</v>
      </c>
      <c r="B40">
        <v>2013</v>
      </c>
      <c r="C40">
        <v>2018</v>
      </c>
      <c r="D40">
        <v>0</v>
      </c>
      <c r="E40">
        <v>0</v>
      </c>
      <c r="F40">
        <v>0</v>
      </c>
      <c r="G40" s="3">
        <f t="shared" si="0"/>
        <v>0</v>
      </c>
    </row>
    <row r="41" spans="1:7" x14ac:dyDescent="0.35">
      <c r="A41">
        <v>39</v>
      </c>
      <c r="B41">
        <v>2013</v>
      </c>
      <c r="C41">
        <v>2019</v>
      </c>
      <c r="D41">
        <v>503.47662051692998</v>
      </c>
      <c r="E41">
        <v>0</v>
      </c>
      <c r="F41">
        <v>503.47662051692998</v>
      </c>
      <c r="G41" s="3">
        <f t="shared" si="0"/>
        <v>0</v>
      </c>
    </row>
    <row r="42" spans="1:7" x14ac:dyDescent="0.35">
      <c r="A42">
        <v>40</v>
      </c>
      <c r="B42">
        <v>2014</v>
      </c>
      <c r="C42">
        <v>2010</v>
      </c>
      <c r="D42">
        <v>4870156.0126885101</v>
      </c>
      <c r="E42">
        <v>871</v>
      </c>
      <c r="F42">
        <v>17455.756317879899</v>
      </c>
      <c r="G42" s="3">
        <f t="shared" si="0"/>
        <v>9.9429223744292236E-2</v>
      </c>
    </row>
    <row r="43" spans="1:7" x14ac:dyDescent="0.35">
      <c r="A43">
        <v>41</v>
      </c>
      <c r="B43">
        <v>2014</v>
      </c>
      <c r="C43">
        <v>2011</v>
      </c>
      <c r="D43">
        <v>0</v>
      </c>
      <c r="E43">
        <v>0</v>
      </c>
      <c r="F43">
        <v>0</v>
      </c>
      <c r="G43" s="3">
        <f t="shared" si="0"/>
        <v>0</v>
      </c>
    </row>
    <row r="44" spans="1:7" x14ac:dyDescent="0.35">
      <c r="A44">
        <v>42</v>
      </c>
      <c r="B44">
        <v>2014</v>
      </c>
      <c r="C44">
        <v>2012</v>
      </c>
      <c r="D44">
        <v>290533.14087201102</v>
      </c>
      <c r="E44">
        <v>32</v>
      </c>
      <c r="F44">
        <v>9079.1606522503498</v>
      </c>
      <c r="G44" s="3">
        <f t="shared" si="0"/>
        <v>3.6529680365296802E-3</v>
      </c>
    </row>
    <row r="45" spans="1:7" x14ac:dyDescent="0.35">
      <c r="A45">
        <v>43</v>
      </c>
      <c r="B45">
        <v>2014</v>
      </c>
      <c r="C45">
        <v>2013</v>
      </c>
      <c r="D45">
        <v>0</v>
      </c>
      <c r="E45">
        <v>0</v>
      </c>
      <c r="F45">
        <v>0</v>
      </c>
      <c r="G45" s="3">
        <f t="shared" si="0"/>
        <v>0</v>
      </c>
    </row>
    <row r="46" spans="1:7" x14ac:dyDescent="0.35">
      <c r="A46">
        <v>44</v>
      </c>
      <c r="B46">
        <v>2014</v>
      </c>
      <c r="C46">
        <v>2014</v>
      </c>
      <c r="D46">
        <v>0</v>
      </c>
      <c r="E46">
        <v>0</v>
      </c>
      <c r="F46">
        <v>0</v>
      </c>
      <c r="G46" s="3">
        <f t="shared" si="0"/>
        <v>0</v>
      </c>
    </row>
    <row r="47" spans="1:7" x14ac:dyDescent="0.35">
      <c r="A47">
        <v>45</v>
      </c>
      <c r="B47">
        <v>2014</v>
      </c>
      <c r="C47">
        <v>2015</v>
      </c>
      <c r="D47">
        <v>414.66004947506701</v>
      </c>
      <c r="E47">
        <v>0</v>
      </c>
      <c r="F47">
        <v>414.66004947506701</v>
      </c>
      <c r="G47" s="3">
        <f t="shared" si="0"/>
        <v>0</v>
      </c>
    </row>
    <row r="48" spans="1:7" x14ac:dyDescent="0.35">
      <c r="A48">
        <v>46</v>
      </c>
      <c r="B48">
        <v>2014</v>
      </c>
      <c r="C48">
        <v>2016</v>
      </c>
      <c r="D48">
        <v>2801744.8250633301</v>
      </c>
      <c r="E48">
        <v>539</v>
      </c>
      <c r="F48">
        <v>10653.022148529701</v>
      </c>
      <c r="G48" s="3">
        <f t="shared" si="0"/>
        <v>6.1529680365296803E-2</v>
      </c>
    </row>
    <row r="49" spans="1:7" x14ac:dyDescent="0.35">
      <c r="A49">
        <v>47</v>
      </c>
      <c r="B49">
        <v>2014</v>
      </c>
      <c r="C49">
        <v>2017</v>
      </c>
      <c r="D49">
        <v>1403156.0500652699</v>
      </c>
      <c r="E49">
        <v>268</v>
      </c>
      <c r="F49">
        <v>6074.2686150011996</v>
      </c>
      <c r="G49" s="3">
        <f t="shared" si="0"/>
        <v>3.0593607305936073E-2</v>
      </c>
    </row>
    <row r="50" spans="1:7" x14ac:dyDescent="0.35">
      <c r="A50">
        <v>48</v>
      </c>
      <c r="B50">
        <v>2014</v>
      </c>
      <c r="C50">
        <v>2018</v>
      </c>
      <c r="D50">
        <v>0</v>
      </c>
      <c r="E50">
        <v>0</v>
      </c>
      <c r="F50">
        <v>0</v>
      </c>
      <c r="G50" s="3">
        <f t="shared" si="0"/>
        <v>0</v>
      </c>
    </row>
    <row r="51" spans="1:7" x14ac:dyDescent="0.35">
      <c r="A51">
        <v>49</v>
      </c>
      <c r="B51">
        <v>2014</v>
      </c>
      <c r="C51">
        <v>2019</v>
      </c>
      <c r="D51">
        <v>0</v>
      </c>
      <c r="E51">
        <v>0</v>
      </c>
      <c r="F51">
        <v>0</v>
      </c>
      <c r="G51" s="3">
        <f t="shared" si="0"/>
        <v>0</v>
      </c>
    </row>
    <row r="52" spans="1:7" x14ac:dyDescent="0.35">
      <c r="A52">
        <v>50</v>
      </c>
      <c r="B52">
        <v>2015</v>
      </c>
      <c r="C52">
        <v>2010</v>
      </c>
      <c r="D52">
        <v>7436283.4448616104</v>
      </c>
      <c r="E52">
        <v>1182</v>
      </c>
      <c r="F52">
        <v>24705.260614158102</v>
      </c>
      <c r="G52" s="3">
        <f t="shared" si="0"/>
        <v>0.13493150684931507</v>
      </c>
    </row>
    <row r="53" spans="1:7" x14ac:dyDescent="0.35">
      <c r="A53">
        <v>51</v>
      </c>
      <c r="B53">
        <v>2015</v>
      </c>
      <c r="C53">
        <v>2011</v>
      </c>
      <c r="D53">
        <v>824088.26135866903</v>
      </c>
      <c r="E53">
        <v>173</v>
      </c>
      <c r="F53">
        <v>4000.4284531974199</v>
      </c>
      <c r="G53" s="3">
        <f t="shared" si="0"/>
        <v>1.9748858447488585E-2</v>
      </c>
    </row>
    <row r="54" spans="1:7" x14ac:dyDescent="0.35">
      <c r="A54">
        <v>52</v>
      </c>
      <c r="B54">
        <v>2015</v>
      </c>
      <c r="C54">
        <v>2012</v>
      </c>
      <c r="D54">
        <v>2773602.0237938501</v>
      </c>
      <c r="E54">
        <v>514</v>
      </c>
      <c r="F54">
        <v>11183.879128201001</v>
      </c>
      <c r="G54" s="3">
        <f t="shared" si="0"/>
        <v>5.867579908675799E-2</v>
      </c>
    </row>
    <row r="55" spans="1:7" x14ac:dyDescent="0.35">
      <c r="A55">
        <v>53</v>
      </c>
      <c r="B55">
        <v>2015</v>
      </c>
      <c r="C55">
        <v>2013</v>
      </c>
      <c r="D55">
        <v>2540237.1715114601</v>
      </c>
      <c r="E55">
        <v>473</v>
      </c>
      <c r="F55">
        <v>10326.1673638677</v>
      </c>
      <c r="G55" s="3">
        <f t="shared" si="0"/>
        <v>5.399543378995434E-2</v>
      </c>
    </row>
    <row r="56" spans="1:7" x14ac:dyDescent="0.35">
      <c r="A56">
        <v>54</v>
      </c>
      <c r="B56">
        <v>2015</v>
      </c>
      <c r="C56">
        <v>2014</v>
      </c>
      <c r="D56">
        <v>2655908.6800566302</v>
      </c>
      <c r="E56">
        <v>492</v>
      </c>
      <c r="F56">
        <v>14920.835281217</v>
      </c>
      <c r="G56" s="3">
        <f t="shared" si="0"/>
        <v>5.6164383561643834E-2</v>
      </c>
    </row>
    <row r="57" spans="1:7" x14ac:dyDescent="0.35">
      <c r="A57">
        <v>55</v>
      </c>
      <c r="B57">
        <v>2015</v>
      </c>
      <c r="C57">
        <v>2015</v>
      </c>
      <c r="D57">
        <v>0</v>
      </c>
      <c r="E57">
        <v>0</v>
      </c>
      <c r="F57">
        <v>0</v>
      </c>
      <c r="G57" s="3">
        <f t="shared" si="0"/>
        <v>0</v>
      </c>
    </row>
    <row r="58" spans="1:7" x14ac:dyDescent="0.35">
      <c r="A58">
        <v>56</v>
      </c>
      <c r="B58">
        <v>2015</v>
      </c>
      <c r="C58">
        <v>2016</v>
      </c>
      <c r="D58">
        <v>5429538.0656835902</v>
      </c>
      <c r="E58">
        <v>910</v>
      </c>
      <c r="F58">
        <v>18852.562728067998</v>
      </c>
      <c r="G58" s="3">
        <f t="shared" si="0"/>
        <v>0.10388127853881278</v>
      </c>
    </row>
    <row r="59" spans="1:7" x14ac:dyDescent="0.35">
      <c r="A59">
        <v>57</v>
      </c>
      <c r="B59">
        <v>2015</v>
      </c>
      <c r="C59">
        <v>2017</v>
      </c>
      <c r="D59">
        <v>3938306.19176751</v>
      </c>
      <c r="E59">
        <v>640</v>
      </c>
      <c r="F59">
        <v>14532.495172573799</v>
      </c>
      <c r="G59" s="3">
        <f t="shared" si="0"/>
        <v>7.3059360730593603E-2</v>
      </c>
    </row>
    <row r="60" spans="1:7" x14ac:dyDescent="0.35">
      <c r="A60">
        <v>58</v>
      </c>
      <c r="B60">
        <v>2015</v>
      </c>
      <c r="C60">
        <v>2018</v>
      </c>
      <c r="D60">
        <v>1511982.3992444701</v>
      </c>
      <c r="E60">
        <v>330</v>
      </c>
      <c r="F60">
        <v>5748.9825066329804</v>
      </c>
      <c r="G60" s="3">
        <f t="shared" si="0"/>
        <v>3.7671232876712327E-2</v>
      </c>
    </row>
    <row r="61" spans="1:7" x14ac:dyDescent="0.35">
      <c r="A61">
        <v>59</v>
      </c>
      <c r="B61">
        <v>2015</v>
      </c>
      <c r="C61">
        <v>2019</v>
      </c>
      <c r="D61">
        <v>1654425.1368817401</v>
      </c>
      <c r="E61">
        <v>337</v>
      </c>
      <c r="F61">
        <v>7695.0006366592797</v>
      </c>
      <c r="G61" s="3">
        <f t="shared" si="0"/>
        <v>3.8470319634703196E-2</v>
      </c>
    </row>
    <row r="62" spans="1:7" x14ac:dyDescent="0.35">
      <c r="A62">
        <v>60</v>
      </c>
      <c r="B62">
        <v>2016</v>
      </c>
      <c r="C62">
        <v>2010</v>
      </c>
      <c r="D62">
        <v>2034824.04198616</v>
      </c>
      <c r="E62">
        <v>391</v>
      </c>
      <c r="F62">
        <v>8808.7620865202098</v>
      </c>
      <c r="G62" s="3">
        <f t="shared" si="0"/>
        <v>4.4634703196347034E-2</v>
      </c>
    </row>
    <row r="63" spans="1:7" x14ac:dyDescent="0.35">
      <c r="A63">
        <v>61</v>
      </c>
      <c r="B63">
        <v>2016</v>
      </c>
      <c r="C63">
        <v>2011</v>
      </c>
      <c r="D63">
        <v>0</v>
      </c>
      <c r="E63">
        <v>0</v>
      </c>
      <c r="F63">
        <v>0</v>
      </c>
      <c r="G63" s="3">
        <f t="shared" si="0"/>
        <v>0</v>
      </c>
    </row>
    <row r="64" spans="1:7" x14ac:dyDescent="0.35">
      <c r="A64">
        <v>62</v>
      </c>
      <c r="B64">
        <v>2016</v>
      </c>
      <c r="C64">
        <v>2012</v>
      </c>
      <c r="D64">
        <v>119.664877299563</v>
      </c>
      <c r="E64">
        <v>0</v>
      </c>
      <c r="F64">
        <v>119.664877299563</v>
      </c>
      <c r="G64" s="3">
        <f t="shared" si="0"/>
        <v>0</v>
      </c>
    </row>
    <row r="65" spans="1:7" x14ac:dyDescent="0.35">
      <c r="A65">
        <v>63</v>
      </c>
      <c r="B65">
        <v>2016</v>
      </c>
      <c r="C65">
        <v>2013</v>
      </c>
      <c r="D65">
        <v>0</v>
      </c>
      <c r="E65">
        <v>0</v>
      </c>
      <c r="F65">
        <v>0</v>
      </c>
      <c r="G65" s="3">
        <f t="shared" si="0"/>
        <v>0</v>
      </c>
    </row>
    <row r="66" spans="1:7" x14ac:dyDescent="0.35">
      <c r="A66">
        <v>64</v>
      </c>
      <c r="B66">
        <v>2016</v>
      </c>
      <c r="C66">
        <v>2014</v>
      </c>
      <c r="D66">
        <v>113.767858855424</v>
      </c>
      <c r="E66">
        <v>0</v>
      </c>
      <c r="F66">
        <v>113.767858855424</v>
      </c>
      <c r="G66" s="3">
        <f t="shared" si="0"/>
        <v>0</v>
      </c>
    </row>
    <row r="67" spans="1:7" x14ac:dyDescent="0.35">
      <c r="A67">
        <v>65</v>
      </c>
      <c r="B67">
        <v>2016</v>
      </c>
      <c r="C67">
        <v>2015</v>
      </c>
      <c r="D67">
        <v>482.42968531271299</v>
      </c>
      <c r="E67">
        <v>0</v>
      </c>
      <c r="F67">
        <v>482.42968531271299</v>
      </c>
      <c r="G67" s="3">
        <f t="shared" ref="G67:G101" si="1">E67/(365*24)</f>
        <v>0</v>
      </c>
    </row>
    <row r="68" spans="1:7" x14ac:dyDescent="0.35">
      <c r="A68">
        <v>66</v>
      </c>
      <c r="B68">
        <v>2016</v>
      </c>
      <c r="C68">
        <v>2016</v>
      </c>
      <c r="D68">
        <v>0</v>
      </c>
      <c r="E68">
        <v>0</v>
      </c>
      <c r="F68">
        <v>0</v>
      </c>
      <c r="G68" s="3">
        <f t="shared" si="1"/>
        <v>0</v>
      </c>
    </row>
    <row r="69" spans="1:7" x14ac:dyDescent="0.35">
      <c r="A69">
        <v>67</v>
      </c>
      <c r="B69">
        <v>2016</v>
      </c>
      <c r="C69">
        <v>2017</v>
      </c>
      <c r="D69">
        <v>102.951877011352</v>
      </c>
      <c r="E69">
        <v>0</v>
      </c>
      <c r="F69">
        <v>102.951877011352</v>
      </c>
      <c r="G69" s="3">
        <f t="shared" si="1"/>
        <v>0</v>
      </c>
    </row>
    <row r="70" spans="1:7" x14ac:dyDescent="0.35">
      <c r="A70">
        <v>68</v>
      </c>
      <c r="B70">
        <v>2016</v>
      </c>
      <c r="C70">
        <v>2018</v>
      </c>
      <c r="D70">
        <v>0</v>
      </c>
      <c r="E70">
        <v>0</v>
      </c>
      <c r="F70">
        <v>0</v>
      </c>
      <c r="G70" s="3">
        <f t="shared" si="1"/>
        <v>0</v>
      </c>
    </row>
    <row r="71" spans="1:7" x14ac:dyDescent="0.35">
      <c r="A71">
        <v>69</v>
      </c>
      <c r="B71">
        <v>2016</v>
      </c>
      <c r="C71">
        <v>2019</v>
      </c>
      <c r="D71">
        <v>0</v>
      </c>
      <c r="E71">
        <v>0</v>
      </c>
      <c r="F71">
        <v>0</v>
      </c>
      <c r="G71" s="3">
        <f t="shared" si="1"/>
        <v>0</v>
      </c>
    </row>
    <row r="72" spans="1:7" x14ac:dyDescent="0.35">
      <c r="A72">
        <v>70</v>
      </c>
      <c r="B72">
        <v>2017</v>
      </c>
      <c r="C72">
        <v>2010</v>
      </c>
      <c r="D72">
        <v>3516299.2487212098</v>
      </c>
      <c r="E72">
        <v>605</v>
      </c>
      <c r="F72">
        <v>14530.162184798401</v>
      </c>
      <c r="G72" s="3">
        <f t="shared" si="1"/>
        <v>6.9063926940639273E-2</v>
      </c>
    </row>
    <row r="73" spans="1:7" x14ac:dyDescent="0.35">
      <c r="A73">
        <v>71</v>
      </c>
      <c r="B73">
        <v>2017</v>
      </c>
      <c r="C73">
        <v>2011</v>
      </c>
      <c r="D73">
        <v>0</v>
      </c>
      <c r="E73">
        <v>0</v>
      </c>
      <c r="F73">
        <v>0</v>
      </c>
      <c r="G73" s="3">
        <f t="shared" si="1"/>
        <v>0</v>
      </c>
    </row>
    <row r="74" spans="1:7" x14ac:dyDescent="0.35">
      <c r="A74">
        <v>72</v>
      </c>
      <c r="B74">
        <v>2017</v>
      </c>
      <c r="C74">
        <v>2012</v>
      </c>
      <c r="D74">
        <v>0</v>
      </c>
      <c r="E74">
        <v>0</v>
      </c>
      <c r="F74">
        <v>0</v>
      </c>
      <c r="G74" s="3">
        <f t="shared" si="1"/>
        <v>0</v>
      </c>
    </row>
    <row r="75" spans="1:7" x14ac:dyDescent="0.35">
      <c r="A75">
        <v>73</v>
      </c>
      <c r="B75">
        <v>2017</v>
      </c>
      <c r="C75">
        <v>2013</v>
      </c>
      <c r="D75">
        <v>0</v>
      </c>
      <c r="E75">
        <v>0</v>
      </c>
      <c r="F75">
        <v>0</v>
      </c>
      <c r="G75" s="3">
        <f t="shared" si="1"/>
        <v>0</v>
      </c>
    </row>
    <row r="76" spans="1:7" x14ac:dyDescent="0.35">
      <c r="A76">
        <v>74</v>
      </c>
      <c r="B76">
        <v>2017</v>
      </c>
      <c r="C76">
        <v>2014</v>
      </c>
      <c r="D76">
        <v>151152.84234163299</v>
      </c>
      <c r="E76">
        <v>26</v>
      </c>
      <c r="F76">
        <v>4445.6718335774503</v>
      </c>
      <c r="G76" s="3">
        <f t="shared" si="1"/>
        <v>2.9680365296803654E-3</v>
      </c>
    </row>
    <row r="77" spans="1:7" x14ac:dyDescent="0.35">
      <c r="A77">
        <v>75</v>
      </c>
      <c r="B77">
        <v>2017</v>
      </c>
      <c r="C77">
        <v>2015</v>
      </c>
      <c r="D77">
        <v>163.77746878189501</v>
      </c>
      <c r="E77">
        <v>0</v>
      </c>
      <c r="F77">
        <v>163.77746878189501</v>
      </c>
      <c r="G77" s="3">
        <f t="shared" si="1"/>
        <v>0</v>
      </c>
    </row>
    <row r="78" spans="1:7" x14ac:dyDescent="0.35">
      <c r="A78">
        <v>76</v>
      </c>
      <c r="B78">
        <v>2017</v>
      </c>
      <c r="C78">
        <v>2016</v>
      </c>
      <c r="D78">
        <v>1550521.1651105201</v>
      </c>
      <c r="E78">
        <v>281</v>
      </c>
      <c r="F78">
        <v>11658.0538730114</v>
      </c>
      <c r="G78" s="3">
        <f t="shared" si="1"/>
        <v>3.2077625570776258E-2</v>
      </c>
    </row>
    <row r="79" spans="1:7" x14ac:dyDescent="0.35">
      <c r="A79">
        <v>77</v>
      </c>
      <c r="B79">
        <v>2017</v>
      </c>
      <c r="C79">
        <v>2017</v>
      </c>
      <c r="D79">
        <v>0</v>
      </c>
      <c r="E79">
        <v>0</v>
      </c>
      <c r="F79">
        <v>0</v>
      </c>
      <c r="G79" s="3">
        <f t="shared" si="1"/>
        <v>0</v>
      </c>
    </row>
    <row r="80" spans="1:7" x14ac:dyDescent="0.35">
      <c r="A80">
        <v>78</v>
      </c>
      <c r="B80">
        <v>2017</v>
      </c>
      <c r="C80">
        <v>2018</v>
      </c>
      <c r="D80">
        <v>0</v>
      </c>
      <c r="E80">
        <v>0</v>
      </c>
      <c r="F80">
        <v>0</v>
      </c>
      <c r="G80" s="3">
        <f t="shared" si="1"/>
        <v>0</v>
      </c>
    </row>
    <row r="81" spans="1:7" x14ac:dyDescent="0.35">
      <c r="A81">
        <v>79</v>
      </c>
      <c r="B81">
        <v>2017</v>
      </c>
      <c r="C81">
        <v>2019</v>
      </c>
      <c r="D81">
        <v>0</v>
      </c>
      <c r="E81">
        <v>0</v>
      </c>
      <c r="F81">
        <v>0</v>
      </c>
      <c r="G81" s="3">
        <f t="shared" si="1"/>
        <v>0</v>
      </c>
    </row>
    <row r="82" spans="1:7" x14ac:dyDescent="0.35">
      <c r="A82">
        <v>80</v>
      </c>
      <c r="B82">
        <v>2018</v>
      </c>
      <c r="C82">
        <v>2010</v>
      </c>
      <c r="D82">
        <v>5750109.1276033204</v>
      </c>
      <c r="E82">
        <v>816</v>
      </c>
      <c r="F82">
        <v>41367.691565491499</v>
      </c>
      <c r="G82" s="3">
        <f t="shared" si="1"/>
        <v>9.3150684931506855E-2</v>
      </c>
    </row>
    <row r="83" spans="1:7" x14ac:dyDescent="0.35">
      <c r="A83">
        <v>81</v>
      </c>
      <c r="B83">
        <v>2018</v>
      </c>
      <c r="C83">
        <v>2011</v>
      </c>
      <c r="D83">
        <v>1727184.47102675</v>
      </c>
      <c r="E83">
        <v>297</v>
      </c>
      <c r="F83">
        <v>20083.5403607761</v>
      </c>
      <c r="G83" s="3">
        <f t="shared" si="1"/>
        <v>3.3904109589041095E-2</v>
      </c>
    </row>
    <row r="84" spans="1:7" x14ac:dyDescent="0.35">
      <c r="A84">
        <v>82</v>
      </c>
      <c r="B84">
        <v>2018</v>
      </c>
      <c r="C84">
        <v>2012</v>
      </c>
      <c r="D84">
        <v>2547442.7457271698</v>
      </c>
      <c r="E84">
        <v>432</v>
      </c>
      <c r="F84">
        <v>21960.713325234199</v>
      </c>
      <c r="G84" s="3">
        <f t="shared" si="1"/>
        <v>4.9315068493150684E-2</v>
      </c>
    </row>
    <row r="85" spans="1:7" x14ac:dyDescent="0.35">
      <c r="A85">
        <v>83</v>
      </c>
      <c r="B85">
        <v>2018</v>
      </c>
      <c r="C85">
        <v>2013</v>
      </c>
      <c r="D85">
        <v>2285476.1592164501</v>
      </c>
      <c r="E85">
        <v>380</v>
      </c>
      <c r="F85">
        <v>17055.7922329586</v>
      </c>
      <c r="G85" s="3">
        <f t="shared" si="1"/>
        <v>4.3378995433789952E-2</v>
      </c>
    </row>
    <row r="86" spans="1:7" x14ac:dyDescent="0.35">
      <c r="A86">
        <v>84</v>
      </c>
      <c r="B86">
        <v>2018</v>
      </c>
      <c r="C86">
        <v>2014</v>
      </c>
      <c r="D86">
        <v>2980175.4493140499</v>
      </c>
      <c r="E86">
        <v>486</v>
      </c>
      <c r="F86">
        <v>17952.864152494301</v>
      </c>
      <c r="G86" s="3">
        <f t="shared" si="1"/>
        <v>5.5479452054794522E-2</v>
      </c>
    </row>
    <row r="87" spans="1:7" x14ac:dyDescent="0.35">
      <c r="A87">
        <v>85</v>
      </c>
      <c r="B87">
        <v>2018</v>
      </c>
      <c r="C87">
        <v>2015</v>
      </c>
      <c r="D87">
        <v>1814413.9090773701</v>
      </c>
      <c r="E87">
        <v>319</v>
      </c>
      <c r="F87">
        <v>23873.867224702299</v>
      </c>
      <c r="G87" s="3">
        <f t="shared" si="1"/>
        <v>3.6415525114155252E-2</v>
      </c>
    </row>
    <row r="88" spans="1:7" x14ac:dyDescent="0.35">
      <c r="A88">
        <v>86</v>
      </c>
      <c r="B88">
        <v>2018</v>
      </c>
      <c r="C88">
        <v>2016</v>
      </c>
      <c r="D88">
        <v>4504740.4616958303</v>
      </c>
      <c r="E88">
        <v>704</v>
      </c>
      <c r="F88">
        <v>26813.931319618001</v>
      </c>
      <c r="G88" s="3">
        <f t="shared" si="1"/>
        <v>8.0365296803652966E-2</v>
      </c>
    </row>
    <row r="89" spans="1:7" x14ac:dyDescent="0.35">
      <c r="A89">
        <v>87</v>
      </c>
      <c r="B89">
        <v>2018</v>
      </c>
      <c r="C89">
        <v>2017</v>
      </c>
      <c r="D89">
        <v>3091985.5648057298</v>
      </c>
      <c r="E89">
        <v>467</v>
      </c>
      <c r="F89">
        <v>21928.975636920099</v>
      </c>
      <c r="G89" s="3">
        <f t="shared" si="1"/>
        <v>5.3310502283105021E-2</v>
      </c>
    </row>
    <row r="90" spans="1:7" x14ac:dyDescent="0.35">
      <c r="A90">
        <v>88</v>
      </c>
      <c r="B90">
        <v>2018</v>
      </c>
      <c r="C90">
        <v>2018</v>
      </c>
      <c r="D90">
        <v>0</v>
      </c>
      <c r="E90">
        <v>0</v>
      </c>
      <c r="F90">
        <v>0</v>
      </c>
      <c r="G90" s="3">
        <f t="shared" si="1"/>
        <v>0</v>
      </c>
    </row>
    <row r="91" spans="1:7" x14ac:dyDescent="0.35">
      <c r="A91">
        <v>89</v>
      </c>
      <c r="B91">
        <v>2018</v>
      </c>
      <c r="C91">
        <v>2019</v>
      </c>
      <c r="D91">
        <v>1335854.2976225801</v>
      </c>
      <c r="E91">
        <v>248</v>
      </c>
      <c r="F91">
        <v>17126.337149007399</v>
      </c>
      <c r="G91" s="3">
        <f t="shared" si="1"/>
        <v>2.8310502283105023E-2</v>
      </c>
    </row>
    <row r="92" spans="1:7" x14ac:dyDescent="0.35">
      <c r="A92">
        <v>90</v>
      </c>
      <c r="B92">
        <v>2019</v>
      </c>
      <c r="C92">
        <v>2010</v>
      </c>
      <c r="D92">
        <v>6266578.5092403702</v>
      </c>
      <c r="E92">
        <v>1055</v>
      </c>
      <c r="F92">
        <v>22704.9945986969</v>
      </c>
      <c r="G92" s="3">
        <f t="shared" si="1"/>
        <v>0.1204337899543379</v>
      </c>
    </row>
    <row r="93" spans="1:7" x14ac:dyDescent="0.35">
      <c r="A93">
        <v>91</v>
      </c>
      <c r="B93">
        <v>2019</v>
      </c>
      <c r="C93">
        <v>2011</v>
      </c>
      <c r="D93">
        <v>232676.973575582</v>
      </c>
      <c r="E93">
        <v>38</v>
      </c>
      <c r="F93">
        <v>4748.5096648077897</v>
      </c>
      <c r="G93" s="3">
        <f t="shared" si="1"/>
        <v>4.3378995433789955E-3</v>
      </c>
    </row>
    <row r="94" spans="1:7" x14ac:dyDescent="0.35">
      <c r="A94">
        <v>92</v>
      </c>
      <c r="B94">
        <v>2019</v>
      </c>
      <c r="C94">
        <v>2012</v>
      </c>
      <c r="D94">
        <v>1391263.64706608</v>
      </c>
      <c r="E94">
        <v>269</v>
      </c>
      <c r="F94">
        <v>6853.5155027885703</v>
      </c>
      <c r="G94" s="3">
        <f t="shared" si="1"/>
        <v>3.0707762557077627E-2</v>
      </c>
    </row>
    <row r="95" spans="1:7" x14ac:dyDescent="0.35">
      <c r="A95">
        <v>93</v>
      </c>
      <c r="B95">
        <v>2019</v>
      </c>
      <c r="C95">
        <v>2013</v>
      </c>
      <c r="D95">
        <v>1336974.1901489701</v>
      </c>
      <c r="E95">
        <v>268</v>
      </c>
      <c r="F95">
        <v>7386.5977356296999</v>
      </c>
      <c r="G95" s="3">
        <f t="shared" si="1"/>
        <v>3.0593607305936073E-2</v>
      </c>
    </row>
    <row r="96" spans="1:7" x14ac:dyDescent="0.35">
      <c r="A96">
        <v>94</v>
      </c>
      <c r="B96">
        <v>2019</v>
      </c>
      <c r="C96">
        <v>2014</v>
      </c>
      <c r="D96">
        <v>2761928.33410289</v>
      </c>
      <c r="E96">
        <v>519</v>
      </c>
      <c r="F96">
        <v>15175.430407158699</v>
      </c>
      <c r="G96" s="3">
        <f t="shared" si="1"/>
        <v>5.9246575342465753E-2</v>
      </c>
    </row>
    <row r="97" spans="1:7" x14ac:dyDescent="0.35">
      <c r="A97">
        <v>95</v>
      </c>
      <c r="B97">
        <v>2019</v>
      </c>
      <c r="C97">
        <v>2015</v>
      </c>
      <c r="D97">
        <v>784.61188286505103</v>
      </c>
      <c r="E97">
        <v>0</v>
      </c>
      <c r="F97">
        <v>784.61188286505103</v>
      </c>
      <c r="G97" s="3">
        <f t="shared" si="1"/>
        <v>0</v>
      </c>
    </row>
    <row r="98" spans="1:7" x14ac:dyDescent="0.35">
      <c r="A98">
        <v>96</v>
      </c>
      <c r="B98">
        <v>2019</v>
      </c>
      <c r="C98">
        <v>2016</v>
      </c>
      <c r="D98">
        <v>4346026.9828274697</v>
      </c>
      <c r="E98">
        <v>746</v>
      </c>
      <c r="F98">
        <v>16400.1018219904</v>
      </c>
      <c r="G98" s="3">
        <f t="shared" si="1"/>
        <v>8.515981735159818E-2</v>
      </c>
    </row>
    <row r="99" spans="1:7" x14ac:dyDescent="0.35">
      <c r="A99">
        <v>97</v>
      </c>
      <c r="B99">
        <v>2019</v>
      </c>
      <c r="C99">
        <v>2017</v>
      </c>
      <c r="D99">
        <v>2830946.1881623701</v>
      </c>
      <c r="E99">
        <v>508</v>
      </c>
      <c r="F99">
        <v>11058.3835475092</v>
      </c>
      <c r="G99" s="3">
        <f t="shared" si="1"/>
        <v>5.7990867579908678E-2</v>
      </c>
    </row>
    <row r="100" spans="1:7" x14ac:dyDescent="0.35">
      <c r="A100">
        <v>98</v>
      </c>
      <c r="B100">
        <v>2019</v>
      </c>
      <c r="C100">
        <v>2018</v>
      </c>
      <c r="D100">
        <v>162462.909218318</v>
      </c>
      <c r="E100">
        <v>41</v>
      </c>
      <c r="F100">
        <v>1746.9130023475</v>
      </c>
      <c r="G100" s="3">
        <f t="shared" si="1"/>
        <v>4.6803652968036525E-3</v>
      </c>
    </row>
    <row r="101" spans="1:7" x14ac:dyDescent="0.35">
      <c r="A101">
        <v>99</v>
      </c>
      <c r="B101">
        <v>2019</v>
      </c>
      <c r="C101">
        <v>2019</v>
      </c>
      <c r="D101">
        <v>0</v>
      </c>
      <c r="E101">
        <v>0</v>
      </c>
      <c r="F101">
        <v>0</v>
      </c>
      <c r="G101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EF45-1DFE-4FE7-A62B-E0F7B622EE59}">
  <dimension ref="A1:Z12"/>
  <sheetViews>
    <sheetView tabSelected="1" zoomScale="80" zoomScaleNormal="80" workbookViewId="0">
      <selection activeCell="N7" sqref="N7"/>
    </sheetView>
  </sheetViews>
  <sheetFormatPr defaultRowHeight="14.5" x14ac:dyDescent="0.35"/>
  <cols>
    <col min="1" max="1" width="11.6328125" style="7" customWidth="1"/>
    <col min="2" max="2" width="12.26953125" style="1" bestFit="1" customWidth="1"/>
    <col min="3" max="4" width="16.7265625" style="1" customWidth="1"/>
    <col min="5" max="5" width="16.7265625" style="7" customWidth="1"/>
    <col min="6" max="15" width="6.08984375" style="1" customWidth="1"/>
    <col min="16" max="16" width="8.36328125" style="7" bestFit="1" customWidth="1"/>
    <col min="17" max="26" width="6.08984375" style="1" customWidth="1"/>
    <col min="27" max="16384" width="8.7265625" style="1"/>
  </cols>
  <sheetData>
    <row r="1" spans="1:26" x14ac:dyDescent="0.35">
      <c r="F1" s="1" t="s">
        <v>6</v>
      </c>
      <c r="Q1" s="1" t="s">
        <v>6</v>
      </c>
    </row>
    <row r="2" spans="1:26" ht="43.5" x14ac:dyDescent="0.35">
      <c r="A2" s="7" t="s">
        <v>5</v>
      </c>
      <c r="B2" s="1" t="s">
        <v>8</v>
      </c>
      <c r="C2" s="4" t="s">
        <v>9</v>
      </c>
      <c r="D2" s="4" t="s">
        <v>10</v>
      </c>
      <c r="E2" s="7" t="s">
        <v>5</v>
      </c>
      <c r="F2" s="7">
        <v>2010</v>
      </c>
      <c r="G2" s="7">
        <v>2011</v>
      </c>
      <c r="H2" s="7">
        <v>2012</v>
      </c>
      <c r="I2" s="7">
        <v>2013</v>
      </c>
      <c r="J2" s="7">
        <v>2014</v>
      </c>
      <c r="K2" s="7">
        <v>2015</v>
      </c>
      <c r="L2" s="7">
        <v>2016</v>
      </c>
      <c r="M2" s="7">
        <v>2017</v>
      </c>
      <c r="N2" s="7">
        <v>2018</v>
      </c>
      <c r="O2" s="7">
        <v>2019</v>
      </c>
      <c r="P2" s="7" t="s">
        <v>5</v>
      </c>
      <c r="Q2" s="1">
        <v>2010</v>
      </c>
      <c r="R2" s="1">
        <v>2011</v>
      </c>
      <c r="S2" s="1">
        <v>2012</v>
      </c>
      <c r="T2" s="1">
        <v>2013</v>
      </c>
      <c r="U2" s="1">
        <v>2014</v>
      </c>
      <c r="V2" s="1">
        <v>2015</v>
      </c>
      <c r="W2" s="1">
        <v>2016</v>
      </c>
      <c r="X2" s="1">
        <v>2017</v>
      </c>
      <c r="Y2" s="1">
        <v>2018</v>
      </c>
      <c r="Z2" s="1">
        <v>2019</v>
      </c>
    </row>
    <row r="3" spans="1:26" ht="32.5" customHeight="1" x14ac:dyDescent="0.35">
      <c r="A3" s="7">
        <v>2010</v>
      </c>
      <c r="B3" s="5">
        <v>7821616.9858403001</v>
      </c>
      <c r="C3" s="5">
        <f>AVERAGE(F3:O3)</f>
        <v>0</v>
      </c>
      <c r="D3" s="6">
        <f>AVERAGE(Q3:Z3)</f>
        <v>0</v>
      </c>
      <c r="E3" s="7">
        <v>2010</v>
      </c>
      <c r="F3" s="2">
        <f>SUMIFS(single_year_unmet_demand_result!$D:$D,single_year_unmet_demand_result!$B:$B,Sheet1!$A3,single_year_unmet_demand_result!$C:$C,Sheet1!F$2)</f>
        <v>0</v>
      </c>
      <c r="G3" s="1">
        <f>SUMIFS(single_year_unmet_demand_result!$D:$D,single_year_unmet_demand_result!$B:$B,Sheet1!$A3,single_year_unmet_demand_result!$C:$C,Sheet1!G$2)</f>
        <v>0</v>
      </c>
      <c r="H3" s="1">
        <f>SUMIFS(single_year_unmet_demand_result!$D:$D,single_year_unmet_demand_result!$B:$B,Sheet1!$A3,single_year_unmet_demand_result!$C:$C,Sheet1!H$2)</f>
        <v>0</v>
      </c>
      <c r="I3" s="1">
        <f>SUMIFS(single_year_unmet_demand_result!$D:$D,single_year_unmet_demand_result!$B:$B,Sheet1!$A3,single_year_unmet_demand_result!$C:$C,Sheet1!I$2)</f>
        <v>0</v>
      </c>
      <c r="J3" s="1">
        <f>SUMIFS(single_year_unmet_demand_result!$D:$D,single_year_unmet_demand_result!$B:$B,Sheet1!$A3,single_year_unmet_demand_result!$C:$C,Sheet1!J$2)</f>
        <v>0</v>
      </c>
      <c r="K3" s="1">
        <f>SUMIFS(single_year_unmet_demand_result!$D:$D,single_year_unmet_demand_result!$B:$B,Sheet1!$A3,single_year_unmet_demand_result!$C:$C,Sheet1!K$2)</f>
        <v>0</v>
      </c>
      <c r="L3" s="1">
        <f>SUMIFS(single_year_unmet_demand_result!$D:$D,single_year_unmet_demand_result!$B:$B,Sheet1!$A3,single_year_unmet_demand_result!$C:$C,Sheet1!L$2)</f>
        <v>0</v>
      </c>
      <c r="M3" s="1">
        <f>SUMIFS(single_year_unmet_demand_result!$D:$D,single_year_unmet_demand_result!$B:$B,Sheet1!$A3,single_year_unmet_demand_result!$C:$C,Sheet1!M$2)</f>
        <v>0</v>
      </c>
      <c r="N3" s="1">
        <f>SUMIFS(single_year_unmet_demand_result!$D:$D,single_year_unmet_demand_result!$B:$B,Sheet1!$A3,single_year_unmet_demand_result!$C:$C,Sheet1!N$2)</f>
        <v>0</v>
      </c>
      <c r="O3" s="1">
        <f>SUMIFS(single_year_unmet_demand_result!$D:$D,single_year_unmet_demand_result!$B:$B,Sheet1!$A3,single_year_unmet_demand_result!$C:$C,Sheet1!O$2)</f>
        <v>0</v>
      </c>
      <c r="P3" s="7">
        <v>2010</v>
      </c>
      <c r="Q3" s="8">
        <f>SUMIFS(single_year_unmet_demand_result!$G:$G,single_year_unmet_demand_result!$B:$B,Sheet1!$A3,single_year_unmet_demand_result!$C:$C,Sheet1!Q$2)</f>
        <v>0</v>
      </c>
      <c r="R3" s="6">
        <f>SUMIFS(single_year_unmet_demand_result!$G:$G,single_year_unmet_demand_result!$B:$B,Sheet1!$A3,single_year_unmet_demand_result!$C:$C,Sheet1!R$2)</f>
        <v>0</v>
      </c>
      <c r="S3" s="6">
        <f>SUMIFS(single_year_unmet_demand_result!$G:$G,single_year_unmet_demand_result!$B:$B,Sheet1!$A3,single_year_unmet_demand_result!$C:$C,Sheet1!S$2)</f>
        <v>0</v>
      </c>
      <c r="T3" s="6">
        <f>SUMIFS(single_year_unmet_demand_result!$G:$G,single_year_unmet_demand_result!$B:$B,Sheet1!$A3,single_year_unmet_demand_result!$C:$C,Sheet1!T$2)</f>
        <v>0</v>
      </c>
      <c r="U3" s="6">
        <f>SUMIFS(single_year_unmet_demand_result!$G:$G,single_year_unmet_demand_result!$B:$B,Sheet1!$A3,single_year_unmet_demand_result!$C:$C,Sheet1!U$2)</f>
        <v>0</v>
      </c>
      <c r="V3" s="6">
        <f>SUMIFS(single_year_unmet_demand_result!$G:$G,single_year_unmet_demand_result!$B:$B,Sheet1!$A3,single_year_unmet_demand_result!$C:$C,Sheet1!V$2)</f>
        <v>0</v>
      </c>
      <c r="W3" s="6">
        <f>SUMIFS(single_year_unmet_demand_result!$G:$G,single_year_unmet_demand_result!$B:$B,Sheet1!$A3,single_year_unmet_demand_result!$C:$C,Sheet1!W$2)</f>
        <v>0</v>
      </c>
      <c r="X3" s="6">
        <f>SUMIFS(single_year_unmet_demand_result!$G:$G,single_year_unmet_demand_result!$B:$B,Sheet1!$A3,single_year_unmet_demand_result!$C:$C,Sheet1!X$2)</f>
        <v>0</v>
      </c>
      <c r="Y3" s="6">
        <f>SUMIFS(single_year_unmet_demand_result!$G:$G,single_year_unmet_demand_result!$B:$B,Sheet1!$A3,single_year_unmet_demand_result!$C:$C,Sheet1!Y$2)</f>
        <v>0</v>
      </c>
      <c r="Z3" s="6">
        <f>SUMIFS(single_year_unmet_demand_result!$G:$G,single_year_unmet_demand_result!$B:$B,Sheet1!$A3,single_year_unmet_demand_result!$C:$C,Sheet1!Z$2)</f>
        <v>0</v>
      </c>
    </row>
    <row r="4" spans="1:26" ht="32.5" customHeight="1" x14ac:dyDescent="0.35">
      <c r="A4" s="7">
        <v>2011</v>
      </c>
      <c r="B4" s="5">
        <v>4094259.7142928499</v>
      </c>
      <c r="C4" s="5">
        <f t="shared" ref="C4:C12" si="0">AVERAGE(F4:O4)</f>
        <v>2179707.4865012327</v>
      </c>
      <c r="D4" s="6">
        <f t="shared" ref="D4:D12" si="1">AVERAGE(Q4:Z4)</f>
        <v>4.3105022831050228E-2</v>
      </c>
      <c r="E4" s="7">
        <v>2011</v>
      </c>
      <c r="F4" s="1">
        <f>SUMIFS(single_year_unmet_demand_result!$D:$D,single_year_unmet_demand_result!$B:$B,Sheet1!$A4,single_year_unmet_demand_result!$C:$C,Sheet1!F$2)</f>
        <v>6579152.0874322001</v>
      </c>
      <c r="G4" s="2">
        <f>SUMIFS(single_year_unmet_demand_result!$D:$D,single_year_unmet_demand_result!$B:$B,Sheet1!$A4,single_year_unmet_demand_result!$C:$C,Sheet1!G$2)</f>
        <v>0</v>
      </c>
      <c r="H4" s="1">
        <f>SUMIFS(single_year_unmet_demand_result!$D:$D,single_year_unmet_demand_result!$B:$B,Sheet1!$A4,single_year_unmet_demand_result!$C:$C,Sheet1!H$2)</f>
        <v>1919640.9631038699</v>
      </c>
      <c r="I4" s="1">
        <f>SUMIFS(single_year_unmet_demand_result!$D:$D,single_year_unmet_demand_result!$B:$B,Sheet1!$A4,single_year_unmet_demand_result!$C:$C,Sheet1!I$2)</f>
        <v>1720637.3067771399</v>
      </c>
      <c r="J4" s="1">
        <f>SUMIFS(single_year_unmet_demand_result!$D:$D,single_year_unmet_demand_result!$B:$B,Sheet1!$A4,single_year_unmet_demand_result!$C:$C,Sheet1!J$2)</f>
        <v>2297640.1579917702</v>
      </c>
      <c r="K4" s="1">
        <f>SUMIFS(single_year_unmet_demand_result!$D:$D,single_year_unmet_demand_result!$B:$B,Sheet1!$A4,single_year_unmet_demand_result!$C:$C,Sheet1!K$2)</f>
        <v>15287.0424674158</v>
      </c>
      <c r="L4" s="1">
        <f>SUMIFS(single_year_unmet_demand_result!$D:$D,single_year_unmet_demand_result!$B:$B,Sheet1!$A4,single_year_unmet_demand_result!$C:$C,Sheet1!L$2)</f>
        <v>4583010.5175329801</v>
      </c>
      <c r="M4" s="1">
        <f>SUMIFS(single_year_unmet_demand_result!$D:$D,single_year_unmet_demand_result!$B:$B,Sheet1!$A4,single_year_unmet_demand_result!$C:$C,Sheet1!M$2)</f>
        <v>3098124.3773781098</v>
      </c>
      <c r="N4" s="1">
        <f>SUMIFS(single_year_unmet_demand_result!$D:$D,single_year_unmet_demand_result!$B:$B,Sheet1!$A4,single_year_unmet_demand_result!$C:$C,Sheet1!N$2)</f>
        <v>627134.00599081302</v>
      </c>
      <c r="O4" s="1">
        <f>SUMIFS(single_year_unmet_demand_result!$D:$D,single_year_unmet_demand_result!$B:$B,Sheet1!$A4,single_year_unmet_demand_result!$C:$C,Sheet1!O$2)</f>
        <v>956448.40633802896</v>
      </c>
      <c r="P4" s="7">
        <v>2011</v>
      </c>
      <c r="Q4" s="6">
        <f>SUMIFS(single_year_unmet_demand_result!$G:$G,single_year_unmet_demand_result!$B:$B,Sheet1!$A4,single_year_unmet_demand_result!$C:$C,Sheet1!Q$2)</f>
        <v>0.12762557077625572</v>
      </c>
      <c r="R4" s="8">
        <f>SUMIFS(single_year_unmet_demand_result!$G:$G,single_year_unmet_demand_result!$B:$B,Sheet1!$A4,single_year_unmet_demand_result!$C:$C,Sheet1!R$2)</f>
        <v>0</v>
      </c>
      <c r="S4" s="6">
        <f>SUMIFS(single_year_unmet_demand_result!$G:$G,single_year_unmet_demand_result!$B:$B,Sheet1!$A4,single_year_unmet_demand_result!$C:$C,Sheet1!S$2)</f>
        <v>3.8698630136986302E-2</v>
      </c>
      <c r="T4" s="6">
        <f>SUMIFS(single_year_unmet_demand_result!$G:$G,single_year_unmet_demand_result!$B:$B,Sheet1!$A4,single_year_unmet_demand_result!$C:$C,Sheet1!T$2)</f>
        <v>3.4360730593607308E-2</v>
      </c>
      <c r="U4" s="6">
        <f>SUMIFS(single_year_unmet_demand_result!$G:$G,single_year_unmet_demand_result!$B:$B,Sheet1!$A4,single_year_unmet_demand_result!$C:$C,Sheet1!U$2)</f>
        <v>4.8059360730593609E-2</v>
      </c>
      <c r="V4" s="6">
        <f>SUMIFS(single_year_unmet_demand_result!$G:$G,single_year_unmet_demand_result!$B:$B,Sheet1!$A4,single_year_unmet_demand_result!$C:$C,Sheet1!V$2)</f>
        <v>5.7077625570776253E-4</v>
      </c>
      <c r="W4" s="6">
        <f>SUMIFS(single_year_unmet_demand_result!$G:$G,single_year_unmet_demand_result!$B:$B,Sheet1!$A4,single_year_unmet_demand_result!$C:$C,Sheet1!W$2)</f>
        <v>8.9155251141552511E-2</v>
      </c>
      <c r="X4" s="6">
        <f>SUMIFS(single_year_unmet_demand_result!$G:$G,single_year_unmet_demand_result!$B:$B,Sheet1!$A4,single_year_unmet_demand_result!$C:$C,Sheet1!X$2)</f>
        <v>5.7648401826484015E-2</v>
      </c>
      <c r="Y4" s="6">
        <f>SUMIFS(single_year_unmet_demand_result!$G:$G,single_year_unmet_demand_result!$B:$B,Sheet1!$A4,single_year_unmet_demand_result!$C:$C,Sheet1!Y$2)</f>
        <v>1.449771689497717E-2</v>
      </c>
      <c r="Z4" s="6">
        <f>SUMIFS(single_year_unmet_demand_result!$G:$G,single_year_unmet_demand_result!$B:$B,Sheet1!$A4,single_year_unmet_demand_result!$C:$C,Sheet1!Z$2)</f>
        <v>2.0433789954337901E-2</v>
      </c>
    </row>
    <row r="5" spans="1:26" ht="32.5" customHeight="1" x14ac:dyDescent="0.35">
      <c r="A5" s="7">
        <v>2012</v>
      </c>
      <c r="B5" s="5">
        <v>5255024.7765025198</v>
      </c>
      <c r="C5" s="5">
        <f t="shared" si="0"/>
        <v>985164.33072651306</v>
      </c>
      <c r="D5" s="6">
        <f t="shared" si="1"/>
        <v>1.9349315068493151E-2</v>
      </c>
      <c r="E5" s="7">
        <v>2012</v>
      </c>
      <c r="F5" s="1">
        <f>SUMIFS(single_year_unmet_demand_result!$D:$D,single_year_unmet_demand_result!$B:$B,Sheet1!$A5,single_year_unmet_demand_result!$C:$C,Sheet1!F$2)</f>
        <v>4809486.7276392803</v>
      </c>
      <c r="G5" s="1">
        <f>SUMIFS(single_year_unmet_demand_result!$D:$D,single_year_unmet_demand_result!$B:$B,Sheet1!$A5,single_year_unmet_demand_result!$C:$C,Sheet1!G$2)</f>
        <v>0</v>
      </c>
      <c r="H5" s="2">
        <f>SUMIFS(single_year_unmet_demand_result!$D:$D,single_year_unmet_demand_result!$B:$B,Sheet1!$A5,single_year_unmet_demand_result!$C:$C,Sheet1!H$2)</f>
        <v>0</v>
      </c>
      <c r="I5" s="1">
        <f>SUMIFS(single_year_unmet_demand_result!$D:$D,single_year_unmet_demand_result!$B:$B,Sheet1!$A5,single_year_unmet_demand_result!$C:$C,Sheet1!I$2)</f>
        <v>0</v>
      </c>
      <c r="J5" s="1">
        <f>SUMIFS(single_year_unmet_demand_result!$D:$D,single_year_unmet_demand_result!$B:$B,Sheet1!$A5,single_year_unmet_demand_result!$C:$C,Sheet1!J$2)</f>
        <v>854760.82936508697</v>
      </c>
      <c r="K5" s="1">
        <f>SUMIFS(single_year_unmet_demand_result!$D:$D,single_year_unmet_demand_result!$B:$B,Sheet1!$A5,single_year_unmet_demand_result!$C:$C,Sheet1!K$2)</f>
        <v>272.196638298442</v>
      </c>
      <c r="L5" s="1">
        <f>SUMIFS(single_year_unmet_demand_result!$D:$D,single_year_unmet_demand_result!$B:$B,Sheet1!$A5,single_year_unmet_demand_result!$C:$C,Sheet1!L$2)</f>
        <v>2846843.07701388</v>
      </c>
      <c r="M5" s="1">
        <f>SUMIFS(single_year_unmet_demand_result!$D:$D,single_year_unmet_demand_result!$B:$B,Sheet1!$A5,single_year_unmet_demand_result!$C:$C,Sheet1!M$2)</f>
        <v>1340276.89336703</v>
      </c>
      <c r="N5" s="1">
        <f>SUMIFS(single_year_unmet_demand_result!$D:$D,single_year_unmet_demand_result!$B:$B,Sheet1!$A5,single_year_unmet_demand_result!$C:$C,Sheet1!N$2)</f>
        <v>0</v>
      </c>
      <c r="O5" s="1">
        <f>SUMIFS(single_year_unmet_demand_result!$D:$D,single_year_unmet_demand_result!$B:$B,Sheet1!$A5,single_year_unmet_demand_result!$C:$C,Sheet1!O$2)</f>
        <v>3.58324155525042</v>
      </c>
      <c r="P5" s="7">
        <v>2012</v>
      </c>
      <c r="Q5" s="6">
        <f>SUMIFS(single_year_unmet_demand_result!$G:$G,single_year_unmet_demand_result!$B:$B,Sheet1!$A5,single_year_unmet_demand_result!$C:$C,Sheet1!Q$2)</f>
        <v>9.3036529680365299E-2</v>
      </c>
      <c r="R5" s="6">
        <f>SUMIFS(single_year_unmet_demand_result!$G:$G,single_year_unmet_demand_result!$B:$B,Sheet1!$A5,single_year_unmet_demand_result!$C:$C,Sheet1!R$2)</f>
        <v>0</v>
      </c>
      <c r="S5" s="8">
        <f>SUMIFS(single_year_unmet_demand_result!$G:$G,single_year_unmet_demand_result!$B:$B,Sheet1!$A5,single_year_unmet_demand_result!$C:$C,Sheet1!S$2)</f>
        <v>0</v>
      </c>
      <c r="T5" s="6">
        <f>SUMIFS(single_year_unmet_demand_result!$G:$G,single_year_unmet_demand_result!$B:$B,Sheet1!$A5,single_year_unmet_demand_result!$C:$C,Sheet1!T$2)</f>
        <v>0</v>
      </c>
      <c r="U5" s="6">
        <f>SUMIFS(single_year_unmet_demand_result!$G:$G,single_year_unmet_demand_result!$B:$B,Sheet1!$A5,single_year_unmet_demand_result!$C:$C,Sheet1!U$2)</f>
        <v>1.4726027397260274E-2</v>
      </c>
      <c r="V5" s="6">
        <f>SUMIFS(single_year_unmet_demand_result!$G:$G,single_year_unmet_demand_result!$B:$B,Sheet1!$A5,single_year_unmet_demand_result!$C:$C,Sheet1!V$2)</f>
        <v>0</v>
      </c>
      <c r="W5" s="6">
        <f>SUMIFS(single_year_unmet_demand_result!$G:$G,single_year_unmet_demand_result!$B:$B,Sheet1!$A5,single_year_unmet_demand_result!$C:$C,Sheet1!W$2)</f>
        <v>5.6735159817351596E-2</v>
      </c>
      <c r="X5" s="6">
        <f>SUMIFS(single_year_unmet_demand_result!$G:$G,single_year_unmet_demand_result!$B:$B,Sheet1!$A5,single_year_unmet_demand_result!$C:$C,Sheet1!X$2)</f>
        <v>2.8995433789954339E-2</v>
      </c>
      <c r="Y5" s="6">
        <f>SUMIFS(single_year_unmet_demand_result!$G:$G,single_year_unmet_demand_result!$B:$B,Sheet1!$A5,single_year_unmet_demand_result!$C:$C,Sheet1!Y$2)</f>
        <v>0</v>
      </c>
      <c r="Z5" s="6">
        <f>SUMIFS(single_year_unmet_demand_result!$G:$G,single_year_unmet_demand_result!$B:$B,Sheet1!$A5,single_year_unmet_demand_result!$C:$C,Sheet1!Z$2)</f>
        <v>0</v>
      </c>
    </row>
    <row r="6" spans="1:26" ht="32.5" customHeight="1" x14ac:dyDescent="0.35">
      <c r="A6" s="7">
        <v>2013</v>
      </c>
      <c r="B6" s="5">
        <v>4886485.8947765101</v>
      </c>
      <c r="C6" s="5">
        <f t="shared" si="0"/>
        <v>1027232.723304452</v>
      </c>
      <c r="D6" s="6">
        <f t="shared" si="1"/>
        <v>2.0742009132420091E-2</v>
      </c>
      <c r="E6" s="7">
        <v>2013</v>
      </c>
      <c r="F6" s="1">
        <f>SUMIFS(single_year_unmet_demand_result!$D:$D,single_year_unmet_demand_result!$B:$B,Sheet1!$A6,single_year_unmet_demand_result!$C:$C,Sheet1!F$2)</f>
        <v>4798289.0546963699</v>
      </c>
      <c r="G6" s="1">
        <f>SUMIFS(single_year_unmet_demand_result!$D:$D,single_year_unmet_demand_result!$B:$B,Sheet1!$A6,single_year_unmet_demand_result!$C:$C,Sheet1!G$2)</f>
        <v>1239.34973418087</v>
      </c>
      <c r="H6" s="1">
        <f>SUMIFS(single_year_unmet_demand_result!$D:$D,single_year_unmet_demand_result!$B:$B,Sheet1!$A6,single_year_unmet_demand_result!$C:$C,Sheet1!H$2)</f>
        <v>286999.72509890102</v>
      </c>
      <c r="I6" s="2">
        <f>SUMIFS(single_year_unmet_demand_result!$D:$D,single_year_unmet_demand_result!$B:$B,Sheet1!$A6,single_year_unmet_demand_result!$C:$C,Sheet1!I$2)</f>
        <v>0</v>
      </c>
      <c r="J6" s="1">
        <f>SUMIFS(single_year_unmet_demand_result!$D:$D,single_year_unmet_demand_result!$B:$B,Sheet1!$A6,single_year_unmet_demand_result!$C:$C,Sheet1!J$2)</f>
        <v>938132.86359306797</v>
      </c>
      <c r="K6" s="1">
        <f>SUMIFS(single_year_unmet_demand_result!$D:$D,single_year_unmet_demand_result!$B:$B,Sheet1!$A6,single_year_unmet_demand_result!$C:$C,Sheet1!K$2)</f>
        <v>1571.9319665314499</v>
      </c>
      <c r="L6" s="1">
        <f>SUMIFS(single_year_unmet_demand_result!$D:$D,single_year_unmet_demand_result!$B:$B,Sheet1!$A6,single_year_unmet_demand_result!$C:$C,Sheet1!L$2)</f>
        <v>2829159.8857962401</v>
      </c>
      <c r="M6" s="1">
        <f>SUMIFS(single_year_unmet_demand_result!$D:$D,single_year_unmet_demand_result!$B:$B,Sheet1!$A6,single_year_unmet_demand_result!$C:$C,Sheet1!M$2)</f>
        <v>1416430.9455387101</v>
      </c>
      <c r="N6" s="1">
        <f>SUMIFS(single_year_unmet_demand_result!$D:$D,single_year_unmet_demand_result!$B:$B,Sheet1!$A6,single_year_unmet_demand_result!$C:$C,Sheet1!N$2)</f>
        <v>0</v>
      </c>
      <c r="O6" s="1">
        <f>SUMIFS(single_year_unmet_demand_result!$D:$D,single_year_unmet_demand_result!$B:$B,Sheet1!$A6,single_year_unmet_demand_result!$C:$C,Sheet1!O$2)</f>
        <v>503.47662051692998</v>
      </c>
      <c r="P6" s="7">
        <v>2013</v>
      </c>
      <c r="Q6" s="6">
        <f>SUMIFS(single_year_unmet_demand_result!$G:$G,single_year_unmet_demand_result!$B:$B,Sheet1!$A6,single_year_unmet_demand_result!$C:$C,Sheet1!Q$2)</f>
        <v>9.657534246575343E-2</v>
      </c>
      <c r="R6" s="6">
        <f>SUMIFS(single_year_unmet_demand_result!$G:$G,single_year_unmet_demand_result!$B:$B,Sheet1!$A6,single_year_unmet_demand_result!$C:$C,Sheet1!R$2)</f>
        <v>0</v>
      </c>
      <c r="S6" s="6">
        <f>SUMIFS(single_year_unmet_demand_result!$G:$G,single_year_unmet_demand_result!$B:$B,Sheet1!$A6,single_year_unmet_demand_result!$C:$C,Sheet1!S$2)</f>
        <v>3.9954337899543377E-3</v>
      </c>
      <c r="T6" s="8">
        <f>SUMIFS(single_year_unmet_demand_result!$G:$G,single_year_unmet_demand_result!$B:$B,Sheet1!$A6,single_year_unmet_demand_result!$C:$C,Sheet1!T$2)</f>
        <v>0</v>
      </c>
      <c r="U6" s="6">
        <f>SUMIFS(single_year_unmet_demand_result!$G:$G,single_year_unmet_demand_result!$B:$B,Sheet1!$A6,single_year_unmet_demand_result!$C:$C,Sheet1!U$2)</f>
        <v>1.6894977168949773E-2</v>
      </c>
      <c r="V6" s="6">
        <f>SUMIFS(single_year_unmet_demand_result!$G:$G,single_year_unmet_demand_result!$B:$B,Sheet1!$A6,single_year_unmet_demand_result!$C:$C,Sheet1!V$2)</f>
        <v>1.1415525114155251E-4</v>
      </c>
      <c r="W6" s="6">
        <f>SUMIFS(single_year_unmet_demand_result!$G:$G,single_year_unmet_demand_result!$B:$B,Sheet1!$A6,single_year_unmet_demand_result!$C:$C,Sheet1!W$2)</f>
        <v>5.9246575342465753E-2</v>
      </c>
      <c r="X6" s="6">
        <f>SUMIFS(single_year_unmet_demand_result!$G:$G,single_year_unmet_demand_result!$B:$B,Sheet1!$A6,single_year_unmet_demand_result!$C:$C,Sheet1!X$2)</f>
        <v>3.0593607305936073E-2</v>
      </c>
      <c r="Y6" s="6">
        <f>SUMIFS(single_year_unmet_demand_result!$G:$G,single_year_unmet_demand_result!$B:$B,Sheet1!$A6,single_year_unmet_demand_result!$C:$C,Sheet1!Y$2)</f>
        <v>0</v>
      </c>
      <c r="Z6" s="6">
        <f>SUMIFS(single_year_unmet_demand_result!$G:$G,single_year_unmet_demand_result!$B:$B,Sheet1!$A6,single_year_unmet_demand_result!$C:$C,Sheet1!Z$2)</f>
        <v>0</v>
      </c>
    </row>
    <row r="7" spans="1:26" ht="32.5" customHeight="1" x14ac:dyDescent="0.35">
      <c r="A7" s="7">
        <v>2014</v>
      </c>
      <c r="B7" s="5">
        <v>5829307.09772499</v>
      </c>
      <c r="C7" s="5">
        <f t="shared" si="0"/>
        <v>936600.46887385962</v>
      </c>
      <c r="D7" s="6">
        <f t="shared" si="1"/>
        <v>1.9520547945205479E-2</v>
      </c>
      <c r="E7" s="7">
        <v>2014</v>
      </c>
      <c r="F7" s="1">
        <f>SUMIFS(single_year_unmet_demand_result!$D:$D,single_year_unmet_demand_result!$B:$B,Sheet1!$A7,single_year_unmet_demand_result!$C:$C,Sheet1!F$2)</f>
        <v>4870156.0126885101</v>
      </c>
      <c r="G7" s="1">
        <f>SUMIFS(single_year_unmet_demand_result!$D:$D,single_year_unmet_demand_result!$B:$B,Sheet1!$A7,single_year_unmet_demand_result!$C:$C,Sheet1!G$2)</f>
        <v>0</v>
      </c>
      <c r="H7" s="1">
        <f>SUMIFS(single_year_unmet_demand_result!$D:$D,single_year_unmet_demand_result!$B:$B,Sheet1!$A7,single_year_unmet_demand_result!$C:$C,Sheet1!H$2)</f>
        <v>290533.14087201102</v>
      </c>
      <c r="I7" s="1">
        <f>SUMIFS(single_year_unmet_demand_result!$D:$D,single_year_unmet_demand_result!$B:$B,Sheet1!$A7,single_year_unmet_demand_result!$C:$C,Sheet1!I$2)</f>
        <v>0</v>
      </c>
      <c r="J7" s="2">
        <f>SUMIFS(single_year_unmet_demand_result!$D:$D,single_year_unmet_demand_result!$B:$B,Sheet1!$A7,single_year_unmet_demand_result!$C:$C,Sheet1!J$2)</f>
        <v>0</v>
      </c>
      <c r="K7" s="1">
        <f>SUMIFS(single_year_unmet_demand_result!$D:$D,single_year_unmet_demand_result!$B:$B,Sheet1!$A7,single_year_unmet_demand_result!$C:$C,Sheet1!K$2)</f>
        <v>414.66004947506701</v>
      </c>
      <c r="L7" s="1">
        <f>SUMIFS(single_year_unmet_demand_result!$D:$D,single_year_unmet_demand_result!$B:$B,Sheet1!$A7,single_year_unmet_demand_result!$C:$C,Sheet1!L$2)</f>
        <v>2801744.8250633301</v>
      </c>
      <c r="M7" s="1">
        <f>SUMIFS(single_year_unmet_demand_result!$D:$D,single_year_unmet_demand_result!$B:$B,Sheet1!$A7,single_year_unmet_demand_result!$C:$C,Sheet1!M$2)</f>
        <v>1403156.0500652699</v>
      </c>
      <c r="N7" s="1">
        <f>SUMIFS(single_year_unmet_demand_result!$D:$D,single_year_unmet_demand_result!$B:$B,Sheet1!$A7,single_year_unmet_demand_result!$C:$C,Sheet1!N$2)</f>
        <v>0</v>
      </c>
      <c r="O7" s="1">
        <f>SUMIFS(single_year_unmet_demand_result!$D:$D,single_year_unmet_demand_result!$B:$B,Sheet1!$A7,single_year_unmet_demand_result!$C:$C,Sheet1!O$2)</f>
        <v>0</v>
      </c>
      <c r="P7" s="7">
        <v>2014</v>
      </c>
      <c r="Q7" s="6">
        <f>SUMIFS(single_year_unmet_demand_result!$G:$G,single_year_unmet_demand_result!$B:$B,Sheet1!$A7,single_year_unmet_demand_result!$C:$C,Sheet1!Q$2)</f>
        <v>9.9429223744292236E-2</v>
      </c>
      <c r="R7" s="6">
        <f>SUMIFS(single_year_unmet_demand_result!$G:$G,single_year_unmet_demand_result!$B:$B,Sheet1!$A7,single_year_unmet_demand_result!$C:$C,Sheet1!R$2)</f>
        <v>0</v>
      </c>
      <c r="S7" s="6">
        <f>SUMIFS(single_year_unmet_demand_result!$G:$G,single_year_unmet_demand_result!$B:$B,Sheet1!$A7,single_year_unmet_demand_result!$C:$C,Sheet1!S$2)</f>
        <v>3.6529680365296802E-3</v>
      </c>
      <c r="T7" s="6">
        <f>SUMIFS(single_year_unmet_demand_result!$G:$G,single_year_unmet_demand_result!$B:$B,Sheet1!$A7,single_year_unmet_demand_result!$C:$C,Sheet1!T$2)</f>
        <v>0</v>
      </c>
      <c r="U7" s="8">
        <f>SUMIFS(single_year_unmet_demand_result!$G:$G,single_year_unmet_demand_result!$B:$B,Sheet1!$A7,single_year_unmet_demand_result!$C:$C,Sheet1!U$2)</f>
        <v>0</v>
      </c>
      <c r="V7" s="6">
        <f>SUMIFS(single_year_unmet_demand_result!$G:$G,single_year_unmet_demand_result!$B:$B,Sheet1!$A7,single_year_unmet_demand_result!$C:$C,Sheet1!V$2)</f>
        <v>0</v>
      </c>
      <c r="W7" s="6">
        <f>SUMIFS(single_year_unmet_demand_result!$G:$G,single_year_unmet_demand_result!$B:$B,Sheet1!$A7,single_year_unmet_demand_result!$C:$C,Sheet1!W$2)</f>
        <v>6.1529680365296803E-2</v>
      </c>
      <c r="X7" s="6">
        <f>SUMIFS(single_year_unmet_demand_result!$G:$G,single_year_unmet_demand_result!$B:$B,Sheet1!$A7,single_year_unmet_demand_result!$C:$C,Sheet1!X$2)</f>
        <v>3.0593607305936073E-2</v>
      </c>
      <c r="Y7" s="6">
        <f>SUMIFS(single_year_unmet_demand_result!$G:$G,single_year_unmet_demand_result!$B:$B,Sheet1!$A7,single_year_unmet_demand_result!$C:$C,Sheet1!Y$2)</f>
        <v>0</v>
      </c>
      <c r="Z7" s="6">
        <f>SUMIFS(single_year_unmet_demand_result!$G:$G,single_year_unmet_demand_result!$B:$B,Sheet1!$A7,single_year_unmet_demand_result!$C:$C,Sheet1!Z$2)</f>
        <v>0</v>
      </c>
    </row>
    <row r="8" spans="1:26" ht="32.5" customHeight="1" x14ac:dyDescent="0.35">
      <c r="A8" s="7">
        <v>2015</v>
      </c>
      <c r="B8" s="5">
        <v>4365250.2820664197</v>
      </c>
      <c r="C8" s="5">
        <f t="shared" si="0"/>
        <v>2876437.1375159528</v>
      </c>
      <c r="D8" s="6">
        <f t="shared" si="1"/>
        <v>5.7659817351598176E-2</v>
      </c>
      <c r="E8" s="7">
        <v>2015</v>
      </c>
      <c r="F8" s="1">
        <f>SUMIFS(single_year_unmet_demand_result!$D:$D,single_year_unmet_demand_result!$B:$B,Sheet1!$A8,single_year_unmet_demand_result!$C:$C,Sheet1!F$2)</f>
        <v>7436283.4448616104</v>
      </c>
      <c r="G8" s="1">
        <f>SUMIFS(single_year_unmet_demand_result!$D:$D,single_year_unmet_demand_result!$B:$B,Sheet1!$A8,single_year_unmet_demand_result!$C:$C,Sheet1!G$2)</f>
        <v>824088.26135866903</v>
      </c>
      <c r="H8" s="1">
        <f>SUMIFS(single_year_unmet_demand_result!$D:$D,single_year_unmet_demand_result!$B:$B,Sheet1!$A8,single_year_unmet_demand_result!$C:$C,Sheet1!H$2)</f>
        <v>2773602.0237938501</v>
      </c>
      <c r="I8" s="1">
        <f>SUMIFS(single_year_unmet_demand_result!$D:$D,single_year_unmet_demand_result!$B:$B,Sheet1!$A8,single_year_unmet_demand_result!$C:$C,Sheet1!I$2)</f>
        <v>2540237.1715114601</v>
      </c>
      <c r="J8" s="1">
        <f>SUMIFS(single_year_unmet_demand_result!$D:$D,single_year_unmet_demand_result!$B:$B,Sheet1!$A8,single_year_unmet_demand_result!$C:$C,Sheet1!J$2)</f>
        <v>2655908.6800566302</v>
      </c>
      <c r="K8" s="2">
        <f>SUMIFS(single_year_unmet_demand_result!$D:$D,single_year_unmet_demand_result!$B:$B,Sheet1!$A8,single_year_unmet_demand_result!$C:$C,Sheet1!K$2)</f>
        <v>0</v>
      </c>
      <c r="L8" s="1">
        <f>SUMIFS(single_year_unmet_demand_result!$D:$D,single_year_unmet_demand_result!$B:$B,Sheet1!$A8,single_year_unmet_demand_result!$C:$C,Sheet1!L$2)</f>
        <v>5429538.0656835902</v>
      </c>
      <c r="M8" s="1">
        <f>SUMIFS(single_year_unmet_demand_result!$D:$D,single_year_unmet_demand_result!$B:$B,Sheet1!$A8,single_year_unmet_demand_result!$C:$C,Sheet1!M$2)</f>
        <v>3938306.19176751</v>
      </c>
      <c r="N8" s="1">
        <f>SUMIFS(single_year_unmet_demand_result!$D:$D,single_year_unmet_demand_result!$B:$B,Sheet1!$A8,single_year_unmet_demand_result!$C:$C,Sheet1!N$2)</f>
        <v>1511982.3992444701</v>
      </c>
      <c r="O8" s="1">
        <f>SUMIFS(single_year_unmet_demand_result!$D:$D,single_year_unmet_demand_result!$B:$B,Sheet1!$A8,single_year_unmet_demand_result!$C:$C,Sheet1!O$2)</f>
        <v>1654425.1368817401</v>
      </c>
      <c r="P8" s="7">
        <v>2015</v>
      </c>
      <c r="Q8" s="6">
        <f>SUMIFS(single_year_unmet_demand_result!$G:$G,single_year_unmet_demand_result!$B:$B,Sheet1!$A8,single_year_unmet_demand_result!$C:$C,Sheet1!Q$2)</f>
        <v>0.13493150684931507</v>
      </c>
      <c r="R8" s="6">
        <f>SUMIFS(single_year_unmet_demand_result!$G:$G,single_year_unmet_demand_result!$B:$B,Sheet1!$A8,single_year_unmet_demand_result!$C:$C,Sheet1!R$2)</f>
        <v>1.9748858447488585E-2</v>
      </c>
      <c r="S8" s="6">
        <f>SUMIFS(single_year_unmet_demand_result!$G:$G,single_year_unmet_demand_result!$B:$B,Sheet1!$A8,single_year_unmet_demand_result!$C:$C,Sheet1!S$2)</f>
        <v>5.867579908675799E-2</v>
      </c>
      <c r="T8" s="6">
        <f>SUMIFS(single_year_unmet_demand_result!$G:$G,single_year_unmet_demand_result!$B:$B,Sheet1!$A8,single_year_unmet_demand_result!$C:$C,Sheet1!T$2)</f>
        <v>5.399543378995434E-2</v>
      </c>
      <c r="U8" s="6">
        <f>SUMIFS(single_year_unmet_demand_result!$G:$G,single_year_unmet_demand_result!$B:$B,Sheet1!$A8,single_year_unmet_demand_result!$C:$C,Sheet1!U$2)</f>
        <v>5.6164383561643834E-2</v>
      </c>
      <c r="V8" s="8">
        <f>SUMIFS(single_year_unmet_demand_result!$G:$G,single_year_unmet_demand_result!$B:$B,Sheet1!$A8,single_year_unmet_demand_result!$C:$C,Sheet1!V$2)</f>
        <v>0</v>
      </c>
      <c r="W8" s="6">
        <f>SUMIFS(single_year_unmet_demand_result!$G:$G,single_year_unmet_demand_result!$B:$B,Sheet1!$A8,single_year_unmet_demand_result!$C:$C,Sheet1!W$2)</f>
        <v>0.10388127853881278</v>
      </c>
      <c r="X8" s="6">
        <f>SUMIFS(single_year_unmet_demand_result!$G:$G,single_year_unmet_demand_result!$B:$B,Sheet1!$A8,single_year_unmet_demand_result!$C:$C,Sheet1!X$2)</f>
        <v>7.3059360730593603E-2</v>
      </c>
      <c r="Y8" s="6">
        <f>SUMIFS(single_year_unmet_demand_result!$G:$G,single_year_unmet_demand_result!$B:$B,Sheet1!$A8,single_year_unmet_demand_result!$C:$C,Sheet1!Y$2)</f>
        <v>3.7671232876712327E-2</v>
      </c>
      <c r="Z8" s="6">
        <f>SUMIFS(single_year_unmet_demand_result!$G:$G,single_year_unmet_demand_result!$B:$B,Sheet1!$A8,single_year_unmet_demand_result!$C:$C,Sheet1!Z$2)</f>
        <v>3.8470319634703196E-2</v>
      </c>
    </row>
    <row r="9" spans="1:26" ht="32.5" customHeight="1" x14ac:dyDescent="0.35">
      <c r="A9" s="7">
        <v>2016</v>
      </c>
      <c r="B9" s="5">
        <v>6613049.4211159898</v>
      </c>
      <c r="C9" s="5">
        <f t="shared" si="0"/>
        <v>203564.2856284639</v>
      </c>
      <c r="D9" s="6">
        <f t="shared" si="1"/>
        <v>4.463470319634703E-3</v>
      </c>
      <c r="E9" s="7">
        <v>2016</v>
      </c>
      <c r="F9" s="1">
        <f>SUMIFS(single_year_unmet_demand_result!$D:$D,single_year_unmet_demand_result!$B:$B,Sheet1!$A9,single_year_unmet_demand_result!$C:$C,Sheet1!F$2)</f>
        <v>2034824.04198616</v>
      </c>
      <c r="G9" s="1">
        <f>SUMIFS(single_year_unmet_demand_result!$D:$D,single_year_unmet_demand_result!$B:$B,Sheet1!$A9,single_year_unmet_demand_result!$C:$C,Sheet1!G$2)</f>
        <v>0</v>
      </c>
      <c r="H9" s="1">
        <f>SUMIFS(single_year_unmet_demand_result!$D:$D,single_year_unmet_demand_result!$B:$B,Sheet1!$A9,single_year_unmet_demand_result!$C:$C,Sheet1!H$2)</f>
        <v>119.664877299563</v>
      </c>
      <c r="I9" s="1">
        <f>SUMIFS(single_year_unmet_demand_result!$D:$D,single_year_unmet_demand_result!$B:$B,Sheet1!$A9,single_year_unmet_demand_result!$C:$C,Sheet1!I$2)</f>
        <v>0</v>
      </c>
      <c r="J9" s="1">
        <f>SUMIFS(single_year_unmet_demand_result!$D:$D,single_year_unmet_demand_result!$B:$B,Sheet1!$A9,single_year_unmet_demand_result!$C:$C,Sheet1!J$2)</f>
        <v>113.767858855424</v>
      </c>
      <c r="K9" s="1">
        <f>SUMIFS(single_year_unmet_demand_result!$D:$D,single_year_unmet_demand_result!$B:$B,Sheet1!$A9,single_year_unmet_demand_result!$C:$C,Sheet1!K$2)</f>
        <v>482.42968531271299</v>
      </c>
      <c r="L9" s="2">
        <f>SUMIFS(single_year_unmet_demand_result!$D:$D,single_year_unmet_demand_result!$B:$B,Sheet1!$A9,single_year_unmet_demand_result!$C:$C,Sheet1!L$2)</f>
        <v>0</v>
      </c>
      <c r="M9" s="1">
        <f>SUMIFS(single_year_unmet_demand_result!$D:$D,single_year_unmet_demand_result!$B:$B,Sheet1!$A9,single_year_unmet_demand_result!$C:$C,Sheet1!M$2)</f>
        <v>102.951877011352</v>
      </c>
      <c r="N9" s="1">
        <f>SUMIFS(single_year_unmet_demand_result!$D:$D,single_year_unmet_demand_result!$B:$B,Sheet1!$A9,single_year_unmet_demand_result!$C:$C,Sheet1!N$2)</f>
        <v>0</v>
      </c>
      <c r="O9" s="1">
        <f>SUMIFS(single_year_unmet_demand_result!$D:$D,single_year_unmet_demand_result!$B:$B,Sheet1!$A9,single_year_unmet_demand_result!$C:$C,Sheet1!O$2)</f>
        <v>0</v>
      </c>
      <c r="P9" s="7">
        <v>2016</v>
      </c>
      <c r="Q9" s="6">
        <f>SUMIFS(single_year_unmet_demand_result!$G:$G,single_year_unmet_demand_result!$B:$B,Sheet1!$A9,single_year_unmet_demand_result!$C:$C,Sheet1!Q$2)</f>
        <v>4.4634703196347034E-2</v>
      </c>
      <c r="R9" s="6">
        <f>SUMIFS(single_year_unmet_demand_result!$G:$G,single_year_unmet_demand_result!$B:$B,Sheet1!$A9,single_year_unmet_demand_result!$C:$C,Sheet1!R$2)</f>
        <v>0</v>
      </c>
      <c r="S9" s="6">
        <f>SUMIFS(single_year_unmet_demand_result!$G:$G,single_year_unmet_demand_result!$B:$B,Sheet1!$A9,single_year_unmet_demand_result!$C:$C,Sheet1!S$2)</f>
        <v>0</v>
      </c>
      <c r="T9" s="6">
        <f>SUMIFS(single_year_unmet_demand_result!$G:$G,single_year_unmet_demand_result!$B:$B,Sheet1!$A9,single_year_unmet_demand_result!$C:$C,Sheet1!T$2)</f>
        <v>0</v>
      </c>
      <c r="U9" s="6">
        <f>SUMIFS(single_year_unmet_demand_result!$G:$G,single_year_unmet_demand_result!$B:$B,Sheet1!$A9,single_year_unmet_demand_result!$C:$C,Sheet1!U$2)</f>
        <v>0</v>
      </c>
      <c r="V9" s="6">
        <f>SUMIFS(single_year_unmet_demand_result!$G:$G,single_year_unmet_demand_result!$B:$B,Sheet1!$A9,single_year_unmet_demand_result!$C:$C,Sheet1!V$2)</f>
        <v>0</v>
      </c>
      <c r="W9" s="8">
        <f>SUMIFS(single_year_unmet_demand_result!$G:$G,single_year_unmet_demand_result!$B:$B,Sheet1!$A9,single_year_unmet_demand_result!$C:$C,Sheet1!W$2)</f>
        <v>0</v>
      </c>
      <c r="X9" s="6">
        <f>SUMIFS(single_year_unmet_demand_result!$G:$G,single_year_unmet_demand_result!$B:$B,Sheet1!$A9,single_year_unmet_demand_result!$C:$C,Sheet1!X$2)</f>
        <v>0</v>
      </c>
      <c r="Y9" s="6">
        <f>SUMIFS(single_year_unmet_demand_result!$G:$G,single_year_unmet_demand_result!$B:$B,Sheet1!$A9,single_year_unmet_demand_result!$C:$C,Sheet1!Y$2)</f>
        <v>0</v>
      </c>
      <c r="Z9" s="6">
        <f>SUMIFS(single_year_unmet_demand_result!$G:$G,single_year_unmet_demand_result!$B:$B,Sheet1!$A9,single_year_unmet_demand_result!$C:$C,Sheet1!Z$2)</f>
        <v>0</v>
      </c>
    </row>
    <row r="10" spans="1:26" ht="32.5" customHeight="1" x14ac:dyDescent="0.35">
      <c r="A10" s="7">
        <v>2017</v>
      </c>
      <c r="B10" s="5">
        <v>5172887.1368390201</v>
      </c>
      <c r="C10" s="5">
        <f t="shared" si="0"/>
        <v>521813.70336421451</v>
      </c>
      <c r="D10" s="6">
        <f t="shared" si="1"/>
        <v>1.0410958904109589E-2</v>
      </c>
      <c r="E10" s="7">
        <v>2017</v>
      </c>
      <c r="F10" s="1">
        <f>SUMIFS(single_year_unmet_demand_result!$D:$D,single_year_unmet_demand_result!$B:$B,Sheet1!$A10,single_year_unmet_demand_result!$C:$C,Sheet1!F$2)</f>
        <v>3516299.2487212098</v>
      </c>
      <c r="G10" s="1">
        <f>SUMIFS(single_year_unmet_demand_result!$D:$D,single_year_unmet_demand_result!$B:$B,Sheet1!$A10,single_year_unmet_demand_result!$C:$C,Sheet1!G$2)</f>
        <v>0</v>
      </c>
      <c r="H10" s="1">
        <f>SUMIFS(single_year_unmet_demand_result!$D:$D,single_year_unmet_demand_result!$B:$B,Sheet1!$A10,single_year_unmet_demand_result!$C:$C,Sheet1!H$2)</f>
        <v>0</v>
      </c>
      <c r="I10" s="1">
        <f>SUMIFS(single_year_unmet_demand_result!$D:$D,single_year_unmet_demand_result!$B:$B,Sheet1!$A10,single_year_unmet_demand_result!$C:$C,Sheet1!I$2)</f>
        <v>0</v>
      </c>
      <c r="J10" s="1">
        <f>SUMIFS(single_year_unmet_demand_result!$D:$D,single_year_unmet_demand_result!$B:$B,Sheet1!$A10,single_year_unmet_demand_result!$C:$C,Sheet1!J$2)</f>
        <v>151152.84234163299</v>
      </c>
      <c r="K10" s="1">
        <f>SUMIFS(single_year_unmet_demand_result!$D:$D,single_year_unmet_demand_result!$B:$B,Sheet1!$A10,single_year_unmet_demand_result!$C:$C,Sheet1!K$2)</f>
        <v>163.77746878189501</v>
      </c>
      <c r="L10" s="1">
        <f>SUMIFS(single_year_unmet_demand_result!$D:$D,single_year_unmet_demand_result!$B:$B,Sheet1!$A10,single_year_unmet_demand_result!$C:$C,Sheet1!L$2)</f>
        <v>1550521.1651105201</v>
      </c>
      <c r="M10" s="2">
        <f>SUMIFS(single_year_unmet_demand_result!$D:$D,single_year_unmet_demand_result!$B:$B,Sheet1!$A10,single_year_unmet_demand_result!$C:$C,Sheet1!M$2)</f>
        <v>0</v>
      </c>
      <c r="N10" s="1">
        <f>SUMIFS(single_year_unmet_demand_result!$D:$D,single_year_unmet_demand_result!$B:$B,Sheet1!$A10,single_year_unmet_demand_result!$C:$C,Sheet1!N$2)</f>
        <v>0</v>
      </c>
      <c r="O10" s="1">
        <f>SUMIFS(single_year_unmet_demand_result!$D:$D,single_year_unmet_demand_result!$B:$B,Sheet1!$A10,single_year_unmet_demand_result!$C:$C,Sheet1!O$2)</f>
        <v>0</v>
      </c>
      <c r="P10" s="7">
        <v>2017</v>
      </c>
      <c r="Q10" s="6">
        <f>SUMIFS(single_year_unmet_demand_result!$G:$G,single_year_unmet_demand_result!$B:$B,Sheet1!$A10,single_year_unmet_demand_result!$C:$C,Sheet1!Q$2)</f>
        <v>6.9063926940639273E-2</v>
      </c>
      <c r="R10" s="6">
        <f>SUMIFS(single_year_unmet_demand_result!$G:$G,single_year_unmet_demand_result!$B:$B,Sheet1!$A10,single_year_unmet_demand_result!$C:$C,Sheet1!R$2)</f>
        <v>0</v>
      </c>
      <c r="S10" s="6">
        <f>SUMIFS(single_year_unmet_demand_result!$G:$G,single_year_unmet_demand_result!$B:$B,Sheet1!$A10,single_year_unmet_demand_result!$C:$C,Sheet1!S$2)</f>
        <v>0</v>
      </c>
      <c r="T10" s="6">
        <f>SUMIFS(single_year_unmet_demand_result!$G:$G,single_year_unmet_demand_result!$B:$B,Sheet1!$A10,single_year_unmet_demand_result!$C:$C,Sheet1!T$2)</f>
        <v>0</v>
      </c>
      <c r="U10" s="6">
        <f>SUMIFS(single_year_unmet_demand_result!$G:$G,single_year_unmet_demand_result!$B:$B,Sheet1!$A10,single_year_unmet_demand_result!$C:$C,Sheet1!U$2)</f>
        <v>2.9680365296803654E-3</v>
      </c>
      <c r="V10" s="6">
        <f>SUMIFS(single_year_unmet_demand_result!$G:$G,single_year_unmet_demand_result!$B:$B,Sheet1!$A10,single_year_unmet_demand_result!$C:$C,Sheet1!V$2)</f>
        <v>0</v>
      </c>
      <c r="W10" s="6">
        <f>SUMIFS(single_year_unmet_demand_result!$G:$G,single_year_unmet_demand_result!$B:$B,Sheet1!$A10,single_year_unmet_demand_result!$C:$C,Sheet1!W$2)</f>
        <v>3.2077625570776258E-2</v>
      </c>
      <c r="X10" s="8">
        <f>SUMIFS(single_year_unmet_demand_result!$G:$G,single_year_unmet_demand_result!$B:$B,Sheet1!$A10,single_year_unmet_demand_result!$C:$C,Sheet1!X$2)</f>
        <v>0</v>
      </c>
      <c r="Y10" s="6">
        <f>SUMIFS(single_year_unmet_demand_result!$G:$G,single_year_unmet_demand_result!$B:$B,Sheet1!$A10,single_year_unmet_demand_result!$C:$C,Sheet1!Y$2)</f>
        <v>0</v>
      </c>
      <c r="Z10" s="6">
        <f>SUMIFS(single_year_unmet_demand_result!$G:$G,single_year_unmet_demand_result!$B:$B,Sheet1!$A10,single_year_unmet_demand_result!$C:$C,Sheet1!Z$2)</f>
        <v>0</v>
      </c>
    </row>
    <row r="11" spans="1:26" ht="32.5" customHeight="1" x14ac:dyDescent="0.35">
      <c r="A11" s="7">
        <v>2018</v>
      </c>
      <c r="B11" s="5">
        <v>2108623.6628565299</v>
      </c>
      <c r="C11" s="5">
        <f t="shared" si="0"/>
        <v>2603738.2186089256</v>
      </c>
      <c r="D11" s="6">
        <f t="shared" si="1"/>
        <v>4.7363013698630135E-2</v>
      </c>
      <c r="E11" s="7">
        <v>2018</v>
      </c>
      <c r="F11" s="1">
        <f>SUMIFS(single_year_unmet_demand_result!$D:$D,single_year_unmet_demand_result!$B:$B,Sheet1!$A11,single_year_unmet_demand_result!$C:$C,Sheet1!F$2)</f>
        <v>5750109.1276033204</v>
      </c>
      <c r="G11" s="1">
        <f>SUMIFS(single_year_unmet_demand_result!$D:$D,single_year_unmet_demand_result!$B:$B,Sheet1!$A11,single_year_unmet_demand_result!$C:$C,Sheet1!G$2)</f>
        <v>1727184.47102675</v>
      </c>
      <c r="H11" s="1">
        <f>SUMIFS(single_year_unmet_demand_result!$D:$D,single_year_unmet_demand_result!$B:$B,Sheet1!$A11,single_year_unmet_demand_result!$C:$C,Sheet1!H$2)</f>
        <v>2547442.7457271698</v>
      </c>
      <c r="I11" s="1">
        <f>SUMIFS(single_year_unmet_demand_result!$D:$D,single_year_unmet_demand_result!$B:$B,Sheet1!$A11,single_year_unmet_demand_result!$C:$C,Sheet1!I$2)</f>
        <v>2285476.1592164501</v>
      </c>
      <c r="J11" s="1">
        <f>SUMIFS(single_year_unmet_demand_result!$D:$D,single_year_unmet_demand_result!$B:$B,Sheet1!$A11,single_year_unmet_demand_result!$C:$C,Sheet1!J$2)</f>
        <v>2980175.4493140499</v>
      </c>
      <c r="K11" s="1">
        <f>SUMIFS(single_year_unmet_demand_result!$D:$D,single_year_unmet_demand_result!$B:$B,Sheet1!$A11,single_year_unmet_demand_result!$C:$C,Sheet1!K$2)</f>
        <v>1814413.9090773701</v>
      </c>
      <c r="L11" s="1">
        <f>SUMIFS(single_year_unmet_demand_result!$D:$D,single_year_unmet_demand_result!$B:$B,Sheet1!$A11,single_year_unmet_demand_result!$C:$C,Sheet1!L$2)</f>
        <v>4504740.4616958303</v>
      </c>
      <c r="M11" s="1">
        <f>SUMIFS(single_year_unmet_demand_result!$D:$D,single_year_unmet_demand_result!$B:$B,Sheet1!$A11,single_year_unmet_demand_result!$C:$C,Sheet1!M$2)</f>
        <v>3091985.5648057298</v>
      </c>
      <c r="N11" s="2">
        <f>SUMIFS(single_year_unmet_demand_result!$D:$D,single_year_unmet_demand_result!$B:$B,Sheet1!$A11,single_year_unmet_demand_result!$C:$C,Sheet1!N$2)</f>
        <v>0</v>
      </c>
      <c r="O11" s="1">
        <f>SUMIFS(single_year_unmet_demand_result!$D:$D,single_year_unmet_demand_result!$B:$B,Sheet1!$A11,single_year_unmet_demand_result!$C:$C,Sheet1!O$2)</f>
        <v>1335854.2976225801</v>
      </c>
      <c r="P11" s="7">
        <v>2018</v>
      </c>
      <c r="Q11" s="6">
        <f>SUMIFS(single_year_unmet_demand_result!$G:$G,single_year_unmet_demand_result!$B:$B,Sheet1!$A11,single_year_unmet_demand_result!$C:$C,Sheet1!Q$2)</f>
        <v>9.3150684931506855E-2</v>
      </c>
      <c r="R11" s="6">
        <f>SUMIFS(single_year_unmet_demand_result!$G:$G,single_year_unmet_demand_result!$B:$B,Sheet1!$A11,single_year_unmet_demand_result!$C:$C,Sheet1!R$2)</f>
        <v>3.3904109589041095E-2</v>
      </c>
      <c r="S11" s="6">
        <f>SUMIFS(single_year_unmet_demand_result!$G:$G,single_year_unmet_demand_result!$B:$B,Sheet1!$A11,single_year_unmet_demand_result!$C:$C,Sheet1!S$2)</f>
        <v>4.9315068493150684E-2</v>
      </c>
      <c r="T11" s="6">
        <f>SUMIFS(single_year_unmet_demand_result!$G:$G,single_year_unmet_demand_result!$B:$B,Sheet1!$A11,single_year_unmet_demand_result!$C:$C,Sheet1!T$2)</f>
        <v>4.3378995433789952E-2</v>
      </c>
      <c r="U11" s="6">
        <f>SUMIFS(single_year_unmet_demand_result!$G:$G,single_year_unmet_demand_result!$B:$B,Sheet1!$A11,single_year_unmet_demand_result!$C:$C,Sheet1!U$2)</f>
        <v>5.5479452054794522E-2</v>
      </c>
      <c r="V11" s="6">
        <f>SUMIFS(single_year_unmet_demand_result!$G:$G,single_year_unmet_demand_result!$B:$B,Sheet1!$A11,single_year_unmet_demand_result!$C:$C,Sheet1!V$2)</f>
        <v>3.6415525114155252E-2</v>
      </c>
      <c r="W11" s="6">
        <f>SUMIFS(single_year_unmet_demand_result!$G:$G,single_year_unmet_demand_result!$B:$B,Sheet1!$A11,single_year_unmet_demand_result!$C:$C,Sheet1!W$2)</f>
        <v>8.0365296803652966E-2</v>
      </c>
      <c r="X11" s="6">
        <f>SUMIFS(single_year_unmet_demand_result!$G:$G,single_year_unmet_demand_result!$B:$B,Sheet1!$A11,single_year_unmet_demand_result!$C:$C,Sheet1!X$2)</f>
        <v>5.3310502283105021E-2</v>
      </c>
      <c r="Y11" s="8">
        <f>SUMIFS(single_year_unmet_demand_result!$G:$G,single_year_unmet_demand_result!$B:$B,Sheet1!$A11,single_year_unmet_demand_result!$C:$C,Sheet1!Y$2)</f>
        <v>0</v>
      </c>
      <c r="Z11" s="6">
        <f>SUMIFS(single_year_unmet_demand_result!$G:$G,single_year_unmet_demand_result!$B:$B,Sheet1!$A11,single_year_unmet_demand_result!$C:$C,Sheet1!Z$2)</f>
        <v>2.8310502283105023E-2</v>
      </c>
    </row>
    <row r="12" spans="1:26" ht="32.5" customHeight="1" x14ac:dyDescent="0.35">
      <c r="A12" s="7">
        <v>2019</v>
      </c>
      <c r="B12" s="5">
        <v>4040059.2767777299</v>
      </c>
      <c r="C12" s="5">
        <f t="shared" si="0"/>
        <v>1932964.2346224915</v>
      </c>
      <c r="D12" s="6">
        <f t="shared" si="1"/>
        <v>3.9315068493150682E-2</v>
      </c>
      <c r="E12" s="7">
        <v>2019</v>
      </c>
      <c r="F12" s="1">
        <f>SUMIFS(single_year_unmet_demand_result!$D:$D,single_year_unmet_demand_result!$B:$B,Sheet1!$A12,single_year_unmet_demand_result!$C:$C,Sheet1!F$2)</f>
        <v>6266578.5092403702</v>
      </c>
      <c r="G12" s="1">
        <f>SUMIFS(single_year_unmet_demand_result!$D:$D,single_year_unmet_demand_result!$B:$B,Sheet1!$A12,single_year_unmet_demand_result!$C:$C,Sheet1!G$2)</f>
        <v>232676.973575582</v>
      </c>
      <c r="H12" s="1">
        <f>SUMIFS(single_year_unmet_demand_result!$D:$D,single_year_unmet_demand_result!$B:$B,Sheet1!$A12,single_year_unmet_demand_result!$C:$C,Sheet1!H$2)</f>
        <v>1391263.64706608</v>
      </c>
      <c r="I12" s="1">
        <f>SUMIFS(single_year_unmet_demand_result!$D:$D,single_year_unmet_demand_result!$B:$B,Sheet1!$A12,single_year_unmet_demand_result!$C:$C,Sheet1!I$2)</f>
        <v>1336974.1901489701</v>
      </c>
      <c r="J12" s="1">
        <f>SUMIFS(single_year_unmet_demand_result!$D:$D,single_year_unmet_demand_result!$B:$B,Sheet1!$A12,single_year_unmet_demand_result!$C:$C,Sheet1!J$2)</f>
        <v>2761928.33410289</v>
      </c>
      <c r="K12" s="1">
        <f>SUMIFS(single_year_unmet_demand_result!$D:$D,single_year_unmet_demand_result!$B:$B,Sheet1!$A12,single_year_unmet_demand_result!$C:$C,Sheet1!K$2)</f>
        <v>784.61188286505103</v>
      </c>
      <c r="L12" s="1">
        <f>SUMIFS(single_year_unmet_demand_result!$D:$D,single_year_unmet_demand_result!$B:$B,Sheet1!$A12,single_year_unmet_demand_result!$C:$C,Sheet1!L$2)</f>
        <v>4346026.9828274697</v>
      </c>
      <c r="M12" s="1">
        <f>SUMIFS(single_year_unmet_demand_result!$D:$D,single_year_unmet_demand_result!$B:$B,Sheet1!$A12,single_year_unmet_demand_result!$C:$C,Sheet1!M$2)</f>
        <v>2830946.1881623701</v>
      </c>
      <c r="N12" s="1">
        <f>SUMIFS(single_year_unmet_demand_result!$D:$D,single_year_unmet_demand_result!$B:$B,Sheet1!$A12,single_year_unmet_demand_result!$C:$C,Sheet1!N$2)</f>
        <v>162462.909218318</v>
      </c>
      <c r="O12" s="2">
        <f>SUMIFS(single_year_unmet_demand_result!$D:$D,single_year_unmet_demand_result!$B:$B,Sheet1!$A12,single_year_unmet_demand_result!$C:$C,Sheet1!O$2)</f>
        <v>0</v>
      </c>
      <c r="P12" s="7">
        <v>2019</v>
      </c>
      <c r="Q12" s="6">
        <f>SUMIFS(single_year_unmet_demand_result!$G:$G,single_year_unmet_demand_result!$B:$B,Sheet1!$A12,single_year_unmet_demand_result!$C:$C,Sheet1!Q$2)</f>
        <v>0.1204337899543379</v>
      </c>
      <c r="R12" s="6">
        <f>SUMIFS(single_year_unmet_demand_result!$G:$G,single_year_unmet_demand_result!$B:$B,Sheet1!$A12,single_year_unmet_demand_result!$C:$C,Sheet1!R$2)</f>
        <v>4.3378995433789955E-3</v>
      </c>
      <c r="S12" s="6">
        <f>SUMIFS(single_year_unmet_demand_result!$G:$G,single_year_unmet_demand_result!$B:$B,Sheet1!$A12,single_year_unmet_demand_result!$C:$C,Sheet1!S$2)</f>
        <v>3.0707762557077627E-2</v>
      </c>
      <c r="T12" s="6">
        <f>SUMIFS(single_year_unmet_demand_result!$G:$G,single_year_unmet_demand_result!$B:$B,Sheet1!$A12,single_year_unmet_demand_result!$C:$C,Sheet1!T$2)</f>
        <v>3.0593607305936073E-2</v>
      </c>
      <c r="U12" s="6">
        <f>SUMIFS(single_year_unmet_demand_result!$G:$G,single_year_unmet_demand_result!$B:$B,Sheet1!$A12,single_year_unmet_demand_result!$C:$C,Sheet1!U$2)</f>
        <v>5.9246575342465753E-2</v>
      </c>
      <c r="V12" s="6">
        <f>SUMIFS(single_year_unmet_demand_result!$G:$G,single_year_unmet_demand_result!$B:$B,Sheet1!$A12,single_year_unmet_demand_result!$C:$C,Sheet1!V$2)</f>
        <v>0</v>
      </c>
      <c r="W12" s="6">
        <f>SUMIFS(single_year_unmet_demand_result!$G:$G,single_year_unmet_demand_result!$B:$B,Sheet1!$A12,single_year_unmet_demand_result!$C:$C,Sheet1!W$2)</f>
        <v>8.515981735159818E-2</v>
      </c>
      <c r="X12" s="6">
        <f>SUMIFS(single_year_unmet_demand_result!$G:$G,single_year_unmet_demand_result!$B:$B,Sheet1!$A12,single_year_unmet_demand_result!$C:$C,Sheet1!X$2)</f>
        <v>5.7990867579908678E-2</v>
      </c>
      <c r="Y12" s="6">
        <f>SUMIFS(single_year_unmet_demand_result!$G:$G,single_year_unmet_demand_result!$B:$B,Sheet1!$A12,single_year_unmet_demand_result!$C:$C,Sheet1!Y$2)</f>
        <v>4.6803652968036525E-3</v>
      </c>
      <c r="Z12" s="8">
        <f>SUMIFS(single_year_unmet_demand_result!$G:$G,single_year_unmet_demand_result!$B:$B,Sheet1!$A12,single_year_unmet_demand_result!$C:$C,Sheet1!Z$2)</f>
        <v>0</v>
      </c>
    </row>
  </sheetData>
  <conditionalFormatting sqref="F3:O12">
    <cfRule type="colorScale" priority="5">
      <colorScale>
        <cfvo type="min"/>
        <cfvo type="max"/>
        <color rgb="FFFCFCFF"/>
        <color rgb="FFF8696B"/>
      </colorScale>
    </cfRule>
  </conditionalFormatting>
  <conditionalFormatting sqref="Q3:Z12">
    <cfRule type="colorScale" priority="4">
      <colorScale>
        <cfvo type="min"/>
        <cfvo type="max"/>
        <color rgb="FFFCFCFF"/>
        <color rgb="FFF8696B"/>
      </colorScale>
    </cfRule>
  </conditionalFormatting>
  <conditionalFormatting sqref="B3:B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3:C12">
    <cfRule type="colorScale" priority="2">
      <colorScale>
        <cfvo type="min"/>
        <cfvo type="max"/>
        <color rgb="FF63BE7B"/>
        <color rgb="FFFCFCFF"/>
      </colorScale>
    </cfRule>
  </conditionalFormatting>
  <conditionalFormatting sqref="D3: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single_year_unmet_demand_result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Hawkins</cp:lastModifiedBy>
  <dcterms:created xsi:type="dcterms:W3CDTF">2024-12-30T17:39:12Z</dcterms:created>
  <dcterms:modified xsi:type="dcterms:W3CDTF">2024-12-30T17:55:55Z</dcterms:modified>
</cp:coreProperties>
</file>