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awkins\Offline Workspace\Development\energy-system-modelling-with-LDES\simple_weather-year_ldes-model\export\"/>
    </mc:Choice>
  </mc:AlternateContent>
  <xr:revisionPtr revIDLastSave="0" documentId="13_ncr:9_{EF6B2866-3984-4FF0-86A0-82C3D991A24B}" xr6:coauthVersionLast="47" xr6:coauthVersionMax="47" xr10:uidLastSave="{00000000-0000-0000-0000-000000000000}"/>
  <bookViews>
    <workbookView xWindow="-110" yWindow="-110" windowWidth="19420" windowHeight="11500" activeTab="2" xr2:uid="{450BF2CB-B8A2-49EA-B454-44582FCEAE00}"/>
  </bookViews>
  <sheets>
    <sheet name="raw" sheetId="1" r:id="rId1"/>
    <sheet name="Sheet2" sheetId="3" r:id="rId2"/>
    <sheet name="three_cluster_combinations_ (2)" sheetId="2" r:id="rId3"/>
  </sheets>
  <definedNames>
    <definedName name="_xlnm._FilterDatabase" localSheetId="2" hidden="1">'three_cluster_combinations_ (2)'!#REF!</definedName>
  </definedNames>
  <calcPr calcId="0"/>
  <pivotCaches>
    <pivotCache cacheId="4" r:id="rId4"/>
  </pivotCaches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" i="2"/>
  <c r="I2" i="2" a="1"/>
  <c r="I2" i="2" s="1"/>
  <c r="D71" i="2"/>
  <c r="D29" i="2"/>
  <c r="D113" i="2"/>
  <c r="D15" i="2"/>
  <c r="D99" i="2"/>
  <c r="D57" i="2"/>
  <c r="D85" i="2"/>
  <c r="D43" i="2"/>
  <c r="D155" i="2"/>
  <c r="D8" i="2"/>
  <c r="D141" i="2"/>
  <c r="D50" i="2"/>
  <c r="D127" i="2"/>
  <c r="D36" i="2"/>
  <c r="D169" i="2"/>
  <c r="D22" i="2"/>
  <c r="D134" i="2"/>
  <c r="D92" i="2"/>
  <c r="D120" i="2"/>
  <c r="D78" i="2"/>
  <c r="D162" i="2"/>
  <c r="D64" i="2"/>
  <c r="D148" i="2"/>
  <c r="D106" i="2"/>
  <c r="D70" i="2"/>
  <c r="D28" i="2"/>
  <c r="D112" i="2"/>
  <c r="D14" i="2"/>
  <c r="D98" i="2"/>
  <c r="D56" i="2"/>
  <c r="D84" i="2"/>
  <c r="D42" i="2"/>
  <c r="D154" i="2"/>
  <c r="D7" i="2"/>
  <c r="D140" i="2"/>
  <c r="D49" i="2"/>
  <c r="D126" i="2"/>
  <c r="D35" i="2"/>
  <c r="D168" i="2"/>
  <c r="D21" i="2"/>
  <c r="D133" i="2"/>
  <c r="D91" i="2"/>
  <c r="D119" i="2"/>
  <c r="D77" i="2"/>
  <c r="D161" i="2"/>
  <c r="D63" i="2"/>
  <c r="D147" i="2"/>
  <c r="D105" i="2"/>
  <c r="D69" i="2"/>
  <c r="D27" i="2"/>
  <c r="D111" i="2"/>
  <c r="D13" i="2"/>
  <c r="D97" i="2"/>
  <c r="D55" i="2"/>
  <c r="D83" i="2"/>
  <c r="D41" i="2"/>
  <c r="D153" i="2"/>
  <c r="D6" i="2"/>
  <c r="D139" i="2"/>
  <c r="D48" i="2"/>
  <c r="D125" i="2"/>
  <c r="D34" i="2"/>
  <c r="D167" i="2"/>
  <c r="D20" i="2"/>
  <c r="D132" i="2"/>
  <c r="D90" i="2"/>
  <c r="D118" i="2"/>
  <c r="D76" i="2"/>
  <c r="D160" i="2"/>
  <c r="D62" i="2"/>
  <c r="D146" i="2"/>
  <c r="D104" i="2"/>
  <c r="D68" i="2"/>
  <c r="D26" i="2"/>
  <c r="D110" i="2"/>
  <c r="D12" i="2"/>
  <c r="D96" i="2"/>
  <c r="D54" i="2"/>
  <c r="D82" i="2"/>
  <c r="D40" i="2"/>
  <c r="D152" i="2"/>
  <c r="D5" i="2"/>
  <c r="D138" i="2"/>
  <c r="D47" i="2"/>
  <c r="D124" i="2"/>
  <c r="D33" i="2"/>
  <c r="D166" i="2"/>
  <c r="D19" i="2"/>
  <c r="D131" i="2"/>
  <c r="D89" i="2"/>
  <c r="D117" i="2"/>
  <c r="D75" i="2"/>
  <c r="D159" i="2"/>
  <c r="D61" i="2"/>
  <c r="D145" i="2"/>
  <c r="D103" i="2"/>
  <c r="D67" i="2"/>
  <c r="D25" i="2"/>
  <c r="D109" i="2"/>
  <c r="D11" i="2"/>
  <c r="D95" i="2"/>
  <c r="D53" i="2"/>
  <c r="D81" i="2"/>
  <c r="D39" i="2"/>
  <c r="D151" i="2"/>
  <c r="D4" i="2"/>
  <c r="D137" i="2"/>
  <c r="D46" i="2"/>
  <c r="D123" i="2"/>
  <c r="D32" i="2"/>
  <c r="D165" i="2"/>
  <c r="D18" i="2"/>
  <c r="D130" i="2"/>
  <c r="D88" i="2"/>
  <c r="D116" i="2"/>
  <c r="D74" i="2"/>
  <c r="D158" i="2"/>
  <c r="D60" i="2"/>
  <c r="D144" i="2"/>
  <c r="D102" i="2"/>
  <c r="D66" i="2"/>
  <c r="D24" i="2"/>
  <c r="D108" i="2"/>
  <c r="D10" i="2"/>
  <c r="D94" i="2"/>
  <c r="D52" i="2"/>
  <c r="D80" i="2"/>
  <c r="D38" i="2"/>
  <c r="D150" i="2"/>
  <c r="D3" i="2"/>
  <c r="D136" i="2"/>
  <c r="D45" i="2"/>
  <c r="D122" i="2"/>
  <c r="D31" i="2"/>
  <c r="D164" i="2"/>
  <c r="D17" i="2"/>
  <c r="D129" i="2"/>
  <c r="D87" i="2"/>
  <c r="D115" i="2"/>
  <c r="D73" i="2"/>
  <c r="D157" i="2"/>
  <c r="D59" i="2"/>
  <c r="D143" i="2"/>
  <c r="D101" i="2"/>
  <c r="D65" i="2"/>
  <c r="D23" i="2"/>
  <c r="D107" i="2"/>
  <c r="D9" i="2"/>
  <c r="D93" i="2"/>
  <c r="D51" i="2"/>
  <c r="D79" i="2"/>
  <c r="D37" i="2"/>
  <c r="D149" i="2"/>
  <c r="D2" i="2"/>
  <c r="D135" i="2"/>
  <c r="D44" i="2"/>
  <c r="D121" i="2"/>
  <c r="D30" i="2"/>
  <c r="D163" i="2"/>
  <c r="D16" i="2"/>
  <c r="D128" i="2"/>
  <c r="D86" i="2"/>
  <c r="D114" i="2"/>
  <c r="D72" i="2"/>
  <c r="D156" i="2"/>
  <c r="D58" i="2"/>
  <c r="D142" i="2"/>
  <c r="D100" i="2"/>
  <c r="C175" i="2" a="1"/>
  <c r="C175" i="2" s="1"/>
  <c r="F100" i="2"/>
  <c r="F106" i="2"/>
  <c r="F105" i="2"/>
  <c r="F102" i="2"/>
  <c r="F104" i="2"/>
  <c r="F101" i="2"/>
  <c r="F145" i="2"/>
  <c r="F142" i="2"/>
  <c r="F148" i="2"/>
  <c r="F147" i="2"/>
  <c r="F144" i="2"/>
  <c r="F146" i="2"/>
  <c r="F143" i="2"/>
  <c r="F61" i="2"/>
  <c r="F58" i="2"/>
  <c r="F64" i="2"/>
  <c r="F63" i="2"/>
  <c r="F60" i="2"/>
  <c r="F62" i="2"/>
  <c r="F59" i="2"/>
  <c r="F159" i="2"/>
  <c r="F156" i="2"/>
  <c r="F162" i="2"/>
  <c r="F161" i="2"/>
  <c r="F158" i="2"/>
  <c r="F160" i="2"/>
  <c r="F157" i="2"/>
  <c r="F75" i="2"/>
  <c r="F72" i="2"/>
  <c r="F78" i="2"/>
  <c r="F77" i="2"/>
  <c r="F74" i="2"/>
  <c r="F76" i="2"/>
  <c r="F73" i="2"/>
  <c r="F117" i="2"/>
  <c r="F114" i="2"/>
  <c r="F120" i="2"/>
  <c r="F119" i="2"/>
  <c r="F116" i="2"/>
  <c r="F118" i="2"/>
  <c r="F115" i="2"/>
  <c r="F89" i="2"/>
  <c r="F86" i="2"/>
  <c r="F92" i="2"/>
  <c r="F91" i="2"/>
  <c r="F88" i="2"/>
  <c r="F90" i="2"/>
  <c r="F87" i="2"/>
  <c r="F131" i="2"/>
  <c r="F128" i="2"/>
  <c r="F134" i="2"/>
  <c r="F133" i="2"/>
  <c r="F130" i="2"/>
  <c r="F132" i="2"/>
  <c r="F129" i="2"/>
  <c r="F19" i="2"/>
  <c r="F16" i="2"/>
  <c r="F22" i="2"/>
  <c r="F21" i="2"/>
  <c r="F18" i="2"/>
  <c r="F20" i="2"/>
  <c r="F17" i="2"/>
  <c r="F166" i="2"/>
  <c r="F163" i="2"/>
  <c r="F169" i="2"/>
  <c r="F168" i="2"/>
  <c r="F165" i="2"/>
  <c r="F167" i="2"/>
  <c r="F164" i="2"/>
  <c r="F33" i="2"/>
  <c r="F30" i="2"/>
  <c r="F36" i="2"/>
  <c r="F35" i="2"/>
  <c r="F32" i="2"/>
  <c r="F34" i="2"/>
  <c r="F31" i="2"/>
  <c r="F124" i="2"/>
  <c r="F121" i="2"/>
  <c r="F127" i="2"/>
  <c r="F126" i="2"/>
  <c r="F123" i="2"/>
  <c r="F125" i="2"/>
  <c r="F122" i="2"/>
  <c r="F47" i="2"/>
  <c r="F44" i="2"/>
  <c r="F50" i="2"/>
  <c r="F49" i="2"/>
  <c r="F46" i="2"/>
  <c r="F48" i="2"/>
  <c r="F45" i="2"/>
  <c r="F138" i="2"/>
  <c r="F135" i="2"/>
  <c r="F141" i="2"/>
  <c r="F140" i="2"/>
  <c r="F137" i="2"/>
  <c r="F139" i="2"/>
  <c r="F136" i="2"/>
  <c r="F5" i="2"/>
  <c r="F2" i="2"/>
  <c r="F8" i="2"/>
  <c r="F7" i="2"/>
  <c r="F4" i="2"/>
  <c r="F6" i="2"/>
  <c r="F3" i="2"/>
  <c r="F152" i="2"/>
  <c r="F149" i="2"/>
  <c r="F155" i="2"/>
  <c r="F154" i="2"/>
  <c r="F151" i="2"/>
  <c r="F153" i="2"/>
  <c r="F150" i="2"/>
  <c r="F40" i="2"/>
  <c r="F37" i="2"/>
  <c r="F43" i="2"/>
  <c r="F42" i="2"/>
  <c r="F39" i="2"/>
  <c r="F41" i="2"/>
  <c r="F38" i="2"/>
  <c r="F82" i="2"/>
  <c r="F79" i="2"/>
  <c r="F85" i="2"/>
  <c r="F84" i="2"/>
  <c r="F81" i="2"/>
  <c r="F83" i="2"/>
  <c r="F80" i="2"/>
  <c r="F54" i="2"/>
  <c r="F51" i="2"/>
  <c r="F57" i="2"/>
  <c r="F56" i="2"/>
  <c r="F53" i="2"/>
  <c r="F55" i="2"/>
  <c r="F52" i="2"/>
  <c r="F96" i="2"/>
  <c r="F93" i="2"/>
  <c r="F99" i="2"/>
  <c r="F98" i="2"/>
  <c r="F95" i="2"/>
  <c r="F97" i="2"/>
  <c r="F94" i="2"/>
  <c r="F12" i="2"/>
  <c r="F9" i="2"/>
  <c r="F15" i="2"/>
  <c r="F14" i="2"/>
  <c r="F11" i="2"/>
  <c r="F13" i="2"/>
  <c r="F10" i="2"/>
  <c r="F110" i="2"/>
  <c r="F107" i="2"/>
  <c r="F113" i="2"/>
  <c r="F112" i="2"/>
  <c r="F109" i="2"/>
  <c r="F111" i="2"/>
  <c r="F108" i="2"/>
  <c r="F26" i="2"/>
  <c r="F23" i="2"/>
  <c r="F29" i="2"/>
  <c r="F28" i="2"/>
  <c r="F25" i="2"/>
  <c r="F27" i="2"/>
  <c r="F24" i="2"/>
  <c r="F68" i="2"/>
  <c r="F65" i="2"/>
  <c r="F71" i="2"/>
  <c r="F70" i="2"/>
  <c r="F67" i="2"/>
  <c r="F69" i="2"/>
  <c r="F66" i="2"/>
  <c r="F103" i="2"/>
  <c r="D176" i="2" l="1"/>
  <c r="D177" i="2"/>
  <c r="D178" i="2"/>
  <c r="D179" i="2"/>
  <c r="D180" i="2"/>
  <c r="D181" i="2"/>
  <c r="D17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<sst xmlns="http://schemas.openxmlformats.org/spreadsheetml/2006/main" count="894" uniqueCount="43">
  <si>
    <t>Parameter</t>
  </si>
  <si>
    <t>Model Value</t>
  </si>
  <si>
    <t>Reference Value</t>
  </si>
  <si>
    <t>Error</t>
  </si>
  <si>
    <t>Model</t>
  </si>
  <si>
    <t>H2 Storage (GWh)</t>
  </si>
  <si>
    <t>Full Model</t>
  </si>
  <si>
    <t>Annualised Cost â‚¬M</t>
  </si>
  <si>
    <t>solar Flow Cap (MW)</t>
  </si>
  <si>
    <t>offshore_wind Flow Cap (MW)</t>
  </si>
  <si>
    <t>electrolyser Flow Cap (MW)</t>
  </si>
  <si>
    <t>h2_elec_conversion Flow Cap (MW)</t>
  </si>
  <si>
    <t>battery Flow Cap (MW)</t>
  </si>
  <si>
    <t>Model [2017, 2016, 2015],[8, 1, 1]</t>
  </si>
  <si>
    <t>Model [2018, 2016, 2015],[8, 1, 1]</t>
  </si>
  <si>
    <t>Model [2016, 2017, 2015],[8, 1, 1]</t>
  </si>
  <si>
    <t>Model [2018, 2017, 2015],[8, 1, 1]</t>
  </si>
  <si>
    <t>Model [2016, 2018, 2015],[8, 1, 1]</t>
  </si>
  <si>
    <t>Model [2017, 2018, 2015],[8, 1, 1]</t>
  </si>
  <si>
    <t>Model [2017, 2015, 2016],[8, 1, 1]</t>
  </si>
  <si>
    <t>Model [2018, 2015, 2016],[8, 1, 1]</t>
  </si>
  <si>
    <t>Model [2015, 2017, 2016],[8, 1, 1]</t>
  </si>
  <si>
    <t>Model [2018, 2017, 2016],[8, 1, 1]</t>
  </si>
  <si>
    <t>Model [2015, 2018, 2016],[8, 1, 1]</t>
  </si>
  <si>
    <t>Model [2017, 2018, 2016],[8, 1, 1]</t>
  </si>
  <si>
    <t>Model [2016, 2015, 2017],[8, 1, 1]</t>
  </si>
  <si>
    <t>Model [2018, 2015, 2017],[8, 1, 1]</t>
  </si>
  <si>
    <t>Model [2015, 2016, 2017],[8, 1, 1]</t>
  </si>
  <si>
    <t>Model [2018, 2016, 2017],[8, 1, 1]</t>
  </si>
  <si>
    <t>Model [2015, 2018, 2017],[8, 1, 1]</t>
  </si>
  <si>
    <t>Model [2016, 2018, 2017],[8, 1, 1]</t>
  </si>
  <si>
    <t>Model [2016, 2015, 2018],[8, 1, 1]</t>
  </si>
  <si>
    <t>Model [2017, 2015, 2018],[8, 1, 1]</t>
  </si>
  <si>
    <t>Model [2015, 2016, 2018],[8, 1, 1]</t>
  </si>
  <si>
    <t>Model [2017, 2016, 2018],[8, 1, 1]</t>
  </si>
  <si>
    <t>Model [2015, 2017, 2018],[8, 1, 1]</t>
  </si>
  <si>
    <t>Model [2016, 2017, 2018],[8, 1, 1]</t>
  </si>
  <si>
    <t>Ref Years</t>
  </si>
  <si>
    <t>Row Labels</t>
  </si>
  <si>
    <t>Grand Total</t>
  </si>
  <si>
    <t>Average of Error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</si>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</sst>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9" fontId="0" fillId="0" borderId="0" xfId="1" applyFont="1"/>
    <xf numFmtId="0" fontId="16" fillId="0" borderId="0" xfId="0" applyFon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[three_cluster_combinations_test.xlsx]Sheet2!PivotTable1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Sheet2!$A$4:$A$196</c:f>
              <c:multiLvlStrCache>
                <c:ptCount val="168"/>
                <c:lvl>
                  <c:pt idx="0">
                    <c:v>Annualised Cost â‚¬M</c:v>
                  </c:pt>
                  <c:pt idx="1">
                    <c:v>battery Flow Cap (MW)</c:v>
                  </c:pt>
                  <c:pt idx="2">
                    <c:v>electrolyser Flow Cap (MW)</c:v>
                  </c:pt>
                  <c:pt idx="3">
                    <c:v>H2 Storage (GWh)</c:v>
                  </c:pt>
                  <c:pt idx="4">
                    <c:v>h2_elec_conversion Flow Cap (MW)</c:v>
                  </c:pt>
                  <c:pt idx="5">
                    <c:v>offshore_wind Flow Cap (MW)</c:v>
                  </c:pt>
                  <c:pt idx="6">
                    <c:v>solar Flow Cap (MW)</c:v>
                  </c:pt>
                  <c:pt idx="7">
                    <c:v>Annualised Cost â‚¬M</c:v>
                  </c:pt>
                  <c:pt idx="8">
                    <c:v>battery Flow Cap (MW)</c:v>
                  </c:pt>
                  <c:pt idx="9">
                    <c:v>electrolyser Flow Cap (MW)</c:v>
                  </c:pt>
                  <c:pt idx="10">
                    <c:v>H2 Storage (GWh)</c:v>
                  </c:pt>
                  <c:pt idx="11">
                    <c:v>h2_elec_conversion Flow Cap (MW)</c:v>
                  </c:pt>
                  <c:pt idx="12">
                    <c:v>offshore_wind Flow Cap (MW)</c:v>
                  </c:pt>
                  <c:pt idx="13">
                    <c:v>solar Flow Cap (MW)</c:v>
                  </c:pt>
                  <c:pt idx="14">
                    <c:v>Annualised Cost â‚¬M</c:v>
                  </c:pt>
                  <c:pt idx="15">
                    <c:v>battery Flow Cap (MW)</c:v>
                  </c:pt>
                  <c:pt idx="16">
                    <c:v>electrolyser Flow Cap (MW)</c:v>
                  </c:pt>
                  <c:pt idx="17">
                    <c:v>H2 Storage (GWh)</c:v>
                  </c:pt>
                  <c:pt idx="18">
                    <c:v>h2_elec_conversion Flow Cap (MW)</c:v>
                  </c:pt>
                  <c:pt idx="19">
                    <c:v>offshore_wind Flow Cap (MW)</c:v>
                  </c:pt>
                  <c:pt idx="20">
                    <c:v>solar Flow Cap (MW)</c:v>
                  </c:pt>
                  <c:pt idx="21">
                    <c:v>Annualised Cost â‚¬M</c:v>
                  </c:pt>
                  <c:pt idx="22">
                    <c:v>battery Flow Cap (MW)</c:v>
                  </c:pt>
                  <c:pt idx="23">
                    <c:v>electrolyser Flow Cap (MW)</c:v>
                  </c:pt>
                  <c:pt idx="24">
                    <c:v>H2 Storage (GWh)</c:v>
                  </c:pt>
                  <c:pt idx="25">
                    <c:v>h2_elec_conversion Flow Cap (MW)</c:v>
                  </c:pt>
                  <c:pt idx="26">
                    <c:v>offshore_wind Flow Cap (MW)</c:v>
                  </c:pt>
                  <c:pt idx="27">
                    <c:v>solar Flow Cap (MW)</c:v>
                  </c:pt>
                  <c:pt idx="28">
                    <c:v>Annualised Cost â‚¬M</c:v>
                  </c:pt>
                  <c:pt idx="29">
                    <c:v>battery Flow Cap (MW)</c:v>
                  </c:pt>
                  <c:pt idx="30">
                    <c:v>electrolyser Flow Cap (MW)</c:v>
                  </c:pt>
                  <c:pt idx="31">
                    <c:v>H2 Storage (GWh)</c:v>
                  </c:pt>
                  <c:pt idx="32">
                    <c:v>h2_elec_conversion Flow Cap (MW)</c:v>
                  </c:pt>
                  <c:pt idx="33">
                    <c:v>offshore_wind Flow Cap (MW)</c:v>
                  </c:pt>
                  <c:pt idx="34">
                    <c:v>solar Flow Cap (MW)</c:v>
                  </c:pt>
                  <c:pt idx="35">
                    <c:v>Annualised Cost â‚¬M</c:v>
                  </c:pt>
                  <c:pt idx="36">
                    <c:v>battery Flow Cap (MW)</c:v>
                  </c:pt>
                  <c:pt idx="37">
                    <c:v>electrolyser Flow Cap (MW)</c:v>
                  </c:pt>
                  <c:pt idx="38">
                    <c:v>H2 Storage (GWh)</c:v>
                  </c:pt>
                  <c:pt idx="39">
                    <c:v>h2_elec_conversion Flow Cap (MW)</c:v>
                  </c:pt>
                  <c:pt idx="40">
                    <c:v>offshore_wind Flow Cap (MW)</c:v>
                  </c:pt>
                  <c:pt idx="41">
                    <c:v>solar Flow Cap (MW)</c:v>
                  </c:pt>
                  <c:pt idx="42">
                    <c:v>Annualised Cost â‚¬M</c:v>
                  </c:pt>
                  <c:pt idx="43">
                    <c:v>battery Flow Cap (MW)</c:v>
                  </c:pt>
                  <c:pt idx="44">
                    <c:v>electrolyser Flow Cap (MW)</c:v>
                  </c:pt>
                  <c:pt idx="45">
                    <c:v>H2 Storage (GWh)</c:v>
                  </c:pt>
                  <c:pt idx="46">
                    <c:v>h2_elec_conversion Flow Cap (MW)</c:v>
                  </c:pt>
                  <c:pt idx="47">
                    <c:v>offshore_wind Flow Cap (MW)</c:v>
                  </c:pt>
                  <c:pt idx="48">
                    <c:v>solar Flow Cap (MW)</c:v>
                  </c:pt>
                  <c:pt idx="49">
                    <c:v>Annualised Cost â‚¬M</c:v>
                  </c:pt>
                  <c:pt idx="50">
                    <c:v>battery Flow Cap (MW)</c:v>
                  </c:pt>
                  <c:pt idx="51">
                    <c:v>electrolyser Flow Cap (MW)</c:v>
                  </c:pt>
                  <c:pt idx="52">
                    <c:v>H2 Storage (GWh)</c:v>
                  </c:pt>
                  <c:pt idx="53">
                    <c:v>h2_elec_conversion Flow Cap (MW)</c:v>
                  </c:pt>
                  <c:pt idx="54">
                    <c:v>offshore_wind Flow Cap (MW)</c:v>
                  </c:pt>
                  <c:pt idx="55">
                    <c:v>solar Flow Cap (MW)</c:v>
                  </c:pt>
                  <c:pt idx="56">
                    <c:v>Annualised Cost â‚¬M</c:v>
                  </c:pt>
                  <c:pt idx="57">
                    <c:v>battery Flow Cap (MW)</c:v>
                  </c:pt>
                  <c:pt idx="58">
                    <c:v>electrolyser Flow Cap (MW)</c:v>
                  </c:pt>
                  <c:pt idx="59">
                    <c:v>H2 Storage (GWh)</c:v>
                  </c:pt>
                  <c:pt idx="60">
                    <c:v>h2_elec_conversion Flow Cap (MW)</c:v>
                  </c:pt>
                  <c:pt idx="61">
                    <c:v>offshore_wind Flow Cap (MW)</c:v>
                  </c:pt>
                  <c:pt idx="62">
                    <c:v>solar Flow Cap (MW)</c:v>
                  </c:pt>
                  <c:pt idx="63">
                    <c:v>Annualised Cost â‚¬M</c:v>
                  </c:pt>
                  <c:pt idx="64">
                    <c:v>battery Flow Cap (MW)</c:v>
                  </c:pt>
                  <c:pt idx="65">
                    <c:v>electrolyser Flow Cap (MW)</c:v>
                  </c:pt>
                  <c:pt idx="66">
                    <c:v>H2 Storage (GWh)</c:v>
                  </c:pt>
                  <c:pt idx="67">
                    <c:v>h2_elec_conversion Flow Cap (MW)</c:v>
                  </c:pt>
                  <c:pt idx="68">
                    <c:v>offshore_wind Flow Cap (MW)</c:v>
                  </c:pt>
                  <c:pt idx="69">
                    <c:v>solar Flow Cap (MW)</c:v>
                  </c:pt>
                  <c:pt idx="70">
                    <c:v>Annualised Cost â‚¬M</c:v>
                  </c:pt>
                  <c:pt idx="71">
                    <c:v>battery Flow Cap (MW)</c:v>
                  </c:pt>
                  <c:pt idx="72">
                    <c:v>electrolyser Flow Cap (MW)</c:v>
                  </c:pt>
                  <c:pt idx="73">
                    <c:v>H2 Storage (GWh)</c:v>
                  </c:pt>
                  <c:pt idx="74">
                    <c:v>h2_elec_conversion Flow Cap (MW)</c:v>
                  </c:pt>
                  <c:pt idx="75">
                    <c:v>offshore_wind Flow Cap (MW)</c:v>
                  </c:pt>
                  <c:pt idx="76">
                    <c:v>solar Flow Cap (MW)</c:v>
                  </c:pt>
                  <c:pt idx="77">
                    <c:v>Annualised Cost â‚¬M</c:v>
                  </c:pt>
                  <c:pt idx="78">
                    <c:v>battery Flow Cap (MW)</c:v>
                  </c:pt>
                  <c:pt idx="79">
                    <c:v>electrolyser Flow Cap (MW)</c:v>
                  </c:pt>
                  <c:pt idx="80">
                    <c:v>H2 Storage (GWh)</c:v>
                  </c:pt>
                  <c:pt idx="81">
                    <c:v>h2_elec_conversion Flow Cap (MW)</c:v>
                  </c:pt>
                  <c:pt idx="82">
                    <c:v>offshore_wind Flow Cap (MW)</c:v>
                  </c:pt>
                  <c:pt idx="83">
                    <c:v>solar Flow Cap (MW)</c:v>
                  </c:pt>
                  <c:pt idx="84">
                    <c:v>Annualised Cost â‚¬M</c:v>
                  </c:pt>
                  <c:pt idx="85">
                    <c:v>battery Flow Cap (MW)</c:v>
                  </c:pt>
                  <c:pt idx="86">
                    <c:v>electrolyser Flow Cap (MW)</c:v>
                  </c:pt>
                  <c:pt idx="87">
                    <c:v>H2 Storage (GWh)</c:v>
                  </c:pt>
                  <c:pt idx="88">
                    <c:v>h2_elec_conversion Flow Cap (MW)</c:v>
                  </c:pt>
                  <c:pt idx="89">
                    <c:v>offshore_wind Flow Cap (MW)</c:v>
                  </c:pt>
                  <c:pt idx="90">
                    <c:v>solar Flow Cap (MW)</c:v>
                  </c:pt>
                  <c:pt idx="91">
                    <c:v>Annualised Cost â‚¬M</c:v>
                  </c:pt>
                  <c:pt idx="92">
                    <c:v>battery Flow Cap (MW)</c:v>
                  </c:pt>
                  <c:pt idx="93">
                    <c:v>electrolyser Flow Cap (MW)</c:v>
                  </c:pt>
                  <c:pt idx="94">
                    <c:v>H2 Storage (GWh)</c:v>
                  </c:pt>
                  <c:pt idx="95">
                    <c:v>h2_elec_conversion Flow Cap (MW)</c:v>
                  </c:pt>
                  <c:pt idx="96">
                    <c:v>offshore_wind Flow Cap (MW)</c:v>
                  </c:pt>
                  <c:pt idx="97">
                    <c:v>solar Flow Cap (MW)</c:v>
                  </c:pt>
                  <c:pt idx="98">
                    <c:v>Annualised Cost â‚¬M</c:v>
                  </c:pt>
                  <c:pt idx="99">
                    <c:v>battery Flow Cap (MW)</c:v>
                  </c:pt>
                  <c:pt idx="100">
                    <c:v>electrolyser Flow Cap (MW)</c:v>
                  </c:pt>
                  <c:pt idx="101">
                    <c:v>H2 Storage (GWh)</c:v>
                  </c:pt>
                  <c:pt idx="102">
                    <c:v>h2_elec_conversion Flow Cap (MW)</c:v>
                  </c:pt>
                  <c:pt idx="103">
                    <c:v>offshore_wind Flow Cap (MW)</c:v>
                  </c:pt>
                  <c:pt idx="104">
                    <c:v>solar Flow Cap (MW)</c:v>
                  </c:pt>
                  <c:pt idx="105">
                    <c:v>Annualised Cost â‚¬M</c:v>
                  </c:pt>
                  <c:pt idx="106">
                    <c:v>battery Flow Cap (MW)</c:v>
                  </c:pt>
                  <c:pt idx="107">
                    <c:v>electrolyser Flow Cap (MW)</c:v>
                  </c:pt>
                  <c:pt idx="108">
                    <c:v>H2 Storage (GWh)</c:v>
                  </c:pt>
                  <c:pt idx="109">
                    <c:v>h2_elec_conversion Flow Cap (MW)</c:v>
                  </c:pt>
                  <c:pt idx="110">
                    <c:v>offshore_wind Flow Cap (MW)</c:v>
                  </c:pt>
                  <c:pt idx="111">
                    <c:v>solar Flow Cap (MW)</c:v>
                  </c:pt>
                  <c:pt idx="112">
                    <c:v>Annualised Cost â‚¬M</c:v>
                  </c:pt>
                  <c:pt idx="113">
                    <c:v>battery Flow Cap (MW)</c:v>
                  </c:pt>
                  <c:pt idx="114">
                    <c:v>electrolyser Flow Cap (MW)</c:v>
                  </c:pt>
                  <c:pt idx="115">
                    <c:v>H2 Storage (GWh)</c:v>
                  </c:pt>
                  <c:pt idx="116">
                    <c:v>h2_elec_conversion Flow Cap (MW)</c:v>
                  </c:pt>
                  <c:pt idx="117">
                    <c:v>offshore_wind Flow Cap (MW)</c:v>
                  </c:pt>
                  <c:pt idx="118">
                    <c:v>solar Flow Cap (MW)</c:v>
                  </c:pt>
                  <c:pt idx="119">
                    <c:v>Annualised Cost â‚¬M</c:v>
                  </c:pt>
                  <c:pt idx="120">
                    <c:v>battery Flow Cap (MW)</c:v>
                  </c:pt>
                  <c:pt idx="121">
                    <c:v>electrolyser Flow Cap (MW)</c:v>
                  </c:pt>
                  <c:pt idx="122">
                    <c:v>H2 Storage (GWh)</c:v>
                  </c:pt>
                  <c:pt idx="123">
                    <c:v>h2_elec_conversion Flow Cap (MW)</c:v>
                  </c:pt>
                  <c:pt idx="124">
                    <c:v>offshore_wind Flow Cap (MW)</c:v>
                  </c:pt>
                  <c:pt idx="125">
                    <c:v>solar Flow Cap (MW)</c:v>
                  </c:pt>
                  <c:pt idx="126">
                    <c:v>Annualised Cost â‚¬M</c:v>
                  </c:pt>
                  <c:pt idx="127">
                    <c:v>battery Flow Cap (MW)</c:v>
                  </c:pt>
                  <c:pt idx="128">
                    <c:v>electrolyser Flow Cap (MW)</c:v>
                  </c:pt>
                  <c:pt idx="129">
                    <c:v>H2 Storage (GWh)</c:v>
                  </c:pt>
                  <c:pt idx="130">
                    <c:v>h2_elec_conversion Flow Cap (MW)</c:v>
                  </c:pt>
                  <c:pt idx="131">
                    <c:v>offshore_wind Flow Cap (MW)</c:v>
                  </c:pt>
                  <c:pt idx="132">
                    <c:v>solar Flow Cap (MW)</c:v>
                  </c:pt>
                  <c:pt idx="133">
                    <c:v>Annualised Cost â‚¬M</c:v>
                  </c:pt>
                  <c:pt idx="134">
                    <c:v>battery Flow Cap (MW)</c:v>
                  </c:pt>
                  <c:pt idx="135">
                    <c:v>electrolyser Flow Cap (MW)</c:v>
                  </c:pt>
                  <c:pt idx="136">
                    <c:v>H2 Storage (GWh)</c:v>
                  </c:pt>
                  <c:pt idx="137">
                    <c:v>h2_elec_conversion Flow Cap (MW)</c:v>
                  </c:pt>
                  <c:pt idx="138">
                    <c:v>offshore_wind Flow Cap (MW)</c:v>
                  </c:pt>
                  <c:pt idx="139">
                    <c:v>solar Flow Cap (MW)</c:v>
                  </c:pt>
                  <c:pt idx="140">
                    <c:v>Annualised Cost â‚¬M</c:v>
                  </c:pt>
                  <c:pt idx="141">
                    <c:v>battery Flow Cap (MW)</c:v>
                  </c:pt>
                  <c:pt idx="142">
                    <c:v>electrolyser Flow Cap (MW)</c:v>
                  </c:pt>
                  <c:pt idx="143">
                    <c:v>H2 Storage (GWh)</c:v>
                  </c:pt>
                  <c:pt idx="144">
                    <c:v>h2_elec_conversion Flow Cap (MW)</c:v>
                  </c:pt>
                  <c:pt idx="145">
                    <c:v>offshore_wind Flow Cap (MW)</c:v>
                  </c:pt>
                  <c:pt idx="146">
                    <c:v>solar Flow Cap (MW)</c:v>
                  </c:pt>
                  <c:pt idx="147">
                    <c:v>Annualised Cost â‚¬M</c:v>
                  </c:pt>
                  <c:pt idx="148">
                    <c:v>battery Flow Cap (MW)</c:v>
                  </c:pt>
                  <c:pt idx="149">
                    <c:v>electrolyser Flow Cap (MW)</c:v>
                  </c:pt>
                  <c:pt idx="150">
                    <c:v>H2 Storage (GWh)</c:v>
                  </c:pt>
                  <c:pt idx="151">
                    <c:v>h2_elec_conversion Flow Cap (MW)</c:v>
                  </c:pt>
                  <c:pt idx="152">
                    <c:v>offshore_wind Flow Cap (MW)</c:v>
                  </c:pt>
                  <c:pt idx="153">
                    <c:v>solar Flow Cap (MW)</c:v>
                  </c:pt>
                  <c:pt idx="154">
                    <c:v>Annualised Cost â‚¬M</c:v>
                  </c:pt>
                  <c:pt idx="155">
                    <c:v>battery Flow Cap (MW)</c:v>
                  </c:pt>
                  <c:pt idx="156">
                    <c:v>electrolyser Flow Cap (MW)</c:v>
                  </c:pt>
                  <c:pt idx="157">
                    <c:v>H2 Storage (GWh)</c:v>
                  </c:pt>
                  <c:pt idx="158">
                    <c:v>h2_elec_conversion Flow Cap (MW)</c:v>
                  </c:pt>
                  <c:pt idx="159">
                    <c:v>offshore_wind Flow Cap (MW)</c:v>
                  </c:pt>
                  <c:pt idx="160">
                    <c:v>solar Flow Cap (MW)</c:v>
                  </c:pt>
                  <c:pt idx="161">
                    <c:v>Annualised Cost â‚¬M</c:v>
                  </c:pt>
                  <c:pt idx="162">
                    <c:v>battery Flow Cap (MW)</c:v>
                  </c:pt>
                  <c:pt idx="163">
                    <c:v>electrolyser Flow Cap (MW)</c:v>
                  </c:pt>
                  <c:pt idx="164">
                    <c:v>H2 Storage (GWh)</c:v>
                  </c:pt>
                  <c:pt idx="165">
                    <c:v>h2_elec_conversion Flow Cap (MW)</c:v>
                  </c:pt>
                  <c:pt idx="166">
                    <c:v>offshore_wind Flow Cap (MW)</c:v>
                  </c:pt>
                  <c:pt idx="167">
                    <c:v>solar Flow Cap (MW)</c:v>
                  </c:pt>
                </c:lvl>
                <c:lvl>
                  <c:pt idx="0">
                    <c:v>Model [2015, 2016, 2017],[8, 1, 1]</c:v>
                  </c:pt>
                  <c:pt idx="7">
                    <c:v>Model [2015, 2016, 2018],[8, 1, 1]</c:v>
                  </c:pt>
                  <c:pt idx="14">
                    <c:v>Model [2015, 2017, 2016],[8, 1, 1]</c:v>
                  </c:pt>
                  <c:pt idx="21">
                    <c:v>Model [2015, 2017, 2018],[8, 1, 1]</c:v>
                  </c:pt>
                  <c:pt idx="28">
                    <c:v>Model [2015, 2018, 2016],[8, 1, 1]</c:v>
                  </c:pt>
                  <c:pt idx="35">
                    <c:v>Model [2015, 2018, 2017],[8, 1, 1]</c:v>
                  </c:pt>
                  <c:pt idx="42">
                    <c:v>Model [2016, 2015, 2017],[8, 1, 1]</c:v>
                  </c:pt>
                  <c:pt idx="49">
                    <c:v>Model [2016, 2015, 2018],[8, 1, 1]</c:v>
                  </c:pt>
                  <c:pt idx="56">
                    <c:v>Model [2016, 2017, 2015],[8, 1, 1]</c:v>
                  </c:pt>
                  <c:pt idx="63">
                    <c:v>Model [2016, 2017, 2018],[8, 1, 1]</c:v>
                  </c:pt>
                  <c:pt idx="70">
                    <c:v>Model [2016, 2018, 2015],[8, 1, 1]</c:v>
                  </c:pt>
                  <c:pt idx="77">
                    <c:v>Model [2016, 2018, 2017],[8, 1, 1]</c:v>
                  </c:pt>
                  <c:pt idx="84">
                    <c:v>Model [2017, 2015, 2016],[8, 1, 1]</c:v>
                  </c:pt>
                  <c:pt idx="91">
                    <c:v>Model [2017, 2015, 2018],[8, 1, 1]</c:v>
                  </c:pt>
                  <c:pt idx="98">
                    <c:v>Model [2017, 2016, 2015],[8, 1, 1]</c:v>
                  </c:pt>
                  <c:pt idx="105">
                    <c:v>Model [2017, 2016, 2018],[8, 1, 1]</c:v>
                  </c:pt>
                  <c:pt idx="112">
                    <c:v>Model [2017, 2018, 2015],[8, 1, 1]</c:v>
                  </c:pt>
                  <c:pt idx="119">
                    <c:v>Model [2017, 2018, 2016],[8, 1, 1]</c:v>
                  </c:pt>
                  <c:pt idx="126">
                    <c:v>Model [2018, 2015, 2016],[8, 1, 1]</c:v>
                  </c:pt>
                  <c:pt idx="133">
                    <c:v>Model [2018, 2015, 2017],[8, 1, 1]</c:v>
                  </c:pt>
                  <c:pt idx="140">
                    <c:v>Model [2018, 2016, 2015],[8, 1, 1]</c:v>
                  </c:pt>
                  <c:pt idx="147">
                    <c:v>Model [2018, 2016, 2017],[8, 1, 1]</c:v>
                  </c:pt>
                  <c:pt idx="154">
                    <c:v>Model [2018, 2017, 2015],[8, 1, 1]</c:v>
                  </c:pt>
                  <c:pt idx="161">
                    <c:v>Model [2018, 2017, 2016],[8, 1, 1]</c:v>
                  </c:pt>
                </c:lvl>
              </c:multiLvlStrCache>
            </c:multiLvlStrRef>
          </c:cat>
          <c:val>
            <c:numRef>
              <c:f>Sheet2!$B$4:$B$196</c:f>
              <c:numCache>
                <c:formatCode>0.00%</c:formatCode>
                <c:ptCount val="168"/>
                <c:pt idx="0">
                  <c:v>-3.1721566963779368E-3</c:v>
                </c:pt>
                <c:pt idx="1">
                  <c:v>-5.7080131723380889E-2</c:v>
                </c:pt>
                <c:pt idx="2">
                  <c:v>-2.1355353075170891E-3</c:v>
                </c:pt>
                <c:pt idx="3">
                  <c:v>-1.4326374356386951E-2</c:v>
                </c:pt>
                <c:pt idx="4">
                  <c:v>-3.0151292964698317E-2</c:v>
                </c:pt>
                <c:pt idx="5">
                  <c:v>1.6117491997740485E-2</c:v>
                </c:pt>
                <c:pt idx="6">
                  <c:v>-1.5788632184826956E-2</c:v>
                </c:pt>
                <c:pt idx="7">
                  <c:v>-5.2161964847267428E-2</c:v>
                </c:pt>
                <c:pt idx="8">
                  <c:v>-5.8452250274423689E-2</c:v>
                </c:pt>
                <c:pt idx="9">
                  <c:v>6.0791571753986418E-2</c:v>
                </c:pt>
                <c:pt idx="10">
                  <c:v>-0.26206765289862677</c:v>
                </c:pt>
                <c:pt idx="11">
                  <c:v>-3.0079759648056092E-2</c:v>
                </c:pt>
                <c:pt idx="12">
                  <c:v>-4.3795895311617428E-2</c:v>
                </c:pt>
                <c:pt idx="13">
                  <c:v>-1.5189063874010422E-3</c:v>
                </c:pt>
                <c:pt idx="14">
                  <c:v>-3.9992737679574231E-2</c:v>
                </c:pt>
                <c:pt idx="15">
                  <c:v>-5.6805708013172307E-2</c:v>
                </c:pt>
                <c:pt idx="16">
                  <c:v>5.1537585421412402E-2</c:v>
                </c:pt>
                <c:pt idx="17">
                  <c:v>-0.25690100675465322</c:v>
                </c:pt>
                <c:pt idx="18">
                  <c:v>-3.0187059623019374E-2</c:v>
                </c:pt>
                <c:pt idx="19">
                  <c:v>2.7414799472792239E-2</c:v>
                </c:pt>
                <c:pt idx="20">
                  <c:v>-7.6444959629067055E-2</c:v>
                </c:pt>
                <c:pt idx="21">
                  <c:v>-0.11704854199747661</c:v>
                </c:pt>
                <c:pt idx="22">
                  <c:v>-5.9549945115257907E-2</c:v>
                </c:pt>
                <c:pt idx="23">
                  <c:v>0.13169134396355342</c:v>
                </c:pt>
                <c:pt idx="24">
                  <c:v>-0.55856622001545486</c:v>
                </c:pt>
                <c:pt idx="25">
                  <c:v>-3.0008226331413868E-2</c:v>
                </c:pt>
                <c:pt idx="26">
                  <c:v>-0.10028243268687631</c:v>
                </c:pt>
                <c:pt idx="27">
                  <c:v>-6.8870413302422273E-2</c:v>
                </c:pt>
                <c:pt idx="28">
                  <c:v>-4.1060762772082704E-2</c:v>
                </c:pt>
                <c:pt idx="29">
                  <c:v>-5.7080131723380889E-2</c:v>
                </c:pt>
                <c:pt idx="30">
                  <c:v>4.5273348519362155E-2</c:v>
                </c:pt>
                <c:pt idx="31">
                  <c:v>-0.24253765405871952</c:v>
                </c:pt>
                <c:pt idx="32">
                  <c:v>-3.0151292964698317E-2</c:v>
                </c:pt>
                <c:pt idx="33">
                  <c:v>1.3067218979476491E-2</c:v>
                </c:pt>
                <c:pt idx="34">
                  <c:v>-5.5440083140139151E-2</c:v>
                </c:pt>
                <c:pt idx="35">
                  <c:v>-0.1047032167095302</c:v>
                </c:pt>
                <c:pt idx="36">
                  <c:v>-5.7903402854006636E-2</c:v>
                </c:pt>
                <c:pt idx="37">
                  <c:v>8.6987471526195792E-2</c:v>
                </c:pt>
                <c:pt idx="38">
                  <c:v>-0.51295080583081309</c:v>
                </c:pt>
                <c:pt idx="39">
                  <c:v>-3.0115526306377149E-2</c:v>
                </c:pt>
                <c:pt idx="40">
                  <c:v>-2.5381284127283021E-2</c:v>
                </c:pt>
                <c:pt idx="41">
                  <c:v>-0.15970501239107837</c:v>
                </c:pt>
                <c:pt idx="42">
                  <c:v>-3.7971654193409088E-2</c:v>
                </c:pt>
                <c:pt idx="43">
                  <c:v>-5.7354555433589471E-2</c:v>
                </c:pt>
                <c:pt idx="44">
                  <c:v>4.8690205011389542E-2</c:v>
                </c:pt>
                <c:pt idx="45">
                  <c:v>-0.23949506432263223</c:v>
                </c:pt>
                <c:pt idx="46">
                  <c:v>-3.0151292964698317E-2</c:v>
                </c:pt>
                <c:pt idx="47">
                  <c:v>9.9792882696290164E-3</c:v>
                </c:pt>
                <c:pt idx="48">
                  <c:v>-5.488048605004392E-2</c:v>
                </c:pt>
                <c:pt idx="49">
                  <c:v>-3.827037052634874E-2</c:v>
                </c:pt>
                <c:pt idx="50">
                  <c:v>-5.7354555433589471E-2</c:v>
                </c:pt>
                <c:pt idx="51">
                  <c:v>4.8120728929385015E-2</c:v>
                </c:pt>
                <c:pt idx="52">
                  <c:v>-0.23903899936587802</c:v>
                </c:pt>
                <c:pt idx="53">
                  <c:v>-3.0151292964698317E-2</c:v>
                </c:pt>
                <c:pt idx="54">
                  <c:v>9.5273959706270173E-3</c:v>
                </c:pt>
                <c:pt idx="55">
                  <c:v>-5.3841234311295838E-2</c:v>
                </c:pt>
                <c:pt idx="56">
                  <c:v>-1.6159386222563965E-3</c:v>
                </c:pt>
                <c:pt idx="57">
                  <c:v>-5.7080131723380889E-2</c:v>
                </c:pt>
                <c:pt idx="58">
                  <c:v>4.2710706150339561E-4</c:v>
                </c:pt>
                <c:pt idx="59">
                  <c:v>-1.0013261584536526E-2</c:v>
                </c:pt>
                <c:pt idx="60">
                  <c:v>-3.0151292964698317E-2</c:v>
                </c:pt>
                <c:pt idx="61">
                  <c:v>1.1598569007719828E-2</c:v>
                </c:pt>
                <c:pt idx="62">
                  <c:v>-1.2830761851466921E-2</c:v>
                </c:pt>
                <c:pt idx="63">
                  <c:v>-1.2157678790867266E-3</c:v>
                </c:pt>
                <c:pt idx="64">
                  <c:v>0.3111964873765094</c:v>
                </c:pt>
                <c:pt idx="65">
                  <c:v>-1.0108200455580918E-2</c:v>
                </c:pt>
                <c:pt idx="66">
                  <c:v>-1.5833200838193062E-2</c:v>
                </c:pt>
                <c:pt idx="67">
                  <c:v>-4.9250688508172713E-2</c:v>
                </c:pt>
                <c:pt idx="68">
                  <c:v>1.6569384296742706E-2</c:v>
                </c:pt>
                <c:pt idx="69">
                  <c:v>-2.0365336957390734E-2</c:v>
                </c:pt>
                <c:pt idx="70">
                  <c:v>-5.0027399145185836E-2</c:v>
                </c:pt>
                <c:pt idx="71">
                  <c:v>-5.8452250274423689E-2</c:v>
                </c:pt>
                <c:pt idx="72">
                  <c:v>6.4066059225512451E-2</c:v>
                </c:pt>
                <c:pt idx="73">
                  <c:v>-0.26100025903059776</c:v>
                </c:pt>
                <c:pt idx="74">
                  <c:v>-3.0079759648056092E-2</c:v>
                </c:pt>
                <c:pt idx="75">
                  <c:v>-4.4850310675955574E-2</c:v>
                </c:pt>
                <c:pt idx="76">
                  <c:v>-3.0977696058838156E-3</c:v>
                </c:pt>
                <c:pt idx="77">
                  <c:v>-4.8534883344266033E-2</c:v>
                </c:pt>
                <c:pt idx="78">
                  <c:v>0.29720087815587259</c:v>
                </c:pt>
                <c:pt idx="79">
                  <c:v>5.139521640091127E-2</c:v>
                </c:pt>
                <c:pt idx="80">
                  <c:v>-0.29145254384201558</c:v>
                </c:pt>
                <c:pt idx="81">
                  <c:v>-4.8678421975034913E-2</c:v>
                </c:pt>
                <c:pt idx="82">
                  <c:v>-7.8704575409527244E-3</c:v>
                </c:pt>
                <c:pt idx="83">
                  <c:v>-4.6906227516188337E-2</c:v>
                </c:pt>
                <c:pt idx="84">
                  <c:v>-2.5217164046347218E-3</c:v>
                </c:pt>
                <c:pt idx="85">
                  <c:v>-7.4094401756311656E-3</c:v>
                </c:pt>
                <c:pt idx="86">
                  <c:v>8.5421412300679123E-4</c:v>
                </c:pt>
                <c:pt idx="87">
                  <c:v>7.667170182472649E-4</c:v>
                </c:pt>
                <c:pt idx="88">
                  <c:v>-3.140312600593731E-2</c:v>
                </c:pt>
                <c:pt idx="89">
                  <c:v>-7.1549614008659113E-4</c:v>
                </c:pt>
                <c:pt idx="90">
                  <c:v>2.1984171396605134E-4</c:v>
                </c:pt>
                <c:pt idx="91">
                  <c:v>-0.10328290084904124</c:v>
                </c:pt>
                <c:pt idx="92">
                  <c:v>-5.7903402854006636E-2</c:v>
                </c:pt>
                <c:pt idx="93">
                  <c:v>9.0546697038724311E-2</c:v>
                </c:pt>
                <c:pt idx="94">
                  <c:v>-0.5121184139285504</c:v>
                </c:pt>
                <c:pt idx="95">
                  <c:v>-3.0115526306377149E-2</c:v>
                </c:pt>
                <c:pt idx="96">
                  <c:v>-2.6623987949538686E-2</c:v>
                </c:pt>
                <c:pt idx="97">
                  <c:v>-0.1609641058437925</c:v>
                </c:pt>
                <c:pt idx="98">
                  <c:v>-3.9523873877950311E-2</c:v>
                </c:pt>
                <c:pt idx="99">
                  <c:v>-5.7080131723380889E-2</c:v>
                </c:pt>
                <c:pt idx="100">
                  <c:v>4.9117312072892938E-2</c:v>
                </c:pt>
                <c:pt idx="101">
                  <c:v>-0.24794439902591592</c:v>
                </c:pt>
                <c:pt idx="102">
                  <c:v>-3.0151292964698317E-2</c:v>
                </c:pt>
                <c:pt idx="103">
                  <c:v>1.8452268875917888E-2</c:v>
                </c:pt>
                <c:pt idx="104">
                  <c:v>-6.4593492685266596E-2</c:v>
                </c:pt>
                <c:pt idx="105">
                  <c:v>-4.9870626594655243E-2</c:v>
                </c:pt>
                <c:pt idx="106">
                  <c:v>0.29747530186608118</c:v>
                </c:pt>
                <c:pt idx="107">
                  <c:v>5.0968109339407652E-2</c:v>
                </c:pt>
                <c:pt idx="108">
                  <c:v>-0.29126105668201807</c:v>
                </c:pt>
                <c:pt idx="109">
                  <c:v>-4.8678421975034913E-2</c:v>
                </c:pt>
                <c:pt idx="110">
                  <c:v>-8.1717190736207979E-3</c:v>
                </c:pt>
                <c:pt idx="111">
                  <c:v>-4.6246702374290516E-2</c:v>
                </c:pt>
                <c:pt idx="112">
                  <c:v>-0.1161895700793264</c:v>
                </c:pt>
                <c:pt idx="113">
                  <c:v>-5.9549945115257907E-2</c:v>
                </c:pt>
                <c:pt idx="114">
                  <c:v>0.13610478359908873</c:v>
                </c:pt>
                <c:pt idx="115">
                  <c:v>-0.55786329062752416</c:v>
                </c:pt>
                <c:pt idx="116">
                  <c:v>-3.0008226331413868E-2</c:v>
                </c:pt>
                <c:pt idx="117">
                  <c:v>-0.10303144417247223</c:v>
                </c:pt>
                <c:pt idx="118">
                  <c:v>-6.7231593252857991E-2</c:v>
                </c:pt>
                <c:pt idx="119">
                  <c:v>-2.6682230422638842E-3</c:v>
                </c:pt>
                <c:pt idx="120">
                  <c:v>0.31009879253567507</c:v>
                </c:pt>
                <c:pt idx="121">
                  <c:v>-9.9658314350796751E-3</c:v>
                </c:pt>
                <c:pt idx="122">
                  <c:v>-1.7300831050347409E-2</c:v>
                </c:pt>
                <c:pt idx="123">
                  <c:v>-4.9214921849851545E-2</c:v>
                </c:pt>
                <c:pt idx="124">
                  <c:v>1.8301638109583962E-2</c:v>
                </c:pt>
                <c:pt idx="125">
                  <c:v>-2.2543768486689597E-2</c:v>
                </c:pt>
                <c:pt idx="126">
                  <c:v>-5.1309561136278714E-2</c:v>
                </c:pt>
                <c:pt idx="127">
                  <c:v>-5.8452250274423689E-2</c:v>
                </c:pt>
                <c:pt idx="128">
                  <c:v>6.0791571753986418E-2</c:v>
                </c:pt>
                <c:pt idx="129">
                  <c:v>-0.26206765289862577</c:v>
                </c:pt>
                <c:pt idx="130">
                  <c:v>-3.0079759648056092E-2</c:v>
                </c:pt>
                <c:pt idx="131">
                  <c:v>-4.3795895311617428E-2</c:v>
                </c:pt>
                <c:pt idx="132">
                  <c:v>-1.5189063874010422E-3</c:v>
                </c:pt>
                <c:pt idx="133">
                  <c:v>-0.11662169584578896</c:v>
                </c:pt>
                <c:pt idx="134">
                  <c:v>-5.9549945115257907E-2</c:v>
                </c:pt>
                <c:pt idx="135">
                  <c:v>0.13510820045558081</c:v>
                </c:pt>
                <c:pt idx="136">
                  <c:v>-0.55802656653081506</c:v>
                </c:pt>
                <c:pt idx="137">
                  <c:v>-3.0008226331413868E-2</c:v>
                </c:pt>
                <c:pt idx="138">
                  <c:v>-0.10227829034080216</c:v>
                </c:pt>
                <c:pt idx="139">
                  <c:v>-6.7871132784395272E-2</c:v>
                </c:pt>
                <c:pt idx="140">
                  <c:v>-4.1205002566620408E-2</c:v>
                </c:pt>
                <c:pt idx="141">
                  <c:v>-5.7080131723380889E-2</c:v>
                </c:pt>
                <c:pt idx="142">
                  <c:v>4.8547835990888411E-2</c:v>
                </c:pt>
                <c:pt idx="143">
                  <c:v>-0.25072600299452241</c:v>
                </c:pt>
                <c:pt idx="144">
                  <c:v>-3.0187059623019374E-2</c:v>
                </c:pt>
                <c:pt idx="145">
                  <c:v>2.1238938053097289E-2</c:v>
                </c:pt>
                <c:pt idx="146">
                  <c:v>-6.7271564473579071E-2</c:v>
                </c:pt>
                <c:pt idx="147">
                  <c:v>-3.020841700705823E-3</c:v>
                </c:pt>
                <c:pt idx="148">
                  <c:v>0.30982436882546649</c:v>
                </c:pt>
                <c:pt idx="149">
                  <c:v>-9.6810933940774113E-3</c:v>
                </c:pt>
                <c:pt idx="150">
                  <c:v>-1.761422139056934E-2</c:v>
                </c:pt>
                <c:pt idx="151">
                  <c:v>-4.9179155191530488E-2</c:v>
                </c:pt>
                <c:pt idx="152">
                  <c:v>1.871587271700248E-2</c:v>
                </c:pt>
                <c:pt idx="153">
                  <c:v>-2.3303221680390118E-2</c:v>
                </c:pt>
                <c:pt idx="154">
                  <c:v>-0.10441574007121679</c:v>
                </c:pt>
                <c:pt idx="155">
                  <c:v>-5.7903402854006636E-2</c:v>
                </c:pt>
                <c:pt idx="156">
                  <c:v>8.9977220956719783E-2</c:v>
                </c:pt>
                <c:pt idx="157">
                  <c:v>-0.51211655543123069</c:v>
                </c:pt>
                <c:pt idx="158">
                  <c:v>-3.0115526306377149E-2</c:v>
                </c:pt>
                <c:pt idx="159">
                  <c:v>-2.7113537940124277E-2</c:v>
                </c:pt>
                <c:pt idx="160">
                  <c:v>-0.15932528579422811</c:v>
                </c:pt>
                <c:pt idx="161">
                  <c:v>-5.0236377669710008E-2</c:v>
                </c:pt>
                <c:pt idx="162">
                  <c:v>0.29692645444566401</c:v>
                </c:pt>
                <c:pt idx="163">
                  <c:v>5.3103644646924852E-2</c:v>
                </c:pt>
                <c:pt idx="164">
                  <c:v>-0.2907780680141292</c:v>
                </c:pt>
                <c:pt idx="165">
                  <c:v>-4.8642655316713745E-2</c:v>
                </c:pt>
                <c:pt idx="166">
                  <c:v>-8.623611372622908E-3</c:v>
                </c:pt>
                <c:pt idx="167">
                  <c:v>-4.7405867775201838E-2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F0-43C3-AD37-408B8B909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4194192"/>
        <c:axId val="454200912"/>
      </c:barChart>
      <c:catAx>
        <c:axId val="45419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00912"/>
        <c:crosses val="autoZero"/>
        <c:auto val="1"/>
        <c:lblAlgn val="ctr"/>
        <c:lblOffset val="100"/>
        <c:noMultiLvlLbl val="0"/>
      </c:catAx>
      <c:valAx>
        <c:axId val="45420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9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374650</xdr:colOff>
      <xdr:row>3</xdr:row>
      <xdr:rowOff>3175</xdr:rowOff>
    </xdr:from>
    <xdr:to>
      <xdr:col>11</xdr:col>
      <xdr:colOff>393700</xdr:colOff>
      <xdr:row>17</xdr:row>
      <xdr:rowOff>168275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3EE561-9A01-379E-3682-CEA0D8F6C3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 Hawkins" refreshedDate="45660.934447569445" createdVersion="8" refreshedVersion="8" minRefreshableVersion="3" recordCount="168" xr:uid="{5E066FAE-F04F-4BC3-B680-53534DA557BE}">
  <cacheSource type="worksheet">
    <worksheetSource ref="A1:F169" sheet="three_cluster_combinations_ (2)"/>
  </cacheSource>
  <cacheFields count="6">
    <cacheField name="Parameter" numFmtId="0">
      <sharedItems count="7">
        <s v="H2 Storage (GWh)"/>
        <s v="Annualised Cost â‚¬M"/>
        <s v="solar Flow Cap (MW)"/>
        <s v="offshore_wind Flow Cap (MW)"/>
        <s v="electrolyser Flow Cap (MW)"/>
        <s v="h2_elec_conversion Flow Cap (MW)"/>
        <s v="battery Flow Cap (MW)"/>
      </sharedItems>
    </cacheField>
    <cacheField name="Model Value" numFmtId="0">
      <sharedItems containsSemiMixedTypes="0" containsString="0" containsNumber="1" minValue="3427" maxValue="11474300.1261856"/>
    </cacheField>
    <cacheField name="Reference Value" numFmtId="0">
      <sharedItems containsSemiMixedTypes="0" containsString="0" containsNumber="1" minValue="3644" maxValue="11465509.325063201"/>
    </cacheField>
    <cacheField name="Error" numFmtId="10">
      <sharedItems containsSemiMixedTypes="0" containsString="0" containsNumber="1" minValue="-0.55856622001545486" maxValue="0.3111964873765094"/>
    </cacheField>
    <cacheField name="Model" numFmtId="0">
      <sharedItems count="24">
        <s v="Model [2017, 2016, 2015],[8, 1, 1]"/>
        <s v="Model [2018, 2016, 2015],[8, 1, 1]"/>
        <s v="Model [2016, 2017, 2015],[8, 1, 1]"/>
        <s v="Model [2018, 2017, 2015],[8, 1, 1]"/>
        <s v="Model [2016, 2018, 2015],[8, 1, 1]"/>
        <s v="Model [2017, 2018, 2015],[8, 1, 1]"/>
        <s v="Model [2017, 2015, 2016],[8, 1, 1]"/>
        <s v="Model [2018, 2015, 2016],[8, 1, 1]"/>
        <s v="Model [2015, 2017, 2016],[8, 1, 1]"/>
        <s v="Model [2018, 2017, 2016],[8, 1, 1]"/>
        <s v="Model [2015, 2018, 2016],[8, 1, 1]"/>
        <s v="Model [2017, 2018, 2016],[8, 1, 1]"/>
        <s v="Model [2016, 2015, 2017],[8, 1, 1]"/>
        <s v="Model [2018, 2015, 2017],[8, 1, 1]"/>
        <s v="Model [2015, 2016, 2017],[8, 1, 1]"/>
        <s v="Model [2018, 2016, 2017],[8, 1, 1]"/>
        <s v="Model [2015, 2018, 2017],[8, 1, 1]"/>
        <s v="Model [2016, 2018, 2017],[8, 1, 1]"/>
        <s v="Model [2016, 2015, 2018],[8, 1, 1]"/>
        <s v="Model [2017, 2015, 2018],[8, 1, 1]"/>
        <s v="Model [2015, 2016, 2018],[8, 1, 1]"/>
        <s v="Model [2017, 2016, 2018],[8, 1, 1]"/>
        <s v="Model [2015, 2017, 2018],[8, 1, 1]"/>
        <s v="Model [2016, 2017, 2018],[8, 1, 1]"/>
      </sharedItems>
    </cacheField>
    <cacheField name="Ref Year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x v="0"/>
    <n v="8622700.5059343707"/>
    <n v="11465509.325063201"/>
    <n v="-0.24794439902591592"/>
    <x v="0"/>
    <s v="2017, 2016, 2015"/>
  </r>
  <r>
    <x v="1"/>
    <n v="224848.69422232101"/>
    <n v="234101.28383945799"/>
    <n v="-3.9523873877950311E-2"/>
    <x v="0"/>
    <s v="2017, 2016, 2015"/>
  </r>
  <r>
    <x v="2"/>
    <n v="46804"/>
    <n v="50036"/>
    <n v="-6.4593492685266596E-2"/>
    <x v="0"/>
    <s v="2017, 2016, 2015"/>
  </r>
  <r>
    <x v="3"/>
    <n v="27045"/>
    <n v="26555"/>
    <n v="1.8452268875917888E-2"/>
    <x v="0"/>
    <s v="2017, 2016, 2015"/>
  </r>
  <r>
    <x v="4"/>
    <n v="7369"/>
    <n v="7024"/>
    <n v="4.9117312072892938E-2"/>
    <x v="0"/>
    <s v="2017, 2016, 2015"/>
  </r>
  <r>
    <x v="5"/>
    <n v="27116"/>
    <n v="27959"/>
    <n v="-3.0151292964698317E-2"/>
    <x v="0"/>
    <s v="2017, 2016, 2015"/>
  </r>
  <r>
    <x v="6"/>
    <n v="3436"/>
    <n v="3644"/>
    <n v="-5.7080131723380889E-2"/>
    <x v="0"/>
    <s v="2017, 2016, 2015"/>
  </r>
  <r>
    <x v="0"/>
    <n v="8590807.9996936806"/>
    <n v="11465509.325063201"/>
    <n v="-0.25072600299452241"/>
    <x v="1"/>
    <s v="2018, 2016, 2015"/>
  </r>
  <r>
    <x v="1"/>
    <n v="224455.13983800399"/>
    <n v="234101.28383945799"/>
    <n v="-4.1205002566620408E-2"/>
    <x v="1"/>
    <s v="2018, 2016, 2015"/>
  </r>
  <r>
    <x v="2"/>
    <n v="46670"/>
    <n v="50036"/>
    <n v="-6.7271564473579071E-2"/>
    <x v="1"/>
    <s v="2018, 2016, 2015"/>
  </r>
  <r>
    <x v="3"/>
    <n v="27119"/>
    <n v="26555"/>
    <n v="2.1238938053097289E-2"/>
    <x v="1"/>
    <s v="2018, 2016, 2015"/>
  </r>
  <r>
    <x v="4"/>
    <n v="7365"/>
    <n v="7024"/>
    <n v="4.8547835990888411E-2"/>
    <x v="1"/>
    <s v="2018, 2016, 2015"/>
  </r>
  <r>
    <x v="5"/>
    <n v="27115"/>
    <n v="27959"/>
    <n v="-3.0187059623019374E-2"/>
    <x v="1"/>
    <s v="2018, 2016, 2015"/>
  </r>
  <r>
    <x v="6"/>
    <n v="3436"/>
    <n v="3644"/>
    <n v="-5.7080131723380889E-2"/>
    <x v="1"/>
    <s v="2018, 2016, 2015"/>
  </r>
  <r>
    <x v="0"/>
    <n v="11350702.1809914"/>
    <n v="11465509.325063201"/>
    <n v="-1.0013261584536526E-2"/>
    <x v="2"/>
    <s v="2016, 2017, 2015"/>
  </r>
  <r>
    <x v="1"/>
    <n v="233722.99053338199"/>
    <n v="234101.28383945799"/>
    <n v="-1.6159386222563965E-3"/>
    <x v="2"/>
    <s v="2016, 2017, 2015"/>
  </r>
  <r>
    <x v="2"/>
    <n v="49394"/>
    <n v="50036"/>
    <n v="-1.2830761851466921E-2"/>
    <x v="2"/>
    <s v="2016, 2017, 2015"/>
  </r>
  <r>
    <x v="3"/>
    <n v="26863"/>
    <n v="26555"/>
    <n v="1.1598569007719828E-2"/>
    <x v="2"/>
    <s v="2016, 2017, 2015"/>
  </r>
  <r>
    <x v="4"/>
    <n v="7027"/>
    <n v="7024"/>
    <n v="4.2710706150339561E-4"/>
    <x v="2"/>
    <s v="2016, 2017, 2015"/>
  </r>
  <r>
    <x v="5"/>
    <n v="27116"/>
    <n v="27959"/>
    <n v="-3.0151292964698317E-2"/>
    <x v="2"/>
    <s v="2016, 2017, 2015"/>
  </r>
  <r>
    <x v="6"/>
    <n v="3436"/>
    <n v="3644"/>
    <n v="-5.7080131723380889E-2"/>
    <x v="2"/>
    <s v="2016, 2017, 2015"/>
  </r>
  <r>
    <x v="0"/>
    <n v="5593832.1832471797"/>
    <n v="11465509.325063201"/>
    <n v="-0.51211655543123069"/>
    <x v="3"/>
    <s v="2018, 2017, 2015"/>
  </r>
  <r>
    <x v="1"/>
    <n v="209657.425035739"/>
    <n v="234101.28383945799"/>
    <n v="-0.10441574007121679"/>
    <x v="3"/>
    <s v="2018, 2017, 2015"/>
  </r>
  <r>
    <x v="2"/>
    <n v="42064"/>
    <n v="50036"/>
    <n v="-0.15932528579422811"/>
    <x v="3"/>
    <s v="2018, 2017, 2015"/>
  </r>
  <r>
    <x v="3"/>
    <n v="25835"/>
    <n v="26555"/>
    <n v="-2.7113537940124277E-2"/>
    <x v="3"/>
    <s v="2018, 2017, 2015"/>
  </r>
  <r>
    <x v="4"/>
    <n v="7656"/>
    <n v="7024"/>
    <n v="8.9977220956719783E-2"/>
    <x v="3"/>
    <s v="2018, 2017, 2015"/>
  </r>
  <r>
    <x v="5"/>
    <n v="27117"/>
    <n v="27959"/>
    <n v="-3.0115526306377149E-2"/>
    <x v="3"/>
    <s v="2018, 2017, 2015"/>
  </r>
  <r>
    <x v="6"/>
    <n v="3433"/>
    <n v="3644"/>
    <n v="-5.7903402854006636E-2"/>
    <x v="3"/>
    <s v="2018, 2017, 2015"/>
  </r>
  <r>
    <x v="0"/>
    <n v="8473008.4213039707"/>
    <n v="11465509.325063201"/>
    <n v="-0.26100025903059776"/>
    <x v="4"/>
    <s v="2016, 2018, 2015"/>
  </r>
  <r>
    <x v="1"/>
    <n v="222389.80547242099"/>
    <n v="234101.28383945799"/>
    <n v="-5.0027399145185836E-2"/>
    <x v="4"/>
    <s v="2016, 2018, 2015"/>
  </r>
  <r>
    <x v="2"/>
    <n v="49881"/>
    <n v="50036"/>
    <n v="-3.0977696058838156E-3"/>
    <x v="4"/>
    <s v="2016, 2018, 2015"/>
  </r>
  <r>
    <x v="3"/>
    <n v="25364"/>
    <n v="26555"/>
    <n v="-4.4850310675955574E-2"/>
    <x v="4"/>
    <s v="2016, 2018, 2015"/>
  </r>
  <r>
    <x v="4"/>
    <n v="7474"/>
    <n v="7024"/>
    <n v="6.4066059225512451E-2"/>
    <x v="4"/>
    <s v="2016, 2018, 2015"/>
  </r>
  <r>
    <x v="5"/>
    <n v="27118"/>
    <n v="27959"/>
    <n v="-3.0079759648056092E-2"/>
    <x v="4"/>
    <s v="2016, 2018, 2015"/>
  </r>
  <r>
    <x v="6"/>
    <n v="3431"/>
    <n v="3644"/>
    <n v="-5.8452250274423689E-2"/>
    <x v="4"/>
    <s v="2016, 2018, 2015"/>
  </r>
  <r>
    <x v="0"/>
    <n v="5069322.56426288"/>
    <n v="11465509.325063201"/>
    <n v="-0.55786329062752416"/>
    <x v="5"/>
    <s v="2017, 2018, 2015"/>
  </r>
  <r>
    <x v="1"/>
    <n v="206901.156315133"/>
    <n v="234101.28383945799"/>
    <n v="-0.1161895700793264"/>
    <x v="5"/>
    <s v="2017, 2018, 2015"/>
  </r>
  <r>
    <x v="2"/>
    <n v="46672"/>
    <n v="50036"/>
    <n v="-6.7231593252857991E-2"/>
    <x v="5"/>
    <s v="2017, 2018, 2015"/>
  </r>
  <r>
    <x v="3"/>
    <n v="23819"/>
    <n v="26555"/>
    <n v="-0.10303144417247223"/>
    <x v="5"/>
    <s v="2017, 2018, 2015"/>
  </r>
  <r>
    <x v="4"/>
    <n v="7980"/>
    <n v="7024"/>
    <n v="0.13610478359908873"/>
    <x v="5"/>
    <s v="2017, 2018, 2015"/>
  </r>
  <r>
    <x v="5"/>
    <n v="27120"/>
    <n v="27959"/>
    <n v="-3.0008226331413868E-2"/>
    <x v="5"/>
    <s v="2017, 2018, 2015"/>
  </r>
  <r>
    <x v="6"/>
    <n v="3427"/>
    <n v="3644"/>
    <n v="-5.9549945115257907E-2"/>
    <x v="5"/>
    <s v="2017, 2018, 2015"/>
  </r>
  <r>
    <x v="0"/>
    <n v="11474300.1261856"/>
    <n v="11465509.325063201"/>
    <n v="7.667170182472649E-4"/>
    <x v="6"/>
    <s v="2017, 2015, 2016"/>
  </r>
  <r>
    <x v="1"/>
    <n v="233510.94679165399"/>
    <n v="234101.28383945799"/>
    <n v="-2.5217164046347218E-3"/>
    <x v="6"/>
    <s v="2017, 2015, 2016"/>
  </r>
  <r>
    <x v="2"/>
    <n v="50047"/>
    <n v="50036"/>
    <n v="2.1984171396605134E-4"/>
    <x v="6"/>
    <s v="2017, 2015, 2016"/>
  </r>
  <r>
    <x v="3"/>
    <n v="26536"/>
    <n v="26555"/>
    <n v="-7.1549614008659113E-4"/>
    <x v="6"/>
    <s v="2017, 2015, 2016"/>
  </r>
  <r>
    <x v="4"/>
    <n v="7030"/>
    <n v="7024"/>
    <n v="8.5421412300679123E-4"/>
    <x v="6"/>
    <s v="2017, 2015, 2016"/>
  </r>
  <r>
    <x v="5"/>
    <n v="27081"/>
    <n v="27959"/>
    <n v="-3.140312600593731E-2"/>
    <x v="6"/>
    <s v="2017, 2015, 2016"/>
  </r>
  <r>
    <x v="6"/>
    <n v="3617"/>
    <n v="3644"/>
    <n v="-7.4094401756311656E-3"/>
    <x v="6"/>
    <s v="2017, 2015, 2016"/>
  </r>
  <r>
    <x v="0"/>
    <n v="8460770.2069565803"/>
    <n v="11465509.325063201"/>
    <n v="-0.26206765289862577"/>
    <x v="7"/>
    <s v="2018, 2015, 2016"/>
  </r>
  <r>
    <x v="1"/>
    <n v="222089.64970421599"/>
    <n v="234101.28383945799"/>
    <n v="-5.1309561136278714E-2"/>
    <x v="7"/>
    <s v="2018, 2015, 2016"/>
  </r>
  <r>
    <x v="2"/>
    <n v="49960"/>
    <n v="50036"/>
    <n v="-1.5189063874010422E-3"/>
    <x v="7"/>
    <s v="2018, 2015, 2016"/>
  </r>
  <r>
    <x v="3"/>
    <n v="25392"/>
    <n v="26555"/>
    <n v="-4.3795895311617428E-2"/>
    <x v="7"/>
    <s v="2018, 2015, 2016"/>
  </r>
  <r>
    <x v="4"/>
    <n v="7451"/>
    <n v="7024"/>
    <n v="6.0791571753986418E-2"/>
    <x v="7"/>
    <s v="2018, 2015, 2016"/>
  </r>
  <r>
    <x v="5"/>
    <n v="27118"/>
    <n v="27959"/>
    <n v="-3.0079759648056092E-2"/>
    <x v="7"/>
    <s v="2018, 2015, 2016"/>
  </r>
  <r>
    <x v="6"/>
    <n v="3431"/>
    <n v="3644"/>
    <n v="-5.8452250274423689E-2"/>
    <x v="7"/>
    <s v="2018, 2015, 2016"/>
  </r>
  <r>
    <x v="0"/>
    <n v="8520008.4364995994"/>
    <n v="11465509.325063201"/>
    <n v="-0.25690100675465322"/>
    <x v="8"/>
    <s v="2015, 2017, 2016"/>
  </r>
  <r>
    <x v="1"/>
    <n v="224738.93260441499"/>
    <n v="234101.28383945799"/>
    <n v="-3.9992737679574231E-2"/>
    <x v="8"/>
    <s v="2015, 2017, 2016"/>
  </r>
  <r>
    <x v="2"/>
    <n v="46211"/>
    <n v="50036"/>
    <n v="-7.6444959629067055E-2"/>
    <x v="8"/>
    <s v="2015, 2017, 2016"/>
  </r>
  <r>
    <x v="3"/>
    <n v="27283"/>
    <n v="26555"/>
    <n v="2.7414799472792239E-2"/>
    <x v="8"/>
    <s v="2015, 2017, 2016"/>
  </r>
  <r>
    <x v="4"/>
    <n v="7386"/>
    <n v="7024"/>
    <n v="5.1537585421412402E-2"/>
    <x v="8"/>
    <s v="2015, 2017, 2016"/>
  </r>
  <r>
    <x v="5"/>
    <n v="27115"/>
    <n v="27959"/>
    <n v="-3.0187059623019374E-2"/>
    <x v="8"/>
    <s v="2015, 2017, 2016"/>
  </r>
  <r>
    <x v="6"/>
    <n v="3437"/>
    <n v="3644"/>
    <n v="-5.6805708013172307E-2"/>
    <x v="8"/>
    <s v="2015, 2017, 2016"/>
  </r>
  <r>
    <x v="0"/>
    <n v="8131590.6747233402"/>
    <n v="11465509.325063201"/>
    <n v="-0.2907780680141292"/>
    <x v="9"/>
    <s v="2018, 2017, 2016"/>
  </r>
  <r>
    <x v="1"/>
    <n v="222340.88333153501"/>
    <n v="234101.28383945799"/>
    <n v="-5.0236377669710008E-2"/>
    <x v="9"/>
    <s v="2018, 2017, 2016"/>
  </r>
  <r>
    <x v="2"/>
    <n v="47664"/>
    <n v="50036"/>
    <n v="-4.7405867775201838E-2"/>
    <x v="9"/>
    <s v="2018, 2017, 2016"/>
  </r>
  <r>
    <x v="3"/>
    <n v="26326"/>
    <n v="26555"/>
    <n v="-8.623611372622908E-3"/>
    <x v="9"/>
    <s v="2018, 2017, 2016"/>
  </r>
  <r>
    <x v="4"/>
    <n v="7397"/>
    <n v="7024"/>
    <n v="5.3103644646924852E-2"/>
    <x v="9"/>
    <s v="2018, 2017, 2016"/>
  </r>
  <r>
    <x v="5"/>
    <n v="26599"/>
    <n v="27959"/>
    <n v="-4.8642655316713745E-2"/>
    <x v="9"/>
    <s v="2018, 2017, 2016"/>
  </r>
  <r>
    <x v="6"/>
    <n v="4726"/>
    <n v="3644"/>
    <n v="0.29692645444566401"/>
    <x v="9"/>
    <s v="2018, 2017, 2016"/>
  </r>
  <r>
    <x v="0"/>
    <n v="8684691.5907739997"/>
    <n v="11465509.325063201"/>
    <n v="-0.24253765405871952"/>
    <x v="10"/>
    <s v="2015, 2018, 2016"/>
  </r>
  <r>
    <x v="1"/>
    <n v="224488.906559086"/>
    <n v="234101.28383945799"/>
    <n v="-4.1060762772082704E-2"/>
    <x v="10"/>
    <s v="2015, 2018, 2016"/>
  </r>
  <r>
    <x v="2"/>
    <n v="47262"/>
    <n v="50036"/>
    <n v="-5.5440083140139151E-2"/>
    <x v="10"/>
    <s v="2015, 2018, 2016"/>
  </r>
  <r>
    <x v="3"/>
    <n v="26902"/>
    <n v="26555"/>
    <n v="1.3067218979476491E-2"/>
    <x v="10"/>
    <s v="2015, 2018, 2016"/>
  </r>
  <r>
    <x v="4"/>
    <n v="7342"/>
    <n v="7024"/>
    <n v="4.5273348519362155E-2"/>
    <x v="10"/>
    <s v="2015, 2018, 2016"/>
  </r>
  <r>
    <x v="5"/>
    <n v="27116"/>
    <n v="27959"/>
    <n v="-3.0151292964698317E-2"/>
    <x v="10"/>
    <s v="2015, 2018, 2016"/>
  </r>
  <r>
    <x v="6"/>
    <n v="3436"/>
    <n v="3644"/>
    <n v="-5.7080131723380889E-2"/>
    <x v="10"/>
    <s v="2015, 2018, 2016"/>
  </r>
  <r>
    <x v="0"/>
    <n v="11267146.4853241"/>
    <n v="11465509.325063201"/>
    <n v="-1.7300831050347409E-2"/>
    <x v="11"/>
    <s v="2017, 2018, 2016"/>
  </r>
  <r>
    <x v="1"/>
    <n v="233476.649399694"/>
    <n v="234101.28383945799"/>
    <n v="-2.6682230422638842E-3"/>
    <x v="11"/>
    <s v="2017, 2018, 2016"/>
  </r>
  <r>
    <x v="2"/>
    <n v="48908"/>
    <n v="50036"/>
    <n v="-2.2543768486689597E-2"/>
    <x v="11"/>
    <s v="2017, 2018, 2016"/>
  </r>
  <r>
    <x v="3"/>
    <n v="27041"/>
    <n v="26555"/>
    <n v="1.8301638109583962E-2"/>
    <x v="11"/>
    <s v="2017, 2018, 2016"/>
  </r>
  <r>
    <x v="4"/>
    <n v="6954"/>
    <n v="7024"/>
    <n v="-9.9658314350796751E-3"/>
    <x v="11"/>
    <s v="2017, 2018, 2016"/>
  </r>
  <r>
    <x v="5"/>
    <n v="26583"/>
    <n v="27959"/>
    <n v="-4.9214921849851545E-2"/>
    <x v="11"/>
    <s v="2017, 2018, 2016"/>
  </r>
  <r>
    <x v="6"/>
    <n v="4774"/>
    <n v="3644"/>
    <n v="0.31009879253567507"/>
    <x v="11"/>
    <s v="2017, 2018, 2016"/>
  </r>
  <r>
    <x v="0"/>
    <n v="8719576.4317654502"/>
    <n v="11465509.325063201"/>
    <n v="-0.23949506432263223"/>
    <x v="12"/>
    <s v="2016, 2015, 2017"/>
  </r>
  <r>
    <x v="1"/>
    <n v="225212.07084327299"/>
    <n v="234101.28383945799"/>
    <n v="-3.7971654193409088E-2"/>
    <x v="12"/>
    <s v="2016, 2015, 2017"/>
  </r>
  <r>
    <x v="2"/>
    <n v="47290"/>
    <n v="50036"/>
    <n v="-5.488048605004392E-2"/>
    <x v="12"/>
    <s v="2016, 2015, 2017"/>
  </r>
  <r>
    <x v="3"/>
    <n v="26820"/>
    <n v="26555"/>
    <n v="9.9792882696290164E-3"/>
    <x v="12"/>
    <s v="2016, 2015, 2017"/>
  </r>
  <r>
    <x v="4"/>
    <n v="7366"/>
    <n v="7024"/>
    <n v="4.8690205011389542E-2"/>
    <x v="12"/>
    <s v="2016, 2015, 2017"/>
  </r>
  <r>
    <x v="5"/>
    <n v="27116"/>
    <n v="27959"/>
    <n v="-3.0151292964698317E-2"/>
    <x v="12"/>
    <s v="2016, 2015, 2017"/>
  </r>
  <r>
    <x v="6"/>
    <n v="3435"/>
    <n v="3644"/>
    <n v="-5.7354555433589471E-2"/>
    <x v="12"/>
    <s v="2016, 2015, 2017"/>
  </r>
  <r>
    <x v="0"/>
    <n v="5067450.5228711404"/>
    <n v="11465509.325063201"/>
    <n v="-0.55802656653081506"/>
    <x v="13"/>
    <s v="2018, 2015, 2017"/>
  </r>
  <r>
    <x v="1"/>
    <n v="206799.99511842401"/>
    <n v="234101.28383945799"/>
    <n v="-0.11662169584578896"/>
    <x v="13"/>
    <s v="2018, 2015, 2017"/>
  </r>
  <r>
    <x v="2"/>
    <n v="46640"/>
    <n v="50036"/>
    <n v="-6.7871132784395272E-2"/>
    <x v="13"/>
    <s v="2018, 2015, 2017"/>
  </r>
  <r>
    <x v="3"/>
    <n v="23839"/>
    <n v="26555"/>
    <n v="-0.10227829034080216"/>
    <x v="13"/>
    <s v="2018, 2015, 2017"/>
  </r>
  <r>
    <x v="4"/>
    <n v="7973"/>
    <n v="7024"/>
    <n v="0.13510820045558081"/>
    <x v="13"/>
    <s v="2018, 2015, 2017"/>
  </r>
  <r>
    <x v="5"/>
    <n v="27120"/>
    <n v="27959"/>
    <n v="-3.0008226331413868E-2"/>
    <x v="13"/>
    <s v="2018, 2015, 2017"/>
  </r>
  <r>
    <x v="6"/>
    <n v="3427"/>
    <n v="3644"/>
    <n v="-5.9549945115257907E-2"/>
    <x v="13"/>
    <s v="2018, 2015, 2017"/>
  </r>
  <r>
    <x v="0"/>
    <n v="11301250.1462857"/>
    <n v="11465509.325063201"/>
    <n v="-1.4326374356386951E-2"/>
    <x v="14"/>
    <s v="2015, 2016, 2017"/>
  </r>
  <r>
    <x v="1"/>
    <n v="233358.67788429599"/>
    <n v="234101.28383945799"/>
    <n v="-3.1721566963779368E-3"/>
    <x v="14"/>
    <s v="2015, 2016, 2017"/>
  </r>
  <r>
    <x v="2"/>
    <n v="49246"/>
    <n v="50036"/>
    <n v="-1.5788632184826956E-2"/>
    <x v="14"/>
    <s v="2015, 2016, 2017"/>
  </r>
  <r>
    <x v="3"/>
    <n v="26983"/>
    <n v="26555"/>
    <n v="1.6117491997740485E-2"/>
    <x v="14"/>
    <s v="2015, 2016, 2017"/>
  </r>
  <r>
    <x v="4"/>
    <n v="7009"/>
    <n v="7024"/>
    <n v="-2.1355353075170891E-3"/>
    <x v="14"/>
    <s v="2015, 2016, 2017"/>
  </r>
  <r>
    <x v="5"/>
    <n v="27116"/>
    <n v="27959"/>
    <n v="-3.0151292964698317E-2"/>
    <x v="14"/>
    <s v="2015, 2016, 2017"/>
  </r>
  <r>
    <x v="6"/>
    <n v="3436"/>
    <n v="3644"/>
    <n v="-5.7080131723380889E-2"/>
    <x v="14"/>
    <s v="2015, 2016, 2017"/>
  </r>
  <r>
    <x v="0"/>
    <n v="11263553.305455901"/>
    <n v="11465509.325063201"/>
    <n v="-1.761422139056934E-2"/>
    <x v="15"/>
    <s v="2018, 2016, 2017"/>
  </r>
  <r>
    <x v="1"/>
    <n v="233394.10091904699"/>
    <n v="234101.28383945799"/>
    <n v="-3.020841700705823E-3"/>
    <x v="15"/>
    <s v="2018, 2016, 2017"/>
  </r>
  <r>
    <x v="2"/>
    <n v="48870"/>
    <n v="50036"/>
    <n v="-2.3303221680390118E-2"/>
    <x v="15"/>
    <s v="2018, 2016, 2017"/>
  </r>
  <r>
    <x v="3"/>
    <n v="27052"/>
    <n v="26555"/>
    <n v="1.871587271700248E-2"/>
    <x v="15"/>
    <s v="2018, 2016, 2017"/>
  </r>
  <r>
    <x v="4"/>
    <n v="6956"/>
    <n v="7024"/>
    <n v="-9.6810933940774113E-3"/>
    <x v="15"/>
    <s v="2018, 2016, 2017"/>
  </r>
  <r>
    <x v="5"/>
    <n v="26584"/>
    <n v="27959"/>
    <n v="-4.9179155191530488E-2"/>
    <x v="15"/>
    <s v="2018, 2016, 2017"/>
  </r>
  <r>
    <x v="6"/>
    <n v="4773"/>
    <n v="3644"/>
    <n v="0.30982436882546649"/>
    <x v="15"/>
    <s v="2018, 2016, 2017"/>
  </r>
  <r>
    <x v="0"/>
    <n v="5584267.0775113301"/>
    <n v="11465509.325063201"/>
    <n v="-0.51295080583081309"/>
    <x v="16"/>
    <s v="2015, 2018, 2017"/>
  </r>
  <r>
    <x v="1"/>
    <n v="209590.12638563599"/>
    <n v="234101.28383945799"/>
    <n v="-0.1047032167095302"/>
    <x v="16"/>
    <s v="2015, 2018, 2017"/>
  </r>
  <r>
    <x v="2"/>
    <n v="42045"/>
    <n v="50036"/>
    <n v="-0.15970501239107837"/>
    <x v="16"/>
    <s v="2015, 2018, 2017"/>
  </r>
  <r>
    <x v="3"/>
    <n v="25881"/>
    <n v="26555"/>
    <n v="-2.5381284127283021E-2"/>
    <x v="16"/>
    <s v="2015, 2018, 2017"/>
  </r>
  <r>
    <x v="4"/>
    <n v="7635"/>
    <n v="7024"/>
    <n v="8.6987471526195792E-2"/>
    <x v="16"/>
    <s v="2015, 2018, 2017"/>
  </r>
  <r>
    <x v="5"/>
    <n v="27117"/>
    <n v="27959"/>
    <n v="-3.0115526306377149E-2"/>
    <x v="16"/>
    <s v="2015, 2018, 2017"/>
  </r>
  <r>
    <x v="6"/>
    <n v="3433"/>
    <n v="3644"/>
    <n v="-5.7903402854006636E-2"/>
    <x v="16"/>
    <s v="2015, 2018, 2017"/>
  </r>
  <r>
    <x v="0"/>
    <n v="8123857.4658291796"/>
    <n v="11465509.325063201"/>
    <n v="-0.29145254384201558"/>
    <x v="17"/>
    <s v="2016, 2018, 2017"/>
  </r>
  <r>
    <x v="1"/>
    <n v="222739.20533756699"/>
    <n v="234101.28383945799"/>
    <n v="-4.8534883344266033E-2"/>
    <x v="17"/>
    <s v="2016, 2018, 2017"/>
  </r>
  <r>
    <x v="2"/>
    <n v="47689"/>
    <n v="50036"/>
    <n v="-4.6906227516188337E-2"/>
    <x v="17"/>
    <s v="2016, 2018, 2017"/>
  </r>
  <r>
    <x v="3"/>
    <n v="26346"/>
    <n v="26555"/>
    <n v="-7.8704575409527244E-3"/>
    <x v="17"/>
    <s v="2016, 2018, 2017"/>
  </r>
  <r>
    <x v="4"/>
    <n v="7385"/>
    <n v="7024"/>
    <n v="5.139521640091127E-2"/>
    <x v="17"/>
    <s v="2016, 2018, 2017"/>
  </r>
  <r>
    <x v="5"/>
    <n v="26598"/>
    <n v="27959"/>
    <n v="-4.8678421975034913E-2"/>
    <x v="17"/>
    <s v="2016, 2018, 2017"/>
  </r>
  <r>
    <x v="6"/>
    <n v="4727"/>
    <n v="3644"/>
    <n v="0.29720087815587259"/>
    <x v="17"/>
    <s v="2016, 2018, 2017"/>
  </r>
  <r>
    <x v="0"/>
    <n v="8724805.4487799499"/>
    <n v="11465509.325063201"/>
    <n v="-0.23903899936587802"/>
    <x v="18"/>
    <s v="2016, 2015, 2018"/>
  </r>
  <r>
    <x v="1"/>
    <n v="225142.14096622801"/>
    <n v="234101.28383945799"/>
    <n v="-3.827037052634874E-2"/>
    <x v="18"/>
    <s v="2016, 2015, 2018"/>
  </r>
  <r>
    <x v="2"/>
    <n v="47342"/>
    <n v="50036"/>
    <n v="-5.3841234311295838E-2"/>
    <x v="18"/>
    <s v="2016, 2015, 2018"/>
  </r>
  <r>
    <x v="3"/>
    <n v="26808"/>
    <n v="26555"/>
    <n v="9.5273959706270173E-3"/>
    <x v="18"/>
    <s v="2016, 2015, 2018"/>
  </r>
  <r>
    <x v="4"/>
    <n v="7362"/>
    <n v="7024"/>
    <n v="4.8120728929385015E-2"/>
    <x v="18"/>
    <s v="2016, 2015, 2018"/>
  </r>
  <r>
    <x v="5"/>
    <n v="27116"/>
    <n v="27959"/>
    <n v="-3.0151292964698317E-2"/>
    <x v="18"/>
    <s v="2016, 2015, 2018"/>
  </r>
  <r>
    <x v="6"/>
    <n v="3435"/>
    <n v="3644"/>
    <n v="-5.7354555433589471E-2"/>
    <x v="18"/>
    <s v="2016, 2015, 2018"/>
  </r>
  <r>
    <x v="0"/>
    <n v="5593810.8746288298"/>
    <n v="11465509.325063201"/>
    <n v="-0.5121184139285504"/>
    <x v="19"/>
    <s v="2017, 2015, 2018"/>
  </r>
  <r>
    <x v="1"/>
    <n v="209922.624152034"/>
    <n v="234101.28383945799"/>
    <n v="-0.10328290084904124"/>
    <x v="19"/>
    <s v="2017, 2015, 2018"/>
  </r>
  <r>
    <x v="2"/>
    <n v="41982"/>
    <n v="50036"/>
    <n v="-0.1609641058437925"/>
    <x v="19"/>
    <s v="2017, 2015, 2018"/>
  </r>
  <r>
    <x v="3"/>
    <n v="25848"/>
    <n v="26555"/>
    <n v="-2.6623987949538686E-2"/>
    <x v="19"/>
    <s v="2017, 2015, 2018"/>
  </r>
  <r>
    <x v="4"/>
    <n v="7660"/>
    <n v="7024"/>
    <n v="9.0546697038724311E-2"/>
    <x v="19"/>
    <s v="2017, 2015, 2018"/>
  </r>
  <r>
    <x v="5"/>
    <n v="27117"/>
    <n v="27959"/>
    <n v="-3.0115526306377149E-2"/>
    <x v="19"/>
    <s v="2017, 2015, 2018"/>
  </r>
  <r>
    <x v="6"/>
    <n v="3433"/>
    <n v="3644"/>
    <n v="-5.7903402854006636E-2"/>
    <x v="19"/>
    <s v="2017, 2015, 2018"/>
  </r>
  <r>
    <x v="0"/>
    <n v="8460770.2069565691"/>
    <n v="11465509.325063201"/>
    <n v="-0.26206765289862677"/>
    <x v="20"/>
    <s v="2015, 2016, 2018"/>
  </r>
  <r>
    <x v="1"/>
    <n v="221890.10090112401"/>
    <n v="234101.28383945799"/>
    <n v="-5.2161964847267428E-2"/>
    <x v="20"/>
    <s v="2015, 2016, 2018"/>
  </r>
  <r>
    <x v="2"/>
    <n v="49960"/>
    <n v="50036"/>
    <n v="-1.5189063874010422E-3"/>
    <x v="20"/>
    <s v="2015, 2016, 2018"/>
  </r>
  <r>
    <x v="3"/>
    <n v="25392"/>
    <n v="26555"/>
    <n v="-4.3795895311617428E-2"/>
    <x v="20"/>
    <s v="2015, 2016, 2018"/>
  </r>
  <r>
    <x v="4"/>
    <n v="7451"/>
    <n v="7024"/>
    <n v="6.0791571753986418E-2"/>
    <x v="20"/>
    <s v="2015, 2016, 2018"/>
  </r>
  <r>
    <x v="5"/>
    <n v="27118"/>
    <n v="27959"/>
    <n v="-3.0079759648056092E-2"/>
    <x v="20"/>
    <s v="2015, 2016, 2018"/>
  </r>
  <r>
    <x v="6"/>
    <n v="3431"/>
    <n v="3644"/>
    <n v="-5.8452250274423689E-2"/>
    <x v="20"/>
    <s v="2015, 2016, 2018"/>
  </r>
  <r>
    <x v="0"/>
    <n v="8126052.9636477605"/>
    <n v="11465509.325063201"/>
    <n v="-0.29126105668201807"/>
    <x v="21"/>
    <s v="2017, 2016, 2018"/>
  </r>
  <r>
    <x v="1"/>
    <n v="222426.50612777099"/>
    <n v="234101.28383945799"/>
    <n v="-4.9870626594655243E-2"/>
    <x v="21"/>
    <s v="2017, 2016, 2018"/>
  </r>
  <r>
    <x v="2"/>
    <n v="47722"/>
    <n v="50036"/>
    <n v="-4.6246702374290516E-2"/>
    <x v="21"/>
    <s v="2017, 2016, 2018"/>
  </r>
  <r>
    <x v="3"/>
    <n v="26338"/>
    <n v="26555"/>
    <n v="-8.1717190736207979E-3"/>
    <x v="21"/>
    <s v="2017, 2016, 2018"/>
  </r>
  <r>
    <x v="4"/>
    <n v="7382"/>
    <n v="7024"/>
    <n v="5.0968109339407652E-2"/>
    <x v="21"/>
    <s v="2017, 2016, 2018"/>
  </r>
  <r>
    <x v="5"/>
    <n v="26598"/>
    <n v="27959"/>
    <n v="-4.8678421975034913E-2"/>
    <x v="21"/>
    <s v="2017, 2016, 2018"/>
  </r>
  <r>
    <x v="6"/>
    <n v="4728"/>
    <n v="3644"/>
    <n v="0.29747530186608118"/>
    <x v="21"/>
    <s v="2017, 2016, 2018"/>
  </r>
  <r>
    <x v="0"/>
    <n v="5061263.1208106996"/>
    <n v="11465509.325063201"/>
    <n v="-0.55856622001545486"/>
    <x v="22"/>
    <s v="2015, 2017, 2018"/>
  </r>
  <r>
    <x v="1"/>
    <n v="206700.06988631201"/>
    <n v="234101.28383945799"/>
    <n v="-0.11704854199747661"/>
    <x v="22"/>
    <s v="2015, 2017, 2018"/>
  </r>
  <r>
    <x v="2"/>
    <n v="46590"/>
    <n v="50036"/>
    <n v="-6.8870413302422273E-2"/>
    <x v="22"/>
    <s v="2015, 2017, 2018"/>
  </r>
  <r>
    <x v="3"/>
    <n v="23892"/>
    <n v="26555"/>
    <n v="-0.10028243268687631"/>
    <x v="22"/>
    <s v="2015, 2017, 2018"/>
  </r>
  <r>
    <x v="4"/>
    <n v="7949"/>
    <n v="7024"/>
    <n v="0.13169134396355342"/>
    <x v="22"/>
    <s v="2015, 2017, 2018"/>
  </r>
  <r>
    <x v="5"/>
    <n v="27120"/>
    <n v="27959"/>
    <n v="-3.0008226331413868E-2"/>
    <x v="22"/>
    <s v="2015, 2017, 2018"/>
  </r>
  <r>
    <x v="6"/>
    <n v="3427"/>
    <n v="3644"/>
    <n v="-5.9549945115257907E-2"/>
    <x v="22"/>
    <s v="2015, 2017, 2018"/>
  </r>
  <r>
    <x v="0"/>
    <n v="11283973.613207299"/>
    <n v="11465509.325063201"/>
    <n v="-1.5833200838193062E-2"/>
    <x v="23"/>
    <s v="2016, 2017, 2018"/>
  </r>
  <r>
    <x v="1"/>
    <n v="233816.671018113"/>
    <n v="234101.28383945799"/>
    <n v="-1.2157678790867266E-3"/>
    <x v="23"/>
    <s v="2016, 2017, 2018"/>
  </r>
  <r>
    <x v="2"/>
    <n v="49017"/>
    <n v="50036"/>
    <n v="-2.0365336957390734E-2"/>
    <x v="23"/>
    <s v="2016, 2017, 2018"/>
  </r>
  <r>
    <x v="3"/>
    <n v="26995"/>
    <n v="26555"/>
    <n v="1.6569384296742706E-2"/>
    <x v="23"/>
    <s v="2016, 2017, 2018"/>
  </r>
  <r>
    <x v="4"/>
    <n v="6953"/>
    <n v="7024"/>
    <n v="-1.0108200455580918E-2"/>
    <x v="23"/>
    <s v="2016, 2017, 2018"/>
  </r>
  <r>
    <x v="5"/>
    <n v="26582"/>
    <n v="27959"/>
    <n v="-4.9250688508172713E-2"/>
    <x v="23"/>
    <s v="2016, 2017, 2018"/>
  </r>
  <r>
    <x v="6"/>
    <n v="4778"/>
    <n v="3644"/>
    <n v="0.3111964873765094"/>
    <x v="23"/>
    <s v="2016, 2017, 20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1F8972-6582-46CA-975A-57DC1A4E7638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96" firstHeaderRow="1" firstDataRow="1" firstDataCol="1"/>
  <pivotFields count="6">
    <pivotField axis="axisRow" showAll="0">
      <items count="8">
        <item x="1"/>
        <item x="6"/>
        <item x="4"/>
        <item x="0"/>
        <item x="5"/>
        <item x="3"/>
        <item x="2"/>
        <item t="default"/>
      </items>
    </pivotField>
    <pivotField showAll="0"/>
    <pivotField showAll="0"/>
    <pivotField dataField="1" numFmtId="10" showAll="0"/>
    <pivotField axis="axisRow" showAll="0">
      <items count="25">
        <item x="14"/>
        <item x="20"/>
        <item x="8"/>
        <item x="22"/>
        <item x="10"/>
        <item x="16"/>
        <item x="12"/>
        <item x="18"/>
        <item x="2"/>
        <item x="23"/>
        <item x="4"/>
        <item x="17"/>
        <item x="6"/>
        <item x="19"/>
        <item x="0"/>
        <item x="21"/>
        <item x="5"/>
        <item x="11"/>
        <item x="7"/>
        <item x="13"/>
        <item x="1"/>
        <item x="15"/>
        <item x="3"/>
        <item x="9"/>
        <item t="default"/>
      </items>
    </pivotField>
    <pivotField showAll="0"/>
  </pivotFields>
  <rowFields count="2">
    <field x="4"/>
    <field x="0"/>
  </rowFields>
  <rowItems count="19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Average of Error" fld="3" subtotal="average" baseField="4" baseItem="0" numFmtId="10"/>
  </dataFields>
  <conditionalFormats count="2"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E7B2D0-B443-43D2-B418-D186D39DBC64}" name="Table1" displayName="Table1" ref="A1:F169" totalsRowShown="0">
  <autoFilter ref="A1:F169" xr:uid="{81E7B2D0-B443-43D2-B418-D186D39DBC64}"/>
  <sortState xmlns:xlrd2="http://schemas.microsoft.com/office/spreadsheetml/2017/richdata2" ref="A2:F169">
    <sortCondition ref="F1:F169"/>
  </sortState>
  <tableColumns count="6">
    <tableColumn id="1" xr3:uid="{65E4B7F2-58C4-462F-9AEE-F5D10C5C7944}" name="Parameter"/>
    <tableColumn id="2" xr3:uid="{51F4C4C6-8400-4707-9B58-0507C5B6D3FF}" name="Model Value"/>
    <tableColumn id="3" xr3:uid="{0C2F6C84-A825-4078-A6FC-5E51F25CB71D}" name="Reference Value"/>
    <tableColumn id="4" xr3:uid="{041B7583-89AA-4F6A-9FEE-C7AF6BF1E849}" name="Error" dataDxfId="0">
      <calculatedColumnFormula>ABS(B2/C2-1)</calculatedColumnFormula>
    </tableColumn>
    <tableColumn id="5" xr3:uid="{AACF4CD7-A00E-4BBF-9A3D-1A4B3EB9ABA8}" name="Model"/>
    <tableColumn id="6" xr3:uid="{F0FCFDD2-3C2E-43FB-8DF5-7288D591578A}" name="Ref Years">
      <calculatedColumnFormula>MID(E2,8,16)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886A-1A65-4E5F-B8C2-2E136870E092}">
  <dimension ref="A1:E176"/>
  <sheetViews>
    <sheetView workbookViewId="0">
      <selection activeCell="C16" sqref="C16"/>
    </sheetView>
  </sheetViews>
  <sheetFormatPr defaultRowHeight="14.5" x14ac:dyDescent="0.35"/>
  <cols>
    <col min="1" max="1" width="29.6328125" bestFit="1" customWidth="1"/>
    <col min="2" max="2" width="11.81640625" bestFit="1" customWidth="1"/>
    <col min="3" max="3" width="14.08984375" bestFit="1" customWidth="1"/>
    <col min="4" max="4" width="7.54296875" bestFit="1" customWidth="1"/>
    <col min="5" max="5" width="27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11465509.325063201</v>
      </c>
      <c r="C2">
        <v>11465509.325063201</v>
      </c>
      <c r="D2" s="1">
        <v>0</v>
      </c>
      <c r="E2" t="s">
        <v>6</v>
      </c>
    </row>
    <row r="3" spans="1:5" x14ac:dyDescent="0.35">
      <c r="A3" t="s">
        <v>7</v>
      </c>
      <c r="B3">
        <v>234101.28383945799</v>
      </c>
      <c r="C3">
        <v>234101.28383945799</v>
      </c>
      <c r="D3" s="1">
        <v>0</v>
      </c>
      <c r="E3" t="s">
        <v>6</v>
      </c>
    </row>
    <row r="4" spans="1:5" x14ac:dyDescent="0.35">
      <c r="A4" t="s">
        <v>8</v>
      </c>
      <c r="B4">
        <v>50036</v>
      </c>
      <c r="C4">
        <v>50036</v>
      </c>
      <c r="D4" s="1">
        <v>0</v>
      </c>
      <c r="E4" t="s">
        <v>6</v>
      </c>
    </row>
    <row r="5" spans="1:5" x14ac:dyDescent="0.35">
      <c r="A5" t="s">
        <v>9</v>
      </c>
      <c r="B5">
        <v>26555</v>
      </c>
      <c r="C5">
        <v>26555</v>
      </c>
      <c r="D5" s="1">
        <v>0</v>
      </c>
      <c r="E5" t="s">
        <v>6</v>
      </c>
    </row>
    <row r="6" spans="1:5" x14ac:dyDescent="0.35">
      <c r="A6" t="s">
        <v>10</v>
      </c>
      <c r="B6">
        <v>7024</v>
      </c>
      <c r="C6">
        <v>7024</v>
      </c>
      <c r="D6" s="1">
        <v>0</v>
      </c>
      <c r="E6" t="s">
        <v>6</v>
      </c>
    </row>
    <row r="7" spans="1:5" x14ac:dyDescent="0.35">
      <c r="A7" t="s">
        <v>11</v>
      </c>
      <c r="B7">
        <v>27959</v>
      </c>
      <c r="C7">
        <v>27959</v>
      </c>
      <c r="D7" s="1">
        <v>0</v>
      </c>
      <c r="E7" t="s">
        <v>6</v>
      </c>
    </row>
    <row r="8" spans="1:5" x14ac:dyDescent="0.35">
      <c r="A8" t="s">
        <v>12</v>
      </c>
      <c r="B8">
        <v>3644</v>
      </c>
      <c r="C8">
        <v>3644</v>
      </c>
      <c r="D8" s="1">
        <v>0</v>
      </c>
      <c r="E8" t="s">
        <v>6</v>
      </c>
    </row>
    <row r="9" spans="1:5" x14ac:dyDescent="0.35">
      <c r="A9" t="s">
        <v>5</v>
      </c>
      <c r="B9">
        <v>8622700.5059343707</v>
      </c>
      <c r="C9">
        <v>11465509.325063201</v>
      </c>
      <c r="D9" s="1">
        <v>-0.248</v>
      </c>
      <c r="E9" t="s">
        <v>13</v>
      </c>
    </row>
    <row r="10" spans="1:5" x14ac:dyDescent="0.35">
      <c r="A10" t="s">
        <v>7</v>
      </c>
      <c r="B10">
        <v>224848.69422232101</v>
      </c>
      <c r="C10">
        <v>234101.28383945799</v>
      </c>
      <c r="D10" s="1">
        <v>-0.04</v>
      </c>
      <c r="E10" t="s">
        <v>13</v>
      </c>
    </row>
    <row r="11" spans="1:5" x14ac:dyDescent="0.35">
      <c r="A11" t="s">
        <v>8</v>
      </c>
      <c r="B11">
        <v>46804</v>
      </c>
      <c r="C11">
        <v>50036</v>
      </c>
      <c r="D11" s="1">
        <v>-6.5000000000000002E-2</v>
      </c>
      <c r="E11" t="s">
        <v>13</v>
      </c>
    </row>
    <row r="12" spans="1:5" x14ac:dyDescent="0.35">
      <c r="A12" t="s">
        <v>9</v>
      </c>
      <c r="B12">
        <v>27045</v>
      </c>
      <c r="C12">
        <v>26555</v>
      </c>
      <c r="D12" s="1">
        <v>1.7999999999999999E-2</v>
      </c>
      <c r="E12" t="s">
        <v>13</v>
      </c>
    </row>
    <row r="13" spans="1:5" x14ac:dyDescent="0.35">
      <c r="A13" t="s">
        <v>10</v>
      </c>
      <c r="B13">
        <v>7369</v>
      </c>
      <c r="C13">
        <v>7024</v>
      </c>
      <c r="D13" s="1">
        <v>4.9000000000000002E-2</v>
      </c>
      <c r="E13" t="s">
        <v>13</v>
      </c>
    </row>
    <row r="14" spans="1:5" x14ac:dyDescent="0.35">
      <c r="A14" t="s">
        <v>11</v>
      </c>
      <c r="B14">
        <v>27116</v>
      </c>
      <c r="C14">
        <v>27959</v>
      </c>
      <c r="D14" s="1">
        <v>-0.03</v>
      </c>
      <c r="E14" t="s">
        <v>13</v>
      </c>
    </row>
    <row r="15" spans="1:5" x14ac:dyDescent="0.35">
      <c r="A15" t="s">
        <v>12</v>
      </c>
      <c r="B15">
        <v>3436</v>
      </c>
      <c r="C15">
        <v>3644</v>
      </c>
      <c r="D15" s="1">
        <v>-5.7000000000000002E-2</v>
      </c>
      <c r="E15" t="s">
        <v>13</v>
      </c>
    </row>
    <row r="16" spans="1:5" x14ac:dyDescent="0.35">
      <c r="A16" t="s">
        <v>5</v>
      </c>
      <c r="B16">
        <v>8590807.9996936806</v>
      </c>
      <c r="C16">
        <v>11465509.325063201</v>
      </c>
      <c r="D16" s="1">
        <v>-0.251</v>
      </c>
      <c r="E16" t="s">
        <v>14</v>
      </c>
    </row>
    <row r="17" spans="1:5" x14ac:dyDescent="0.35">
      <c r="A17" t="s">
        <v>7</v>
      </c>
      <c r="B17">
        <v>224455.13983800399</v>
      </c>
      <c r="C17">
        <v>234101.28383945799</v>
      </c>
      <c r="D17" s="1">
        <v>-4.1000000000000002E-2</v>
      </c>
      <c r="E17" t="s">
        <v>14</v>
      </c>
    </row>
    <row r="18" spans="1:5" x14ac:dyDescent="0.35">
      <c r="A18" t="s">
        <v>8</v>
      </c>
      <c r="B18">
        <v>46670</v>
      </c>
      <c r="C18">
        <v>50036</v>
      </c>
      <c r="D18" s="1">
        <v>-6.7000000000000004E-2</v>
      </c>
      <c r="E18" t="s">
        <v>14</v>
      </c>
    </row>
    <row r="19" spans="1:5" x14ac:dyDescent="0.35">
      <c r="A19" t="s">
        <v>9</v>
      </c>
      <c r="B19">
        <v>27119</v>
      </c>
      <c r="C19">
        <v>26555</v>
      </c>
      <c r="D19" s="1">
        <v>2.1000000000000001E-2</v>
      </c>
      <c r="E19" t="s">
        <v>14</v>
      </c>
    </row>
    <row r="20" spans="1:5" x14ac:dyDescent="0.35">
      <c r="A20" t="s">
        <v>10</v>
      </c>
      <c r="B20">
        <v>7365</v>
      </c>
      <c r="C20">
        <v>7024</v>
      </c>
      <c r="D20" s="1">
        <v>4.9000000000000002E-2</v>
      </c>
      <c r="E20" t="s">
        <v>14</v>
      </c>
    </row>
    <row r="21" spans="1:5" x14ac:dyDescent="0.35">
      <c r="A21" t="s">
        <v>11</v>
      </c>
      <c r="B21">
        <v>27115</v>
      </c>
      <c r="C21">
        <v>27959</v>
      </c>
      <c r="D21" s="1">
        <v>-0.03</v>
      </c>
      <c r="E21" t="s">
        <v>14</v>
      </c>
    </row>
    <row r="22" spans="1:5" x14ac:dyDescent="0.35">
      <c r="A22" t="s">
        <v>12</v>
      </c>
      <c r="B22">
        <v>3436</v>
      </c>
      <c r="C22">
        <v>3644</v>
      </c>
      <c r="D22" s="1">
        <v>-5.7000000000000002E-2</v>
      </c>
      <c r="E22" t="s">
        <v>14</v>
      </c>
    </row>
    <row r="23" spans="1:5" x14ac:dyDescent="0.35">
      <c r="A23" t="s">
        <v>5</v>
      </c>
      <c r="B23">
        <v>11350702.1809914</v>
      </c>
      <c r="C23">
        <v>11465509.325063201</v>
      </c>
      <c r="D23" s="1">
        <v>-0.01</v>
      </c>
      <c r="E23" t="s">
        <v>15</v>
      </c>
    </row>
    <row r="24" spans="1:5" x14ac:dyDescent="0.35">
      <c r="A24" t="s">
        <v>7</v>
      </c>
      <c r="B24">
        <v>233722.99053338199</v>
      </c>
      <c r="C24">
        <v>234101.28383945799</v>
      </c>
      <c r="D24" s="1">
        <v>-2E-3</v>
      </c>
      <c r="E24" t="s">
        <v>15</v>
      </c>
    </row>
    <row r="25" spans="1:5" x14ac:dyDescent="0.35">
      <c r="A25" t="s">
        <v>8</v>
      </c>
      <c r="B25">
        <v>49394</v>
      </c>
      <c r="C25">
        <v>50036</v>
      </c>
      <c r="D25" s="1">
        <v>-1.2999999999999999E-2</v>
      </c>
      <c r="E25" t="s">
        <v>15</v>
      </c>
    </row>
    <row r="26" spans="1:5" x14ac:dyDescent="0.35">
      <c r="A26" t="s">
        <v>9</v>
      </c>
      <c r="B26">
        <v>26863</v>
      </c>
      <c r="C26">
        <v>26555</v>
      </c>
      <c r="D26" s="1">
        <v>1.2E-2</v>
      </c>
      <c r="E26" t="s">
        <v>15</v>
      </c>
    </row>
    <row r="27" spans="1:5" x14ac:dyDescent="0.35">
      <c r="A27" t="s">
        <v>10</v>
      </c>
      <c r="B27">
        <v>7027</v>
      </c>
      <c r="C27">
        <v>7024</v>
      </c>
      <c r="D27" s="1">
        <v>0</v>
      </c>
      <c r="E27" t="s">
        <v>15</v>
      </c>
    </row>
    <row r="28" spans="1:5" x14ac:dyDescent="0.35">
      <c r="A28" t="s">
        <v>11</v>
      </c>
      <c r="B28">
        <v>27116</v>
      </c>
      <c r="C28">
        <v>27959</v>
      </c>
      <c r="D28" s="1">
        <v>-0.03</v>
      </c>
      <c r="E28" t="s">
        <v>15</v>
      </c>
    </row>
    <row r="29" spans="1:5" x14ac:dyDescent="0.35">
      <c r="A29" t="s">
        <v>12</v>
      </c>
      <c r="B29">
        <v>3436</v>
      </c>
      <c r="C29">
        <v>3644</v>
      </c>
      <c r="D29" s="1">
        <v>-5.7000000000000002E-2</v>
      </c>
      <c r="E29" t="s">
        <v>15</v>
      </c>
    </row>
    <row r="30" spans="1:5" x14ac:dyDescent="0.35">
      <c r="A30" t="s">
        <v>5</v>
      </c>
      <c r="B30">
        <v>5593832.1832471797</v>
      </c>
      <c r="C30">
        <v>11465509.325063201</v>
      </c>
      <c r="D30" s="1">
        <v>-0.51200000000000001</v>
      </c>
      <c r="E30" t="s">
        <v>16</v>
      </c>
    </row>
    <row r="31" spans="1:5" x14ac:dyDescent="0.35">
      <c r="A31" t="s">
        <v>7</v>
      </c>
      <c r="B31">
        <v>209657.425035739</v>
      </c>
      <c r="C31">
        <v>234101.28383945799</v>
      </c>
      <c r="D31" s="1">
        <v>-0.104</v>
      </c>
      <c r="E31" t="s">
        <v>16</v>
      </c>
    </row>
    <row r="32" spans="1:5" x14ac:dyDescent="0.35">
      <c r="A32" t="s">
        <v>8</v>
      </c>
      <c r="B32">
        <v>42064</v>
      </c>
      <c r="C32">
        <v>50036</v>
      </c>
      <c r="D32" s="1">
        <v>-0.159</v>
      </c>
      <c r="E32" t="s">
        <v>16</v>
      </c>
    </row>
    <row r="33" spans="1:5" x14ac:dyDescent="0.35">
      <c r="A33" t="s">
        <v>9</v>
      </c>
      <c r="B33">
        <v>25835</v>
      </c>
      <c r="C33">
        <v>26555</v>
      </c>
      <c r="D33" s="1">
        <v>-2.7E-2</v>
      </c>
      <c r="E33" t="s">
        <v>16</v>
      </c>
    </row>
    <row r="34" spans="1:5" x14ac:dyDescent="0.35">
      <c r="A34" t="s">
        <v>10</v>
      </c>
      <c r="B34">
        <v>7656</v>
      </c>
      <c r="C34">
        <v>7024</v>
      </c>
      <c r="D34" s="1">
        <v>0.09</v>
      </c>
      <c r="E34" t="s">
        <v>16</v>
      </c>
    </row>
    <row r="35" spans="1:5" x14ac:dyDescent="0.35">
      <c r="A35" t="s">
        <v>11</v>
      </c>
      <c r="B35">
        <v>27117</v>
      </c>
      <c r="C35">
        <v>27959</v>
      </c>
      <c r="D35" s="1">
        <v>-0.03</v>
      </c>
      <c r="E35" t="s">
        <v>16</v>
      </c>
    </row>
    <row r="36" spans="1:5" x14ac:dyDescent="0.35">
      <c r="A36" t="s">
        <v>12</v>
      </c>
      <c r="B36">
        <v>3433</v>
      </c>
      <c r="C36">
        <v>3644</v>
      </c>
      <c r="D36" s="1">
        <v>-5.8000000000000003E-2</v>
      </c>
      <c r="E36" t="s">
        <v>16</v>
      </c>
    </row>
    <row r="37" spans="1:5" x14ac:dyDescent="0.35">
      <c r="A37" t="s">
        <v>5</v>
      </c>
      <c r="B37">
        <v>8473008.4213039707</v>
      </c>
      <c r="C37">
        <v>11465509.325063201</v>
      </c>
      <c r="D37" s="1">
        <v>-0.26100000000000001</v>
      </c>
      <c r="E37" t="s">
        <v>17</v>
      </c>
    </row>
    <row r="38" spans="1:5" x14ac:dyDescent="0.35">
      <c r="A38" t="s">
        <v>7</v>
      </c>
      <c r="B38">
        <v>222389.80547242099</v>
      </c>
      <c r="C38">
        <v>234101.28383945799</v>
      </c>
      <c r="D38" s="1">
        <v>-0.05</v>
      </c>
      <c r="E38" t="s">
        <v>17</v>
      </c>
    </row>
    <row r="39" spans="1:5" x14ac:dyDescent="0.35">
      <c r="A39" t="s">
        <v>8</v>
      </c>
      <c r="B39">
        <v>49881</v>
      </c>
      <c r="C39">
        <v>50036</v>
      </c>
      <c r="D39" s="1">
        <v>-3.0000000000000001E-3</v>
      </c>
      <c r="E39" t="s">
        <v>17</v>
      </c>
    </row>
    <row r="40" spans="1:5" x14ac:dyDescent="0.35">
      <c r="A40" t="s">
        <v>9</v>
      </c>
      <c r="B40">
        <v>25364</v>
      </c>
      <c r="C40">
        <v>26555</v>
      </c>
      <c r="D40" s="1">
        <v>-4.4999999999999998E-2</v>
      </c>
      <c r="E40" t="s">
        <v>17</v>
      </c>
    </row>
    <row r="41" spans="1:5" x14ac:dyDescent="0.35">
      <c r="A41" t="s">
        <v>10</v>
      </c>
      <c r="B41">
        <v>7474</v>
      </c>
      <c r="C41">
        <v>7024</v>
      </c>
      <c r="D41" s="1">
        <v>6.4000000000000001E-2</v>
      </c>
      <c r="E41" t="s">
        <v>17</v>
      </c>
    </row>
    <row r="42" spans="1:5" x14ac:dyDescent="0.35">
      <c r="A42" t="s">
        <v>11</v>
      </c>
      <c r="B42">
        <v>27118</v>
      </c>
      <c r="C42">
        <v>27959</v>
      </c>
      <c r="D42" s="1">
        <v>-0.03</v>
      </c>
      <c r="E42" t="s">
        <v>17</v>
      </c>
    </row>
    <row r="43" spans="1:5" x14ac:dyDescent="0.35">
      <c r="A43" t="s">
        <v>12</v>
      </c>
      <c r="B43">
        <v>3431</v>
      </c>
      <c r="C43">
        <v>3644</v>
      </c>
      <c r="D43" s="1">
        <v>-5.8000000000000003E-2</v>
      </c>
      <c r="E43" t="s">
        <v>17</v>
      </c>
    </row>
    <row r="44" spans="1:5" x14ac:dyDescent="0.35">
      <c r="A44" t="s">
        <v>5</v>
      </c>
      <c r="B44">
        <v>5069322.56426288</v>
      </c>
      <c r="C44">
        <v>11465509.325063201</v>
      </c>
      <c r="D44" s="1">
        <v>-0.55800000000000005</v>
      </c>
      <c r="E44" t="s">
        <v>18</v>
      </c>
    </row>
    <row r="45" spans="1:5" x14ac:dyDescent="0.35">
      <c r="A45" t="s">
        <v>7</v>
      </c>
      <c r="B45">
        <v>206901.156315133</v>
      </c>
      <c r="C45">
        <v>234101.28383945799</v>
      </c>
      <c r="D45" s="1">
        <v>-0.11600000000000001</v>
      </c>
      <c r="E45" t="s">
        <v>18</v>
      </c>
    </row>
    <row r="46" spans="1:5" x14ac:dyDescent="0.35">
      <c r="A46" t="s">
        <v>8</v>
      </c>
      <c r="B46">
        <v>46672</v>
      </c>
      <c r="C46">
        <v>50036</v>
      </c>
      <c r="D46" s="1">
        <v>-6.7000000000000004E-2</v>
      </c>
      <c r="E46" t="s">
        <v>18</v>
      </c>
    </row>
    <row r="47" spans="1:5" x14ac:dyDescent="0.35">
      <c r="A47" t="s">
        <v>9</v>
      </c>
      <c r="B47">
        <v>23819</v>
      </c>
      <c r="C47">
        <v>26555</v>
      </c>
      <c r="D47" s="1">
        <v>-0.10299999999999999</v>
      </c>
      <c r="E47" t="s">
        <v>18</v>
      </c>
    </row>
    <row r="48" spans="1:5" x14ac:dyDescent="0.35">
      <c r="A48" t="s">
        <v>10</v>
      </c>
      <c r="B48">
        <v>7980</v>
      </c>
      <c r="C48">
        <v>7024</v>
      </c>
      <c r="D48" s="1">
        <v>0.13600000000000001</v>
      </c>
      <c r="E48" t="s">
        <v>18</v>
      </c>
    </row>
    <row r="49" spans="1:5" x14ac:dyDescent="0.35">
      <c r="A49" t="s">
        <v>11</v>
      </c>
      <c r="B49">
        <v>27120</v>
      </c>
      <c r="C49">
        <v>27959</v>
      </c>
      <c r="D49" s="1">
        <v>-0.03</v>
      </c>
      <c r="E49" t="s">
        <v>18</v>
      </c>
    </row>
    <row r="50" spans="1:5" x14ac:dyDescent="0.35">
      <c r="A50" t="s">
        <v>12</v>
      </c>
      <c r="B50">
        <v>3427</v>
      </c>
      <c r="C50">
        <v>3644</v>
      </c>
      <c r="D50" s="1">
        <v>-0.06</v>
      </c>
      <c r="E50" t="s">
        <v>18</v>
      </c>
    </row>
    <row r="51" spans="1:5" x14ac:dyDescent="0.35">
      <c r="A51" t="s">
        <v>5</v>
      </c>
      <c r="B51">
        <v>11474300.1261856</v>
      </c>
      <c r="C51">
        <v>11465509.325063201</v>
      </c>
      <c r="D51" s="1">
        <v>1E-3</v>
      </c>
      <c r="E51" t="s">
        <v>19</v>
      </c>
    </row>
    <row r="52" spans="1:5" x14ac:dyDescent="0.35">
      <c r="A52" t="s">
        <v>7</v>
      </c>
      <c r="B52">
        <v>233510.94679165399</v>
      </c>
      <c r="C52">
        <v>234101.28383945799</v>
      </c>
      <c r="D52" s="1">
        <v>-3.0000000000000001E-3</v>
      </c>
      <c r="E52" t="s">
        <v>19</v>
      </c>
    </row>
    <row r="53" spans="1:5" x14ac:dyDescent="0.35">
      <c r="A53" t="s">
        <v>8</v>
      </c>
      <c r="B53">
        <v>50047</v>
      </c>
      <c r="C53">
        <v>50036</v>
      </c>
      <c r="D53" s="1">
        <v>0</v>
      </c>
      <c r="E53" t="s">
        <v>19</v>
      </c>
    </row>
    <row r="54" spans="1:5" x14ac:dyDescent="0.35">
      <c r="A54" t="s">
        <v>9</v>
      </c>
      <c r="B54">
        <v>26536</v>
      </c>
      <c r="C54">
        <v>26555</v>
      </c>
      <c r="D54" s="1">
        <v>-1E-3</v>
      </c>
      <c r="E54" t="s">
        <v>19</v>
      </c>
    </row>
    <row r="55" spans="1:5" x14ac:dyDescent="0.35">
      <c r="A55" t="s">
        <v>10</v>
      </c>
      <c r="B55">
        <v>7030</v>
      </c>
      <c r="C55">
        <v>7024</v>
      </c>
      <c r="D55" s="1">
        <v>1E-3</v>
      </c>
      <c r="E55" t="s">
        <v>19</v>
      </c>
    </row>
    <row r="56" spans="1:5" x14ac:dyDescent="0.35">
      <c r="A56" t="s">
        <v>11</v>
      </c>
      <c r="B56">
        <v>27081</v>
      </c>
      <c r="C56">
        <v>27959</v>
      </c>
      <c r="D56" s="1">
        <v>-3.1E-2</v>
      </c>
      <c r="E56" t="s">
        <v>19</v>
      </c>
    </row>
    <row r="57" spans="1:5" x14ac:dyDescent="0.35">
      <c r="A57" t="s">
        <v>12</v>
      </c>
      <c r="B57">
        <v>3617</v>
      </c>
      <c r="C57">
        <v>3644</v>
      </c>
      <c r="D57" s="1">
        <v>-8.0000000000000002E-3</v>
      </c>
      <c r="E57" t="s">
        <v>19</v>
      </c>
    </row>
    <row r="58" spans="1:5" x14ac:dyDescent="0.35">
      <c r="A58" t="s">
        <v>5</v>
      </c>
      <c r="B58">
        <v>8460770.2069565803</v>
      </c>
      <c r="C58">
        <v>11465509.325063201</v>
      </c>
      <c r="D58" s="1">
        <v>-0.26200000000000001</v>
      </c>
      <c r="E58" t="s">
        <v>20</v>
      </c>
    </row>
    <row r="59" spans="1:5" x14ac:dyDescent="0.35">
      <c r="A59" t="s">
        <v>7</v>
      </c>
      <c r="B59">
        <v>222089.64970421599</v>
      </c>
      <c r="C59">
        <v>234101.28383945799</v>
      </c>
      <c r="D59" s="1">
        <v>-5.0999999999999997E-2</v>
      </c>
      <c r="E59" t="s">
        <v>20</v>
      </c>
    </row>
    <row r="60" spans="1:5" x14ac:dyDescent="0.35">
      <c r="A60" t="s">
        <v>8</v>
      </c>
      <c r="B60">
        <v>49960</v>
      </c>
      <c r="C60">
        <v>50036</v>
      </c>
      <c r="D60" s="1">
        <v>-2E-3</v>
      </c>
      <c r="E60" t="s">
        <v>20</v>
      </c>
    </row>
    <row r="61" spans="1:5" x14ac:dyDescent="0.35">
      <c r="A61" t="s">
        <v>9</v>
      </c>
      <c r="B61">
        <v>25392</v>
      </c>
      <c r="C61">
        <v>26555</v>
      </c>
      <c r="D61" s="1">
        <v>-4.3999999999999997E-2</v>
      </c>
      <c r="E61" t="s">
        <v>20</v>
      </c>
    </row>
    <row r="62" spans="1:5" x14ac:dyDescent="0.35">
      <c r="A62" t="s">
        <v>10</v>
      </c>
      <c r="B62">
        <v>7451</v>
      </c>
      <c r="C62">
        <v>7024</v>
      </c>
      <c r="D62" s="1">
        <v>6.0999999999999999E-2</v>
      </c>
      <c r="E62" t="s">
        <v>20</v>
      </c>
    </row>
    <row r="63" spans="1:5" x14ac:dyDescent="0.35">
      <c r="A63" t="s">
        <v>11</v>
      </c>
      <c r="B63">
        <v>27118</v>
      </c>
      <c r="C63">
        <v>27959</v>
      </c>
      <c r="D63" s="1">
        <v>-0.03</v>
      </c>
      <c r="E63" t="s">
        <v>20</v>
      </c>
    </row>
    <row r="64" spans="1:5" x14ac:dyDescent="0.35">
      <c r="A64" t="s">
        <v>12</v>
      </c>
      <c r="B64">
        <v>3431</v>
      </c>
      <c r="C64">
        <v>3644</v>
      </c>
      <c r="D64" s="1">
        <v>-5.8000000000000003E-2</v>
      </c>
      <c r="E64" t="s">
        <v>20</v>
      </c>
    </row>
    <row r="65" spans="1:5" x14ac:dyDescent="0.35">
      <c r="A65" t="s">
        <v>5</v>
      </c>
      <c r="B65">
        <v>8520008.4364995994</v>
      </c>
      <c r="C65">
        <v>11465509.325063201</v>
      </c>
      <c r="D65" s="1">
        <v>-0.25700000000000001</v>
      </c>
      <c r="E65" t="s">
        <v>21</v>
      </c>
    </row>
    <row r="66" spans="1:5" x14ac:dyDescent="0.35">
      <c r="A66" t="s">
        <v>7</v>
      </c>
      <c r="B66">
        <v>224738.93260441499</v>
      </c>
      <c r="C66">
        <v>234101.28383945799</v>
      </c>
      <c r="D66" s="1">
        <v>-0.04</v>
      </c>
      <c r="E66" t="s">
        <v>21</v>
      </c>
    </row>
    <row r="67" spans="1:5" x14ac:dyDescent="0.35">
      <c r="A67" t="s">
        <v>8</v>
      </c>
      <c r="B67">
        <v>46211</v>
      </c>
      <c r="C67">
        <v>50036</v>
      </c>
      <c r="D67" s="1">
        <v>-7.5999999999999998E-2</v>
      </c>
      <c r="E67" t="s">
        <v>21</v>
      </c>
    </row>
    <row r="68" spans="1:5" x14ac:dyDescent="0.35">
      <c r="A68" t="s">
        <v>9</v>
      </c>
      <c r="B68">
        <v>27283</v>
      </c>
      <c r="C68">
        <v>26555</v>
      </c>
      <c r="D68" s="1">
        <v>2.7E-2</v>
      </c>
      <c r="E68" t="s">
        <v>21</v>
      </c>
    </row>
    <row r="69" spans="1:5" x14ac:dyDescent="0.35">
      <c r="A69" t="s">
        <v>10</v>
      </c>
      <c r="B69">
        <v>7386</v>
      </c>
      <c r="C69">
        <v>7024</v>
      </c>
      <c r="D69" s="1">
        <v>5.1999999999999998E-2</v>
      </c>
      <c r="E69" t="s">
        <v>21</v>
      </c>
    </row>
    <row r="70" spans="1:5" x14ac:dyDescent="0.35">
      <c r="A70" t="s">
        <v>11</v>
      </c>
      <c r="B70">
        <v>27115</v>
      </c>
      <c r="C70">
        <v>27959</v>
      </c>
      <c r="D70" s="1">
        <v>-0.03</v>
      </c>
      <c r="E70" t="s">
        <v>21</v>
      </c>
    </row>
    <row r="71" spans="1:5" x14ac:dyDescent="0.35">
      <c r="A71" t="s">
        <v>12</v>
      </c>
      <c r="B71">
        <v>3437</v>
      </c>
      <c r="C71">
        <v>3644</v>
      </c>
      <c r="D71" s="1">
        <v>-5.7000000000000002E-2</v>
      </c>
      <c r="E71" t="s">
        <v>21</v>
      </c>
    </row>
    <row r="72" spans="1:5" x14ac:dyDescent="0.35">
      <c r="A72" t="s">
        <v>5</v>
      </c>
      <c r="B72">
        <v>8131590.6747233402</v>
      </c>
      <c r="C72">
        <v>11465509.325063201</v>
      </c>
      <c r="D72" s="1">
        <v>-0.29099999999999998</v>
      </c>
      <c r="E72" t="s">
        <v>22</v>
      </c>
    </row>
    <row r="73" spans="1:5" x14ac:dyDescent="0.35">
      <c r="A73" t="s">
        <v>7</v>
      </c>
      <c r="B73">
        <v>222340.88333153501</v>
      </c>
      <c r="C73">
        <v>234101.28383945799</v>
      </c>
      <c r="D73" s="1">
        <v>-0.05</v>
      </c>
      <c r="E73" t="s">
        <v>22</v>
      </c>
    </row>
    <row r="74" spans="1:5" x14ac:dyDescent="0.35">
      <c r="A74" t="s">
        <v>8</v>
      </c>
      <c r="B74">
        <v>47664</v>
      </c>
      <c r="C74">
        <v>50036</v>
      </c>
      <c r="D74" s="1">
        <v>-4.7E-2</v>
      </c>
      <c r="E74" t="s">
        <v>22</v>
      </c>
    </row>
    <row r="75" spans="1:5" x14ac:dyDescent="0.35">
      <c r="A75" t="s">
        <v>9</v>
      </c>
      <c r="B75">
        <v>26326</v>
      </c>
      <c r="C75">
        <v>26555</v>
      </c>
      <c r="D75" s="1">
        <v>-8.9999999999999993E-3</v>
      </c>
      <c r="E75" t="s">
        <v>22</v>
      </c>
    </row>
    <row r="76" spans="1:5" x14ac:dyDescent="0.35">
      <c r="A76" t="s">
        <v>10</v>
      </c>
      <c r="B76">
        <v>7397</v>
      </c>
      <c r="C76">
        <v>7024</v>
      </c>
      <c r="D76" s="1">
        <v>5.2999999999999999E-2</v>
      </c>
      <c r="E76" t="s">
        <v>22</v>
      </c>
    </row>
    <row r="77" spans="1:5" x14ac:dyDescent="0.35">
      <c r="A77" t="s">
        <v>11</v>
      </c>
      <c r="B77">
        <v>26599</v>
      </c>
      <c r="C77">
        <v>27959</v>
      </c>
      <c r="D77" s="1">
        <v>-4.9000000000000002E-2</v>
      </c>
      <c r="E77" t="s">
        <v>22</v>
      </c>
    </row>
    <row r="78" spans="1:5" x14ac:dyDescent="0.35">
      <c r="A78" t="s">
        <v>12</v>
      </c>
      <c r="B78">
        <v>4726</v>
      </c>
      <c r="C78">
        <v>3644</v>
      </c>
      <c r="D78" s="1">
        <v>0.29699999999999999</v>
      </c>
      <c r="E78" t="s">
        <v>22</v>
      </c>
    </row>
    <row r="79" spans="1:5" x14ac:dyDescent="0.35">
      <c r="A79" t="s">
        <v>5</v>
      </c>
      <c r="B79">
        <v>8684691.5907739997</v>
      </c>
      <c r="C79">
        <v>11465509.325063201</v>
      </c>
      <c r="D79" s="1">
        <v>-0.24299999999999999</v>
      </c>
      <c r="E79" t="s">
        <v>23</v>
      </c>
    </row>
    <row r="80" spans="1:5" x14ac:dyDescent="0.35">
      <c r="A80" t="s">
        <v>7</v>
      </c>
      <c r="B80">
        <v>224488.906559086</v>
      </c>
      <c r="C80">
        <v>234101.28383945799</v>
      </c>
      <c r="D80" s="1">
        <v>-4.1000000000000002E-2</v>
      </c>
      <c r="E80" t="s">
        <v>23</v>
      </c>
    </row>
    <row r="81" spans="1:5" x14ac:dyDescent="0.35">
      <c r="A81" t="s">
        <v>8</v>
      </c>
      <c r="B81">
        <v>47262</v>
      </c>
      <c r="C81">
        <v>50036</v>
      </c>
      <c r="D81" s="1">
        <v>-5.5E-2</v>
      </c>
      <c r="E81" t="s">
        <v>23</v>
      </c>
    </row>
    <row r="82" spans="1:5" x14ac:dyDescent="0.35">
      <c r="A82" t="s">
        <v>9</v>
      </c>
      <c r="B82">
        <v>26902</v>
      </c>
      <c r="C82">
        <v>26555</v>
      </c>
      <c r="D82" s="1">
        <v>1.2999999999999999E-2</v>
      </c>
      <c r="E82" t="s">
        <v>23</v>
      </c>
    </row>
    <row r="83" spans="1:5" x14ac:dyDescent="0.35">
      <c r="A83" t="s">
        <v>10</v>
      </c>
      <c r="B83">
        <v>7342</v>
      </c>
      <c r="C83">
        <v>7024</v>
      </c>
      <c r="D83" s="1">
        <v>4.4999999999999998E-2</v>
      </c>
      <c r="E83" t="s">
        <v>23</v>
      </c>
    </row>
    <row r="84" spans="1:5" x14ac:dyDescent="0.35">
      <c r="A84" t="s">
        <v>11</v>
      </c>
      <c r="B84">
        <v>27116</v>
      </c>
      <c r="C84">
        <v>27959</v>
      </c>
      <c r="D84" s="1">
        <v>-0.03</v>
      </c>
      <c r="E84" t="s">
        <v>23</v>
      </c>
    </row>
    <row r="85" spans="1:5" x14ac:dyDescent="0.35">
      <c r="A85" t="s">
        <v>12</v>
      </c>
      <c r="B85">
        <v>3436</v>
      </c>
      <c r="C85">
        <v>3644</v>
      </c>
      <c r="D85" s="1">
        <v>-5.7000000000000002E-2</v>
      </c>
      <c r="E85" t="s">
        <v>23</v>
      </c>
    </row>
    <row r="86" spans="1:5" x14ac:dyDescent="0.35">
      <c r="A86" t="s">
        <v>5</v>
      </c>
      <c r="B86">
        <v>11267146.4853241</v>
      </c>
      <c r="C86">
        <v>11465509.325063201</v>
      </c>
      <c r="D86" s="1">
        <v>-1.7000000000000001E-2</v>
      </c>
      <c r="E86" t="s">
        <v>24</v>
      </c>
    </row>
    <row r="87" spans="1:5" x14ac:dyDescent="0.35">
      <c r="A87" t="s">
        <v>7</v>
      </c>
      <c r="B87">
        <v>233476.649399694</v>
      </c>
      <c r="C87">
        <v>234101.28383945799</v>
      </c>
      <c r="D87" s="1">
        <v>-3.0000000000000001E-3</v>
      </c>
      <c r="E87" t="s">
        <v>24</v>
      </c>
    </row>
    <row r="88" spans="1:5" x14ac:dyDescent="0.35">
      <c r="A88" t="s">
        <v>8</v>
      </c>
      <c r="B88">
        <v>48908</v>
      </c>
      <c r="C88">
        <v>50036</v>
      </c>
      <c r="D88" s="1">
        <v>-2.3E-2</v>
      </c>
      <c r="E88" t="s">
        <v>24</v>
      </c>
    </row>
    <row r="89" spans="1:5" x14ac:dyDescent="0.35">
      <c r="A89" t="s">
        <v>9</v>
      </c>
      <c r="B89">
        <v>27041</v>
      </c>
      <c r="C89">
        <v>26555</v>
      </c>
      <c r="D89" s="1">
        <v>1.7999999999999999E-2</v>
      </c>
      <c r="E89" t="s">
        <v>24</v>
      </c>
    </row>
    <row r="90" spans="1:5" x14ac:dyDescent="0.35">
      <c r="A90" t="s">
        <v>10</v>
      </c>
      <c r="B90">
        <v>6954</v>
      </c>
      <c r="C90">
        <v>7024</v>
      </c>
      <c r="D90" s="1">
        <v>-0.01</v>
      </c>
      <c r="E90" t="s">
        <v>24</v>
      </c>
    </row>
    <row r="91" spans="1:5" x14ac:dyDescent="0.35">
      <c r="A91" t="s">
        <v>11</v>
      </c>
      <c r="B91">
        <v>26583</v>
      </c>
      <c r="C91">
        <v>27959</v>
      </c>
      <c r="D91" s="1">
        <v>-4.9000000000000002E-2</v>
      </c>
      <c r="E91" t="s">
        <v>24</v>
      </c>
    </row>
    <row r="92" spans="1:5" x14ac:dyDescent="0.35">
      <c r="A92" t="s">
        <v>12</v>
      </c>
      <c r="B92">
        <v>4774</v>
      </c>
      <c r="C92">
        <v>3644</v>
      </c>
      <c r="D92" s="1">
        <v>0.31</v>
      </c>
      <c r="E92" t="s">
        <v>24</v>
      </c>
    </row>
    <row r="93" spans="1:5" x14ac:dyDescent="0.35">
      <c r="A93" t="s">
        <v>5</v>
      </c>
      <c r="B93">
        <v>8719576.4317654502</v>
      </c>
      <c r="C93">
        <v>11465509.325063201</v>
      </c>
      <c r="D93" s="1">
        <v>-0.23899999999999999</v>
      </c>
      <c r="E93" t="s">
        <v>25</v>
      </c>
    </row>
    <row r="94" spans="1:5" x14ac:dyDescent="0.35">
      <c r="A94" t="s">
        <v>7</v>
      </c>
      <c r="B94">
        <v>225212.07084327299</v>
      </c>
      <c r="C94">
        <v>234101.28383945799</v>
      </c>
      <c r="D94" s="1">
        <v>-3.7999999999999999E-2</v>
      </c>
      <c r="E94" t="s">
        <v>25</v>
      </c>
    </row>
    <row r="95" spans="1:5" x14ac:dyDescent="0.35">
      <c r="A95" t="s">
        <v>8</v>
      </c>
      <c r="B95">
        <v>47290</v>
      </c>
      <c r="C95">
        <v>50036</v>
      </c>
      <c r="D95" s="1">
        <v>-5.5E-2</v>
      </c>
      <c r="E95" t="s">
        <v>25</v>
      </c>
    </row>
    <row r="96" spans="1:5" x14ac:dyDescent="0.35">
      <c r="A96" t="s">
        <v>9</v>
      </c>
      <c r="B96">
        <v>26820</v>
      </c>
      <c r="C96">
        <v>26555</v>
      </c>
      <c r="D96" s="1">
        <v>0.01</v>
      </c>
      <c r="E96" t="s">
        <v>25</v>
      </c>
    </row>
    <row r="97" spans="1:5" x14ac:dyDescent="0.35">
      <c r="A97" t="s">
        <v>10</v>
      </c>
      <c r="B97">
        <v>7366</v>
      </c>
      <c r="C97">
        <v>7024</v>
      </c>
      <c r="D97" s="1">
        <v>4.9000000000000002E-2</v>
      </c>
      <c r="E97" t="s">
        <v>25</v>
      </c>
    </row>
    <row r="98" spans="1:5" x14ac:dyDescent="0.35">
      <c r="A98" t="s">
        <v>11</v>
      </c>
      <c r="B98">
        <v>27116</v>
      </c>
      <c r="C98">
        <v>27959</v>
      </c>
      <c r="D98" s="1">
        <v>-0.03</v>
      </c>
      <c r="E98" t="s">
        <v>25</v>
      </c>
    </row>
    <row r="99" spans="1:5" x14ac:dyDescent="0.35">
      <c r="A99" t="s">
        <v>12</v>
      </c>
      <c r="B99">
        <v>3435</v>
      </c>
      <c r="C99">
        <v>3644</v>
      </c>
      <c r="D99" s="1">
        <v>-5.7000000000000002E-2</v>
      </c>
      <c r="E99" t="s">
        <v>25</v>
      </c>
    </row>
    <row r="100" spans="1:5" x14ac:dyDescent="0.35">
      <c r="A100" t="s">
        <v>5</v>
      </c>
      <c r="B100">
        <v>5067450.5228711404</v>
      </c>
      <c r="C100">
        <v>11465509.325063201</v>
      </c>
      <c r="D100" s="1">
        <v>-0.55800000000000005</v>
      </c>
      <c r="E100" t="s">
        <v>26</v>
      </c>
    </row>
    <row r="101" spans="1:5" x14ac:dyDescent="0.35">
      <c r="A101" t="s">
        <v>7</v>
      </c>
      <c r="B101">
        <v>206799.99511842401</v>
      </c>
      <c r="C101">
        <v>234101.28383945799</v>
      </c>
      <c r="D101" s="1">
        <v>-0.11700000000000001</v>
      </c>
      <c r="E101" t="s">
        <v>26</v>
      </c>
    </row>
    <row r="102" spans="1:5" x14ac:dyDescent="0.35">
      <c r="A102" t="s">
        <v>8</v>
      </c>
      <c r="B102">
        <v>46640</v>
      </c>
      <c r="C102">
        <v>50036</v>
      </c>
      <c r="D102" s="1">
        <v>-6.8000000000000005E-2</v>
      </c>
      <c r="E102" t="s">
        <v>26</v>
      </c>
    </row>
    <row r="103" spans="1:5" x14ac:dyDescent="0.35">
      <c r="A103" t="s">
        <v>9</v>
      </c>
      <c r="B103">
        <v>23839</v>
      </c>
      <c r="C103">
        <v>26555</v>
      </c>
      <c r="D103" s="1">
        <v>-0.10199999999999999</v>
      </c>
      <c r="E103" t="s">
        <v>26</v>
      </c>
    </row>
    <row r="104" spans="1:5" x14ac:dyDescent="0.35">
      <c r="A104" t="s">
        <v>10</v>
      </c>
      <c r="B104">
        <v>7973</v>
      </c>
      <c r="C104">
        <v>7024</v>
      </c>
      <c r="D104" s="1">
        <v>0.13500000000000001</v>
      </c>
      <c r="E104" t="s">
        <v>26</v>
      </c>
    </row>
    <row r="105" spans="1:5" x14ac:dyDescent="0.35">
      <c r="A105" t="s">
        <v>11</v>
      </c>
      <c r="B105">
        <v>27120</v>
      </c>
      <c r="C105">
        <v>27959</v>
      </c>
      <c r="D105" s="1">
        <v>-0.03</v>
      </c>
      <c r="E105" t="s">
        <v>26</v>
      </c>
    </row>
    <row r="106" spans="1:5" x14ac:dyDescent="0.35">
      <c r="A106" t="s">
        <v>12</v>
      </c>
      <c r="B106">
        <v>3427</v>
      </c>
      <c r="C106">
        <v>3644</v>
      </c>
      <c r="D106" s="1">
        <v>-0.06</v>
      </c>
      <c r="E106" t="s">
        <v>26</v>
      </c>
    </row>
    <row r="107" spans="1:5" x14ac:dyDescent="0.35">
      <c r="A107" t="s">
        <v>5</v>
      </c>
      <c r="B107">
        <v>11301250.1462857</v>
      </c>
      <c r="C107">
        <v>11465509.325063201</v>
      </c>
      <c r="D107" s="1">
        <v>-1.4E-2</v>
      </c>
      <c r="E107" t="s">
        <v>27</v>
      </c>
    </row>
    <row r="108" spans="1:5" x14ac:dyDescent="0.35">
      <c r="A108" t="s">
        <v>7</v>
      </c>
      <c r="B108">
        <v>233358.67788429599</v>
      </c>
      <c r="C108">
        <v>234101.28383945799</v>
      </c>
      <c r="D108" s="1">
        <v>-3.0000000000000001E-3</v>
      </c>
      <c r="E108" t="s">
        <v>27</v>
      </c>
    </row>
    <row r="109" spans="1:5" x14ac:dyDescent="0.35">
      <c r="A109" t="s">
        <v>8</v>
      </c>
      <c r="B109">
        <v>49246</v>
      </c>
      <c r="C109">
        <v>50036</v>
      </c>
      <c r="D109" s="1">
        <v>-1.6E-2</v>
      </c>
      <c r="E109" t="s">
        <v>27</v>
      </c>
    </row>
    <row r="110" spans="1:5" x14ac:dyDescent="0.35">
      <c r="A110" t="s">
        <v>9</v>
      </c>
      <c r="B110">
        <v>26983</v>
      </c>
      <c r="C110">
        <v>26555</v>
      </c>
      <c r="D110" s="1">
        <v>1.6E-2</v>
      </c>
      <c r="E110" t="s">
        <v>27</v>
      </c>
    </row>
    <row r="111" spans="1:5" x14ac:dyDescent="0.35">
      <c r="A111" t="s">
        <v>10</v>
      </c>
      <c r="B111">
        <v>7009</v>
      </c>
      <c r="C111">
        <v>7024</v>
      </c>
      <c r="D111" s="1">
        <v>-2E-3</v>
      </c>
      <c r="E111" t="s">
        <v>27</v>
      </c>
    </row>
    <row r="112" spans="1:5" x14ac:dyDescent="0.35">
      <c r="A112" t="s">
        <v>11</v>
      </c>
      <c r="B112">
        <v>27116</v>
      </c>
      <c r="C112">
        <v>27959</v>
      </c>
      <c r="D112" s="1">
        <v>-0.03</v>
      </c>
      <c r="E112" t="s">
        <v>27</v>
      </c>
    </row>
    <row r="113" spans="1:5" x14ac:dyDescent="0.35">
      <c r="A113" t="s">
        <v>12</v>
      </c>
      <c r="B113">
        <v>3436</v>
      </c>
      <c r="C113">
        <v>3644</v>
      </c>
      <c r="D113" s="1">
        <v>-5.7000000000000002E-2</v>
      </c>
      <c r="E113" t="s">
        <v>27</v>
      </c>
    </row>
    <row r="114" spans="1:5" x14ac:dyDescent="0.35">
      <c r="A114" t="s">
        <v>5</v>
      </c>
      <c r="B114">
        <v>11263553.305455901</v>
      </c>
      <c r="C114">
        <v>11465509.325063201</v>
      </c>
      <c r="D114" s="1">
        <v>-1.7999999999999999E-2</v>
      </c>
      <c r="E114" t="s">
        <v>28</v>
      </c>
    </row>
    <row r="115" spans="1:5" x14ac:dyDescent="0.35">
      <c r="A115" t="s">
        <v>7</v>
      </c>
      <c r="B115">
        <v>233394.10091904699</v>
      </c>
      <c r="C115">
        <v>234101.28383945799</v>
      </c>
      <c r="D115" s="1">
        <v>-3.0000000000000001E-3</v>
      </c>
      <c r="E115" t="s">
        <v>28</v>
      </c>
    </row>
    <row r="116" spans="1:5" x14ac:dyDescent="0.35">
      <c r="A116" t="s">
        <v>8</v>
      </c>
      <c r="B116">
        <v>48870</v>
      </c>
      <c r="C116">
        <v>50036</v>
      </c>
      <c r="D116" s="1">
        <v>-2.3E-2</v>
      </c>
      <c r="E116" t="s">
        <v>28</v>
      </c>
    </row>
    <row r="117" spans="1:5" x14ac:dyDescent="0.35">
      <c r="A117" t="s">
        <v>9</v>
      </c>
      <c r="B117">
        <v>27052</v>
      </c>
      <c r="C117">
        <v>26555</v>
      </c>
      <c r="D117" s="1">
        <v>1.9E-2</v>
      </c>
      <c r="E117" t="s">
        <v>28</v>
      </c>
    </row>
    <row r="118" spans="1:5" x14ac:dyDescent="0.35">
      <c r="A118" t="s">
        <v>10</v>
      </c>
      <c r="B118">
        <v>6956</v>
      </c>
      <c r="C118">
        <v>7024</v>
      </c>
      <c r="D118" s="1">
        <v>-0.01</v>
      </c>
      <c r="E118" t="s">
        <v>28</v>
      </c>
    </row>
    <row r="119" spans="1:5" x14ac:dyDescent="0.35">
      <c r="A119" t="s">
        <v>11</v>
      </c>
      <c r="B119">
        <v>26584</v>
      </c>
      <c r="C119">
        <v>27959</v>
      </c>
      <c r="D119" s="1">
        <v>-4.9000000000000002E-2</v>
      </c>
      <c r="E119" t="s">
        <v>28</v>
      </c>
    </row>
    <row r="120" spans="1:5" x14ac:dyDescent="0.35">
      <c r="A120" t="s">
        <v>12</v>
      </c>
      <c r="B120">
        <v>4773</v>
      </c>
      <c r="C120">
        <v>3644</v>
      </c>
      <c r="D120" s="1">
        <v>0.31</v>
      </c>
      <c r="E120" t="s">
        <v>28</v>
      </c>
    </row>
    <row r="121" spans="1:5" x14ac:dyDescent="0.35">
      <c r="A121" t="s">
        <v>5</v>
      </c>
      <c r="B121">
        <v>5584267.0775113301</v>
      </c>
      <c r="C121">
        <v>11465509.325063201</v>
      </c>
      <c r="D121" s="1">
        <v>-0.51300000000000001</v>
      </c>
      <c r="E121" t="s">
        <v>29</v>
      </c>
    </row>
    <row r="122" spans="1:5" x14ac:dyDescent="0.35">
      <c r="A122" t="s">
        <v>7</v>
      </c>
      <c r="B122">
        <v>209590.12638563599</v>
      </c>
      <c r="C122">
        <v>234101.28383945799</v>
      </c>
      <c r="D122" s="1">
        <v>-0.105</v>
      </c>
      <c r="E122" t="s">
        <v>29</v>
      </c>
    </row>
    <row r="123" spans="1:5" x14ac:dyDescent="0.35">
      <c r="A123" t="s">
        <v>8</v>
      </c>
      <c r="B123">
        <v>42045</v>
      </c>
      <c r="C123">
        <v>50036</v>
      </c>
      <c r="D123" s="1">
        <v>-0.16</v>
      </c>
      <c r="E123" t="s">
        <v>29</v>
      </c>
    </row>
    <row r="124" spans="1:5" x14ac:dyDescent="0.35">
      <c r="A124" t="s">
        <v>9</v>
      </c>
      <c r="B124">
        <v>25881</v>
      </c>
      <c r="C124">
        <v>26555</v>
      </c>
      <c r="D124" s="1">
        <v>-2.5000000000000001E-2</v>
      </c>
      <c r="E124" t="s">
        <v>29</v>
      </c>
    </row>
    <row r="125" spans="1:5" x14ac:dyDescent="0.35">
      <c r="A125" t="s">
        <v>10</v>
      </c>
      <c r="B125">
        <v>7635</v>
      </c>
      <c r="C125">
        <v>7024</v>
      </c>
      <c r="D125" s="1">
        <v>8.6999999999999994E-2</v>
      </c>
      <c r="E125" t="s">
        <v>29</v>
      </c>
    </row>
    <row r="126" spans="1:5" x14ac:dyDescent="0.35">
      <c r="A126" t="s">
        <v>11</v>
      </c>
      <c r="B126">
        <v>27117</v>
      </c>
      <c r="C126">
        <v>27959</v>
      </c>
      <c r="D126" s="1">
        <v>-0.03</v>
      </c>
      <c r="E126" t="s">
        <v>29</v>
      </c>
    </row>
    <row r="127" spans="1:5" x14ac:dyDescent="0.35">
      <c r="A127" t="s">
        <v>12</v>
      </c>
      <c r="B127">
        <v>3433</v>
      </c>
      <c r="C127">
        <v>3644</v>
      </c>
      <c r="D127" s="1">
        <v>-5.8000000000000003E-2</v>
      </c>
      <c r="E127" t="s">
        <v>29</v>
      </c>
    </row>
    <row r="128" spans="1:5" x14ac:dyDescent="0.35">
      <c r="A128" t="s">
        <v>5</v>
      </c>
      <c r="B128">
        <v>8123857.4658291796</v>
      </c>
      <c r="C128">
        <v>11465509.325063201</v>
      </c>
      <c r="D128" s="1">
        <v>-0.29099999999999998</v>
      </c>
      <c r="E128" t="s">
        <v>30</v>
      </c>
    </row>
    <row r="129" spans="1:5" x14ac:dyDescent="0.35">
      <c r="A129" t="s">
        <v>7</v>
      </c>
      <c r="B129">
        <v>222739.20533756699</v>
      </c>
      <c r="C129">
        <v>234101.28383945799</v>
      </c>
      <c r="D129" s="1">
        <v>-4.9000000000000002E-2</v>
      </c>
      <c r="E129" t="s">
        <v>30</v>
      </c>
    </row>
    <row r="130" spans="1:5" x14ac:dyDescent="0.35">
      <c r="A130" t="s">
        <v>8</v>
      </c>
      <c r="B130">
        <v>47689</v>
      </c>
      <c r="C130">
        <v>50036</v>
      </c>
      <c r="D130" s="1">
        <v>-4.7E-2</v>
      </c>
      <c r="E130" t="s">
        <v>30</v>
      </c>
    </row>
    <row r="131" spans="1:5" x14ac:dyDescent="0.35">
      <c r="A131" t="s">
        <v>9</v>
      </c>
      <c r="B131">
        <v>26346</v>
      </c>
      <c r="C131">
        <v>26555</v>
      </c>
      <c r="D131" s="1">
        <v>-8.0000000000000002E-3</v>
      </c>
      <c r="E131" t="s">
        <v>30</v>
      </c>
    </row>
    <row r="132" spans="1:5" x14ac:dyDescent="0.35">
      <c r="A132" t="s">
        <v>10</v>
      </c>
      <c r="B132">
        <v>7385</v>
      </c>
      <c r="C132">
        <v>7024</v>
      </c>
      <c r="D132" s="1">
        <v>5.0999999999999997E-2</v>
      </c>
      <c r="E132" t="s">
        <v>30</v>
      </c>
    </row>
    <row r="133" spans="1:5" x14ac:dyDescent="0.35">
      <c r="A133" t="s">
        <v>11</v>
      </c>
      <c r="B133">
        <v>26598</v>
      </c>
      <c r="C133">
        <v>27959</v>
      </c>
      <c r="D133" s="1">
        <v>-4.9000000000000002E-2</v>
      </c>
      <c r="E133" t="s">
        <v>30</v>
      </c>
    </row>
    <row r="134" spans="1:5" x14ac:dyDescent="0.35">
      <c r="A134" t="s">
        <v>12</v>
      </c>
      <c r="B134">
        <v>4727</v>
      </c>
      <c r="C134">
        <v>3644</v>
      </c>
      <c r="D134" s="1">
        <v>0.29699999999999999</v>
      </c>
      <c r="E134" t="s">
        <v>30</v>
      </c>
    </row>
    <row r="135" spans="1:5" x14ac:dyDescent="0.35">
      <c r="A135" t="s">
        <v>5</v>
      </c>
      <c r="B135">
        <v>8724805.4487799499</v>
      </c>
      <c r="C135">
        <v>11465509.325063201</v>
      </c>
      <c r="D135" s="1">
        <v>-0.23899999999999999</v>
      </c>
      <c r="E135" t="s">
        <v>31</v>
      </c>
    </row>
    <row r="136" spans="1:5" x14ac:dyDescent="0.35">
      <c r="A136" t="s">
        <v>7</v>
      </c>
      <c r="B136">
        <v>225142.14096622801</v>
      </c>
      <c r="C136">
        <v>234101.28383945799</v>
      </c>
      <c r="D136" s="1">
        <v>-3.7999999999999999E-2</v>
      </c>
      <c r="E136" t="s">
        <v>31</v>
      </c>
    </row>
    <row r="137" spans="1:5" x14ac:dyDescent="0.35">
      <c r="A137" t="s">
        <v>8</v>
      </c>
      <c r="B137">
        <v>47342</v>
      </c>
      <c r="C137">
        <v>50036</v>
      </c>
      <c r="D137" s="1">
        <v>-5.3999999999999999E-2</v>
      </c>
      <c r="E137" t="s">
        <v>31</v>
      </c>
    </row>
    <row r="138" spans="1:5" x14ac:dyDescent="0.35">
      <c r="A138" t="s">
        <v>9</v>
      </c>
      <c r="B138">
        <v>26808</v>
      </c>
      <c r="C138">
        <v>26555</v>
      </c>
      <c r="D138" s="1">
        <v>0.01</v>
      </c>
      <c r="E138" t="s">
        <v>31</v>
      </c>
    </row>
    <row r="139" spans="1:5" x14ac:dyDescent="0.35">
      <c r="A139" t="s">
        <v>10</v>
      </c>
      <c r="B139">
        <v>7362</v>
      </c>
      <c r="C139">
        <v>7024</v>
      </c>
      <c r="D139" s="1">
        <v>4.8000000000000001E-2</v>
      </c>
      <c r="E139" t="s">
        <v>31</v>
      </c>
    </row>
    <row r="140" spans="1:5" x14ac:dyDescent="0.35">
      <c r="A140" t="s">
        <v>11</v>
      </c>
      <c r="B140">
        <v>27116</v>
      </c>
      <c r="C140">
        <v>27959</v>
      </c>
      <c r="D140" s="1">
        <v>-0.03</v>
      </c>
      <c r="E140" t="s">
        <v>31</v>
      </c>
    </row>
    <row r="141" spans="1:5" x14ac:dyDescent="0.35">
      <c r="A141" t="s">
        <v>12</v>
      </c>
      <c r="B141">
        <v>3435</v>
      </c>
      <c r="C141">
        <v>3644</v>
      </c>
      <c r="D141" s="1">
        <v>-5.7000000000000002E-2</v>
      </c>
      <c r="E141" t="s">
        <v>31</v>
      </c>
    </row>
    <row r="142" spans="1:5" x14ac:dyDescent="0.35">
      <c r="A142" t="s">
        <v>5</v>
      </c>
      <c r="B142">
        <v>5593810.8746288298</v>
      </c>
      <c r="C142">
        <v>11465509.325063201</v>
      </c>
      <c r="D142" s="1">
        <v>-0.51200000000000001</v>
      </c>
      <c r="E142" t="s">
        <v>32</v>
      </c>
    </row>
    <row r="143" spans="1:5" x14ac:dyDescent="0.35">
      <c r="A143" t="s">
        <v>7</v>
      </c>
      <c r="B143">
        <v>209922.624152034</v>
      </c>
      <c r="C143">
        <v>234101.28383945799</v>
      </c>
      <c r="D143" s="1">
        <v>-0.10299999999999999</v>
      </c>
      <c r="E143" t="s">
        <v>32</v>
      </c>
    </row>
    <row r="144" spans="1:5" x14ac:dyDescent="0.35">
      <c r="A144" t="s">
        <v>8</v>
      </c>
      <c r="B144">
        <v>41982</v>
      </c>
      <c r="C144">
        <v>50036</v>
      </c>
      <c r="D144" s="1">
        <v>-0.161</v>
      </c>
      <c r="E144" t="s">
        <v>32</v>
      </c>
    </row>
    <row r="145" spans="1:5" x14ac:dyDescent="0.35">
      <c r="A145" t="s">
        <v>9</v>
      </c>
      <c r="B145">
        <v>25848</v>
      </c>
      <c r="C145">
        <v>26555</v>
      </c>
      <c r="D145" s="1">
        <v>-2.7E-2</v>
      </c>
      <c r="E145" t="s">
        <v>32</v>
      </c>
    </row>
    <row r="146" spans="1:5" x14ac:dyDescent="0.35">
      <c r="A146" t="s">
        <v>10</v>
      </c>
      <c r="B146">
        <v>7660</v>
      </c>
      <c r="C146">
        <v>7024</v>
      </c>
      <c r="D146" s="1">
        <v>9.0999999999999998E-2</v>
      </c>
      <c r="E146" t="s">
        <v>32</v>
      </c>
    </row>
    <row r="147" spans="1:5" x14ac:dyDescent="0.35">
      <c r="A147" t="s">
        <v>11</v>
      </c>
      <c r="B147">
        <v>27117</v>
      </c>
      <c r="C147">
        <v>27959</v>
      </c>
      <c r="D147" s="1">
        <v>-0.03</v>
      </c>
      <c r="E147" t="s">
        <v>32</v>
      </c>
    </row>
    <row r="148" spans="1:5" x14ac:dyDescent="0.35">
      <c r="A148" t="s">
        <v>12</v>
      </c>
      <c r="B148">
        <v>3433</v>
      </c>
      <c r="C148">
        <v>3644</v>
      </c>
      <c r="D148" s="1">
        <v>-5.8000000000000003E-2</v>
      </c>
      <c r="E148" t="s">
        <v>32</v>
      </c>
    </row>
    <row r="149" spans="1:5" x14ac:dyDescent="0.35">
      <c r="A149" t="s">
        <v>5</v>
      </c>
      <c r="B149">
        <v>8460770.2069565691</v>
      </c>
      <c r="C149">
        <v>11465509.325063201</v>
      </c>
      <c r="D149" s="1">
        <v>-0.26200000000000001</v>
      </c>
      <c r="E149" t="s">
        <v>33</v>
      </c>
    </row>
    <row r="150" spans="1:5" x14ac:dyDescent="0.35">
      <c r="A150" t="s">
        <v>7</v>
      </c>
      <c r="B150">
        <v>221890.10090112401</v>
      </c>
      <c r="C150">
        <v>234101.28383945799</v>
      </c>
      <c r="D150" s="1">
        <v>-5.1999999999999998E-2</v>
      </c>
      <c r="E150" t="s">
        <v>33</v>
      </c>
    </row>
    <row r="151" spans="1:5" x14ac:dyDescent="0.35">
      <c r="A151" t="s">
        <v>8</v>
      </c>
      <c r="B151">
        <v>49960</v>
      </c>
      <c r="C151">
        <v>50036</v>
      </c>
      <c r="D151" s="1">
        <v>-2E-3</v>
      </c>
      <c r="E151" t="s">
        <v>33</v>
      </c>
    </row>
    <row r="152" spans="1:5" x14ac:dyDescent="0.35">
      <c r="A152" t="s">
        <v>9</v>
      </c>
      <c r="B152">
        <v>25392</v>
      </c>
      <c r="C152">
        <v>26555</v>
      </c>
      <c r="D152" s="1">
        <v>-4.3999999999999997E-2</v>
      </c>
      <c r="E152" t="s">
        <v>33</v>
      </c>
    </row>
    <row r="153" spans="1:5" x14ac:dyDescent="0.35">
      <c r="A153" t="s">
        <v>10</v>
      </c>
      <c r="B153">
        <v>7451</v>
      </c>
      <c r="C153">
        <v>7024</v>
      </c>
      <c r="D153" s="1">
        <v>6.0999999999999999E-2</v>
      </c>
      <c r="E153" t="s">
        <v>33</v>
      </c>
    </row>
    <row r="154" spans="1:5" x14ac:dyDescent="0.35">
      <c r="A154" t="s">
        <v>11</v>
      </c>
      <c r="B154">
        <v>27118</v>
      </c>
      <c r="C154">
        <v>27959</v>
      </c>
      <c r="D154" s="1">
        <v>-0.03</v>
      </c>
      <c r="E154" t="s">
        <v>33</v>
      </c>
    </row>
    <row r="155" spans="1:5" x14ac:dyDescent="0.35">
      <c r="A155" t="s">
        <v>12</v>
      </c>
      <c r="B155">
        <v>3431</v>
      </c>
      <c r="C155">
        <v>3644</v>
      </c>
      <c r="D155" s="1">
        <v>-5.8000000000000003E-2</v>
      </c>
      <c r="E155" t="s">
        <v>33</v>
      </c>
    </row>
    <row r="156" spans="1:5" x14ac:dyDescent="0.35">
      <c r="A156" t="s">
        <v>5</v>
      </c>
      <c r="B156">
        <v>8126052.9636477605</v>
      </c>
      <c r="C156">
        <v>11465509.325063201</v>
      </c>
      <c r="D156" s="1">
        <v>-0.29099999999999998</v>
      </c>
      <c r="E156" t="s">
        <v>34</v>
      </c>
    </row>
    <row r="157" spans="1:5" x14ac:dyDescent="0.35">
      <c r="A157" t="s">
        <v>7</v>
      </c>
      <c r="B157">
        <v>222426.50612777099</v>
      </c>
      <c r="C157">
        <v>234101.28383945799</v>
      </c>
      <c r="D157" s="1">
        <v>-0.05</v>
      </c>
      <c r="E157" t="s">
        <v>34</v>
      </c>
    </row>
    <row r="158" spans="1:5" x14ac:dyDescent="0.35">
      <c r="A158" t="s">
        <v>8</v>
      </c>
      <c r="B158">
        <v>47722</v>
      </c>
      <c r="C158">
        <v>50036</v>
      </c>
      <c r="D158" s="1">
        <v>-4.5999999999999999E-2</v>
      </c>
      <c r="E158" t="s">
        <v>34</v>
      </c>
    </row>
    <row r="159" spans="1:5" x14ac:dyDescent="0.35">
      <c r="A159" t="s">
        <v>9</v>
      </c>
      <c r="B159">
        <v>26338</v>
      </c>
      <c r="C159">
        <v>26555</v>
      </c>
      <c r="D159" s="1">
        <v>-8.0000000000000002E-3</v>
      </c>
      <c r="E159" t="s">
        <v>34</v>
      </c>
    </row>
    <row r="160" spans="1:5" x14ac:dyDescent="0.35">
      <c r="A160" t="s">
        <v>10</v>
      </c>
      <c r="B160">
        <v>7382</v>
      </c>
      <c r="C160">
        <v>7024</v>
      </c>
      <c r="D160" s="1">
        <v>5.0999999999999997E-2</v>
      </c>
      <c r="E160" t="s">
        <v>34</v>
      </c>
    </row>
    <row r="161" spans="1:5" x14ac:dyDescent="0.35">
      <c r="A161" t="s">
        <v>11</v>
      </c>
      <c r="B161">
        <v>26598</v>
      </c>
      <c r="C161">
        <v>27959</v>
      </c>
      <c r="D161" s="1">
        <v>-4.9000000000000002E-2</v>
      </c>
      <c r="E161" t="s">
        <v>34</v>
      </c>
    </row>
    <row r="162" spans="1:5" x14ac:dyDescent="0.35">
      <c r="A162" t="s">
        <v>12</v>
      </c>
      <c r="B162">
        <v>4728</v>
      </c>
      <c r="C162">
        <v>3644</v>
      </c>
      <c r="D162" s="1">
        <v>0.29699999999999999</v>
      </c>
      <c r="E162" t="s">
        <v>34</v>
      </c>
    </row>
    <row r="163" spans="1:5" x14ac:dyDescent="0.35">
      <c r="A163" t="s">
        <v>5</v>
      </c>
      <c r="B163">
        <v>5061263.1208106996</v>
      </c>
      <c r="C163">
        <v>11465509.325063201</v>
      </c>
      <c r="D163" s="1">
        <v>-0.55900000000000005</v>
      </c>
      <c r="E163" t="s">
        <v>35</v>
      </c>
    </row>
    <row r="164" spans="1:5" x14ac:dyDescent="0.35">
      <c r="A164" t="s">
        <v>7</v>
      </c>
      <c r="B164">
        <v>206700.06988631201</v>
      </c>
      <c r="C164">
        <v>234101.28383945799</v>
      </c>
      <c r="D164" s="1">
        <v>-0.11700000000000001</v>
      </c>
      <c r="E164" t="s">
        <v>35</v>
      </c>
    </row>
    <row r="165" spans="1:5" x14ac:dyDescent="0.35">
      <c r="A165" t="s">
        <v>8</v>
      </c>
      <c r="B165">
        <v>46590</v>
      </c>
      <c r="C165">
        <v>50036</v>
      </c>
      <c r="D165" s="1">
        <v>-6.9000000000000006E-2</v>
      </c>
      <c r="E165" t="s">
        <v>35</v>
      </c>
    </row>
    <row r="166" spans="1:5" x14ac:dyDescent="0.35">
      <c r="A166" t="s">
        <v>9</v>
      </c>
      <c r="B166">
        <v>23892</v>
      </c>
      <c r="C166">
        <v>26555</v>
      </c>
      <c r="D166" s="1">
        <v>-0.1</v>
      </c>
      <c r="E166" t="s">
        <v>35</v>
      </c>
    </row>
    <row r="167" spans="1:5" x14ac:dyDescent="0.35">
      <c r="A167" t="s">
        <v>10</v>
      </c>
      <c r="B167">
        <v>7949</v>
      </c>
      <c r="C167">
        <v>7024</v>
      </c>
      <c r="D167" s="1">
        <v>0.13200000000000001</v>
      </c>
      <c r="E167" t="s">
        <v>35</v>
      </c>
    </row>
    <row r="168" spans="1:5" x14ac:dyDescent="0.35">
      <c r="A168" t="s">
        <v>11</v>
      </c>
      <c r="B168">
        <v>27120</v>
      </c>
      <c r="C168">
        <v>27959</v>
      </c>
      <c r="D168" s="1">
        <v>-0.03</v>
      </c>
      <c r="E168" t="s">
        <v>35</v>
      </c>
    </row>
    <row r="169" spans="1:5" x14ac:dyDescent="0.35">
      <c r="A169" t="s">
        <v>12</v>
      </c>
      <c r="B169">
        <v>3427</v>
      </c>
      <c r="C169">
        <v>3644</v>
      </c>
      <c r="D169" s="1">
        <v>-0.06</v>
      </c>
      <c r="E169" t="s">
        <v>35</v>
      </c>
    </row>
    <row r="170" spans="1:5" x14ac:dyDescent="0.35">
      <c r="A170" t="s">
        <v>5</v>
      </c>
      <c r="B170">
        <v>11283973.613207299</v>
      </c>
      <c r="C170">
        <v>11465509.325063201</v>
      </c>
      <c r="D170" s="1">
        <v>-1.6E-2</v>
      </c>
      <c r="E170" t="s">
        <v>36</v>
      </c>
    </row>
    <row r="171" spans="1:5" x14ac:dyDescent="0.35">
      <c r="A171" t="s">
        <v>7</v>
      </c>
      <c r="B171">
        <v>233816.671018113</v>
      </c>
      <c r="C171">
        <v>234101.28383945799</v>
      </c>
      <c r="D171" s="1">
        <v>-1E-3</v>
      </c>
      <c r="E171" t="s">
        <v>36</v>
      </c>
    </row>
    <row r="172" spans="1:5" x14ac:dyDescent="0.35">
      <c r="A172" t="s">
        <v>8</v>
      </c>
      <c r="B172">
        <v>49017</v>
      </c>
      <c r="C172">
        <v>50036</v>
      </c>
      <c r="D172" s="1">
        <v>-0.02</v>
      </c>
      <c r="E172" t="s">
        <v>36</v>
      </c>
    </row>
    <row r="173" spans="1:5" x14ac:dyDescent="0.35">
      <c r="A173" t="s">
        <v>9</v>
      </c>
      <c r="B173">
        <v>26995</v>
      </c>
      <c r="C173">
        <v>26555</v>
      </c>
      <c r="D173" s="1">
        <v>1.7000000000000001E-2</v>
      </c>
      <c r="E173" t="s">
        <v>36</v>
      </c>
    </row>
    <row r="174" spans="1:5" x14ac:dyDescent="0.35">
      <c r="A174" t="s">
        <v>10</v>
      </c>
      <c r="B174">
        <v>6953</v>
      </c>
      <c r="C174">
        <v>7024</v>
      </c>
      <c r="D174" s="1">
        <v>-0.01</v>
      </c>
      <c r="E174" t="s">
        <v>36</v>
      </c>
    </row>
    <row r="175" spans="1:5" x14ac:dyDescent="0.35">
      <c r="A175" t="s">
        <v>11</v>
      </c>
      <c r="B175">
        <v>26582</v>
      </c>
      <c r="C175">
        <v>27959</v>
      </c>
      <c r="D175" s="1">
        <v>-4.9000000000000002E-2</v>
      </c>
      <c r="E175" t="s">
        <v>36</v>
      </c>
    </row>
    <row r="176" spans="1:5" x14ac:dyDescent="0.35">
      <c r="A176" t="s">
        <v>12</v>
      </c>
      <c r="B176">
        <v>4778</v>
      </c>
      <c r="C176">
        <v>3644</v>
      </c>
      <c r="D176" s="1">
        <v>0.311</v>
      </c>
      <c r="E17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4F79-FC5B-40C8-957E-4CEA117ADD43}">
  <dimension ref="A3:B196"/>
  <sheetViews>
    <sheetView topLeftCell="A79" workbookViewId="0">
      <selection activeCell="C92" sqref="C92"/>
    </sheetView>
  </sheetViews>
  <sheetFormatPr defaultRowHeight="14.5" x14ac:dyDescent="0.35"/>
  <cols>
    <col min="1" max="1" width="33" bestFit="1" customWidth="1"/>
    <col min="2" max="2" width="13.7265625" bestFit="1" customWidth="1"/>
  </cols>
  <sheetData>
    <row r="3" spans="1:2" x14ac:dyDescent="0.35">
      <c r="A3" s="2" t="s">
        <v>38</v>
      </c>
      <c r="B3" t="s">
        <v>40</v>
      </c>
    </row>
    <row r="4" spans="1:2" x14ac:dyDescent="0.35">
      <c r="A4" s="3" t="s">
        <v>27</v>
      </c>
      <c r="B4" s="1">
        <v>-1.5219518747921093E-2</v>
      </c>
    </row>
    <row r="5" spans="1:2" x14ac:dyDescent="0.35">
      <c r="A5" s="4" t="s">
        <v>7</v>
      </c>
      <c r="B5" s="1">
        <v>-3.1721566963779368E-3</v>
      </c>
    </row>
    <row r="6" spans="1:2" x14ac:dyDescent="0.35">
      <c r="A6" s="4" t="s">
        <v>12</v>
      </c>
      <c r="B6" s="1">
        <v>-5.7080131723380889E-2</v>
      </c>
    </row>
    <row r="7" spans="1:2" x14ac:dyDescent="0.35">
      <c r="A7" s="4" t="s">
        <v>10</v>
      </c>
      <c r="B7" s="1">
        <v>-2.1355353075170891E-3</v>
      </c>
    </row>
    <row r="8" spans="1:2" x14ac:dyDescent="0.35">
      <c r="A8" s="4" t="s">
        <v>5</v>
      </c>
      <c r="B8" s="1">
        <v>-1.4326374356386951E-2</v>
      </c>
    </row>
    <row r="9" spans="1:2" x14ac:dyDescent="0.35">
      <c r="A9" s="4" t="s">
        <v>11</v>
      </c>
      <c r="B9" s="1">
        <v>-3.0151292964698317E-2</v>
      </c>
    </row>
    <row r="10" spans="1:2" x14ac:dyDescent="0.35">
      <c r="A10" s="4" t="s">
        <v>9</v>
      </c>
      <c r="B10" s="1">
        <v>1.6117491997740485E-2</v>
      </c>
    </row>
    <row r="11" spans="1:2" x14ac:dyDescent="0.35">
      <c r="A11" s="4" t="s">
        <v>8</v>
      </c>
      <c r="B11" s="1">
        <v>-1.5788632184826956E-2</v>
      </c>
    </row>
    <row r="12" spans="1:2" x14ac:dyDescent="0.35">
      <c r="A12" s="3" t="s">
        <v>33</v>
      </c>
      <c r="B12" s="1">
        <v>-5.5326408230486575E-2</v>
      </c>
    </row>
    <row r="13" spans="1:2" x14ac:dyDescent="0.35">
      <c r="A13" s="4" t="s">
        <v>7</v>
      </c>
      <c r="B13" s="1">
        <v>-5.2161964847267428E-2</v>
      </c>
    </row>
    <row r="14" spans="1:2" x14ac:dyDescent="0.35">
      <c r="A14" s="4" t="s">
        <v>12</v>
      </c>
      <c r="B14" s="1">
        <v>-5.8452250274423689E-2</v>
      </c>
    </row>
    <row r="15" spans="1:2" x14ac:dyDescent="0.35">
      <c r="A15" s="4" t="s">
        <v>10</v>
      </c>
      <c r="B15" s="1">
        <v>6.0791571753986418E-2</v>
      </c>
    </row>
    <row r="16" spans="1:2" x14ac:dyDescent="0.35">
      <c r="A16" s="4" t="s">
        <v>5</v>
      </c>
      <c r="B16" s="1">
        <v>-0.26206765289862677</v>
      </c>
    </row>
    <row r="17" spans="1:2" x14ac:dyDescent="0.35">
      <c r="A17" s="4" t="s">
        <v>11</v>
      </c>
      <c r="B17" s="1">
        <v>-3.0079759648056092E-2</v>
      </c>
    </row>
    <row r="18" spans="1:2" x14ac:dyDescent="0.35">
      <c r="A18" s="4" t="s">
        <v>9</v>
      </c>
      <c r="B18" s="1">
        <v>-4.3795895311617428E-2</v>
      </c>
    </row>
    <row r="19" spans="1:2" x14ac:dyDescent="0.35">
      <c r="A19" s="4" t="s">
        <v>8</v>
      </c>
      <c r="B19" s="1">
        <v>-1.5189063874010422E-3</v>
      </c>
    </row>
    <row r="20" spans="1:2" x14ac:dyDescent="0.35">
      <c r="A20" s="3" t="s">
        <v>21</v>
      </c>
      <c r="B20" s="1">
        <v>-5.4482726686468794E-2</v>
      </c>
    </row>
    <row r="21" spans="1:2" x14ac:dyDescent="0.35">
      <c r="A21" s="4" t="s">
        <v>7</v>
      </c>
      <c r="B21" s="1">
        <v>-3.9992737679574231E-2</v>
      </c>
    </row>
    <row r="22" spans="1:2" x14ac:dyDescent="0.35">
      <c r="A22" s="4" t="s">
        <v>12</v>
      </c>
      <c r="B22" s="1">
        <v>-5.6805708013172307E-2</v>
      </c>
    </row>
    <row r="23" spans="1:2" x14ac:dyDescent="0.35">
      <c r="A23" s="4" t="s">
        <v>10</v>
      </c>
      <c r="B23" s="1">
        <v>5.1537585421412402E-2</v>
      </c>
    </row>
    <row r="24" spans="1:2" x14ac:dyDescent="0.35">
      <c r="A24" s="4" t="s">
        <v>5</v>
      </c>
      <c r="B24" s="1">
        <v>-0.25690100675465322</v>
      </c>
    </row>
    <row r="25" spans="1:2" x14ac:dyDescent="0.35">
      <c r="A25" s="4" t="s">
        <v>11</v>
      </c>
      <c r="B25" s="1">
        <v>-3.0187059623019374E-2</v>
      </c>
    </row>
    <row r="26" spans="1:2" x14ac:dyDescent="0.35">
      <c r="A26" s="4" t="s">
        <v>9</v>
      </c>
      <c r="B26" s="1">
        <v>2.7414799472792239E-2</v>
      </c>
    </row>
    <row r="27" spans="1:2" x14ac:dyDescent="0.35">
      <c r="A27" s="4" t="s">
        <v>8</v>
      </c>
      <c r="B27" s="1">
        <v>-7.6444959629067055E-2</v>
      </c>
    </row>
    <row r="28" spans="1:2" x14ac:dyDescent="0.35">
      <c r="A28" s="3" t="s">
        <v>35</v>
      </c>
      <c r="B28" s="1">
        <v>-0.11466206221219263</v>
      </c>
    </row>
    <row r="29" spans="1:2" x14ac:dyDescent="0.35">
      <c r="A29" s="4" t="s">
        <v>7</v>
      </c>
      <c r="B29" s="1">
        <v>-0.11704854199747661</v>
      </c>
    </row>
    <row r="30" spans="1:2" x14ac:dyDescent="0.35">
      <c r="A30" s="4" t="s">
        <v>12</v>
      </c>
      <c r="B30" s="1">
        <v>-5.9549945115257907E-2</v>
      </c>
    </row>
    <row r="31" spans="1:2" x14ac:dyDescent="0.35">
      <c r="A31" s="4" t="s">
        <v>10</v>
      </c>
      <c r="B31" s="1">
        <v>0.13169134396355342</v>
      </c>
    </row>
    <row r="32" spans="1:2" x14ac:dyDescent="0.35">
      <c r="A32" s="4" t="s">
        <v>5</v>
      </c>
      <c r="B32" s="1">
        <v>-0.55856622001545486</v>
      </c>
    </row>
    <row r="33" spans="1:2" x14ac:dyDescent="0.35">
      <c r="A33" s="4" t="s">
        <v>11</v>
      </c>
      <c r="B33" s="1">
        <v>-3.0008226331413868E-2</v>
      </c>
    </row>
    <row r="34" spans="1:2" x14ac:dyDescent="0.35">
      <c r="A34" s="4" t="s">
        <v>9</v>
      </c>
      <c r="B34" s="1">
        <v>-0.10028243268687631</v>
      </c>
    </row>
    <row r="35" spans="1:2" x14ac:dyDescent="0.35">
      <c r="A35" s="4" t="s">
        <v>8</v>
      </c>
      <c r="B35" s="1">
        <v>-6.8870413302422273E-2</v>
      </c>
    </row>
    <row r="36" spans="1:2" x14ac:dyDescent="0.35">
      <c r="A36" s="3" t="s">
        <v>23</v>
      </c>
      <c r="B36" s="1">
        <v>-5.2561336737168847E-2</v>
      </c>
    </row>
    <row r="37" spans="1:2" x14ac:dyDescent="0.35">
      <c r="A37" s="4" t="s">
        <v>7</v>
      </c>
      <c r="B37" s="1">
        <v>-4.1060762772082704E-2</v>
      </c>
    </row>
    <row r="38" spans="1:2" x14ac:dyDescent="0.35">
      <c r="A38" s="4" t="s">
        <v>12</v>
      </c>
      <c r="B38" s="1">
        <v>-5.7080131723380889E-2</v>
      </c>
    </row>
    <row r="39" spans="1:2" x14ac:dyDescent="0.35">
      <c r="A39" s="4" t="s">
        <v>10</v>
      </c>
      <c r="B39" s="1">
        <v>4.5273348519362155E-2</v>
      </c>
    </row>
    <row r="40" spans="1:2" x14ac:dyDescent="0.35">
      <c r="A40" s="4" t="s">
        <v>5</v>
      </c>
      <c r="B40" s="1">
        <v>-0.24253765405871952</v>
      </c>
    </row>
    <row r="41" spans="1:2" x14ac:dyDescent="0.35">
      <c r="A41" s="4" t="s">
        <v>11</v>
      </c>
      <c r="B41" s="1">
        <v>-3.0151292964698317E-2</v>
      </c>
    </row>
    <row r="42" spans="1:2" x14ac:dyDescent="0.35">
      <c r="A42" s="4" t="s">
        <v>9</v>
      </c>
      <c r="B42" s="1">
        <v>1.3067218979476491E-2</v>
      </c>
    </row>
    <row r="43" spans="1:2" x14ac:dyDescent="0.35">
      <c r="A43" s="4" t="s">
        <v>8</v>
      </c>
      <c r="B43" s="1">
        <v>-5.5440083140139151E-2</v>
      </c>
    </row>
    <row r="44" spans="1:2" x14ac:dyDescent="0.35">
      <c r="A44" s="3" t="s">
        <v>29</v>
      </c>
      <c r="B44" s="1">
        <v>-0.1148245395275561</v>
      </c>
    </row>
    <row r="45" spans="1:2" x14ac:dyDescent="0.35">
      <c r="A45" s="4" t="s">
        <v>7</v>
      </c>
      <c r="B45" s="1">
        <v>-0.1047032167095302</v>
      </c>
    </row>
    <row r="46" spans="1:2" x14ac:dyDescent="0.35">
      <c r="A46" s="4" t="s">
        <v>12</v>
      </c>
      <c r="B46" s="1">
        <v>-5.7903402854006636E-2</v>
      </c>
    </row>
    <row r="47" spans="1:2" x14ac:dyDescent="0.35">
      <c r="A47" s="4" t="s">
        <v>10</v>
      </c>
      <c r="B47" s="1">
        <v>8.6987471526195792E-2</v>
      </c>
    </row>
    <row r="48" spans="1:2" x14ac:dyDescent="0.35">
      <c r="A48" s="4" t="s">
        <v>5</v>
      </c>
      <c r="B48" s="1">
        <v>-0.51295080583081309</v>
      </c>
    </row>
    <row r="49" spans="1:2" x14ac:dyDescent="0.35">
      <c r="A49" s="4" t="s">
        <v>11</v>
      </c>
      <c r="B49" s="1">
        <v>-3.0115526306377149E-2</v>
      </c>
    </row>
    <row r="50" spans="1:2" x14ac:dyDescent="0.35">
      <c r="A50" s="4" t="s">
        <v>9</v>
      </c>
      <c r="B50" s="1">
        <v>-2.5381284127283021E-2</v>
      </c>
    </row>
    <row r="51" spans="1:2" x14ac:dyDescent="0.35">
      <c r="A51" s="4" t="s">
        <v>8</v>
      </c>
      <c r="B51" s="1">
        <v>-0.15970501239107837</v>
      </c>
    </row>
    <row r="52" spans="1:2" x14ac:dyDescent="0.35">
      <c r="A52" s="3" t="s">
        <v>25</v>
      </c>
      <c r="B52" s="1">
        <v>-5.159765138333635E-2</v>
      </c>
    </row>
    <row r="53" spans="1:2" x14ac:dyDescent="0.35">
      <c r="A53" s="4" t="s">
        <v>7</v>
      </c>
      <c r="B53" s="1">
        <v>-3.7971654193409088E-2</v>
      </c>
    </row>
    <row r="54" spans="1:2" x14ac:dyDescent="0.35">
      <c r="A54" s="4" t="s">
        <v>12</v>
      </c>
      <c r="B54" s="1">
        <v>-5.7354555433589471E-2</v>
      </c>
    </row>
    <row r="55" spans="1:2" x14ac:dyDescent="0.35">
      <c r="A55" s="4" t="s">
        <v>10</v>
      </c>
      <c r="B55" s="1">
        <v>4.8690205011389542E-2</v>
      </c>
    </row>
    <row r="56" spans="1:2" x14ac:dyDescent="0.35">
      <c r="A56" s="4" t="s">
        <v>5</v>
      </c>
      <c r="B56" s="1">
        <v>-0.23949506432263223</v>
      </c>
    </row>
    <row r="57" spans="1:2" x14ac:dyDescent="0.35">
      <c r="A57" s="4" t="s">
        <v>11</v>
      </c>
      <c r="B57" s="1">
        <v>-3.0151292964698317E-2</v>
      </c>
    </row>
    <row r="58" spans="1:2" x14ac:dyDescent="0.35">
      <c r="A58" s="4" t="s">
        <v>9</v>
      </c>
      <c r="B58" s="1">
        <v>9.9792882696290164E-3</v>
      </c>
    </row>
    <row r="59" spans="1:2" x14ac:dyDescent="0.35">
      <c r="A59" s="4" t="s">
        <v>8</v>
      </c>
      <c r="B59" s="1">
        <v>-5.488048605004392E-2</v>
      </c>
    </row>
    <row r="60" spans="1:2" x14ac:dyDescent="0.35">
      <c r="A60" s="3" t="s">
        <v>31</v>
      </c>
      <c r="B60" s="1">
        <v>-5.157261824311405E-2</v>
      </c>
    </row>
    <row r="61" spans="1:2" x14ac:dyDescent="0.35">
      <c r="A61" s="4" t="s">
        <v>7</v>
      </c>
      <c r="B61" s="1">
        <v>-3.827037052634874E-2</v>
      </c>
    </row>
    <row r="62" spans="1:2" x14ac:dyDescent="0.35">
      <c r="A62" s="4" t="s">
        <v>12</v>
      </c>
      <c r="B62" s="1">
        <v>-5.7354555433589471E-2</v>
      </c>
    </row>
    <row r="63" spans="1:2" x14ac:dyDescent="0.35">
      <c r="A63" s="4" t="s">
        <v>10</v>
      </c>
      <c r="B63" s="1">
        <v>4.8120728929385015E-2</v>
      </c>
    </row>
    <row r="64" spans="1:2" x14ac:dyDescent="0.35">
      <c r="A64" s="4" t="s">
        <v>5</v>
      </c>
      <c r="B64" s="1">
        <v>-0.23903899936587802</v>
      </c>
    </row>
    <row r="65" spans="1:2" x14ac:dyDescent="0.35">
      <c r="A65" s="4" t="s">
        <v>11</v>
      </c>
      <c r="B65" s="1">
        <v>-3.0151292964698317E-2</v>
      </c>
    </row>
    <row r="66" spans="1:2" x14ac:dyDescent="0.35">
      <c r="A66" s="4" t="s">
        <v>9</v>
      </c>
      <c r="B66" s="1">
        <v>9.5273959706270173E-3</v>
      </c>
    </row>
    <row r="67" spans="1:2" x14ac:dyDescent="0.35">
      <c r="A67" s="4" t="s">
        <v>8</v>
      </c>
      <c r="B67" s="1">
        <v>-5.3841234311295838E-2</v>
      </c>
    </row>
    <row r="68" spans="1:2" x14ac:dyDescent="0.35">
      <c r="A68" s="3" t="s">
        <v>15</v>
      </c>
      <c r="B68" s="1">
        <v>-1.4237958668159403E-2</v>
      </c>
    </row>
    <row r="69" spans="1:2" x14ac:dyDescent="0.35">
      <c r="A69" s="4" t="s">
        <v>7</v>
      </c>
      <c r="B69" s="1">
        <v>-1.6159386222563965E-3</v>
      </c>
    </row>
    <row r="70" spans="1:2" x14ac:dyDescent="0.35">
      <c r="A70" s="4" t="s">
        <v>12</v>
      </c>
      <c r="B70" s="1">
        <v>-5.7080131723380889E-2</v>
      </c>
    </row>
    <row r="71" spans="1:2" x14ac:dyDescent="0.35">
      <c r="A71" s="4" t="s">
        <v>10</v>
      </c>
      <c r="B71" s="1">
        <v>4.2710706150339561E-4</v>
      </c>
    </row>
    <row r="72" spans="1:2" x14ac:dyDescent="0.35">
      <c r="A72" s="4" t="s">
        <v>5</v>
      </c>
      <c r="B72" s="1">
        <v>-1.0013261584536526E-2</v>
      </c>
    </row>
    <row r="73" spans="1:2" x14ac:dyDescent="0.35">
      <c r="A73" s="4" t="s">
        <v>11</v>
      </c>
      <c r="B73" s="1">
        <v>-3.0151292964698317E-2</v>
      </c>
    </row>
    <row r="74" spans="1:2" x14ac:dyDescent="0.35">
      <c r="A74" s="4" t="s">
        <v>9</v>
      </c>
      <c r="B74" s="1">
        <v>1.1598569007719828E-2</v>
      </c>
    </row>
    <row r="75" spans="1:2" x14ac:dyDescent="0.35">
      <c r="A75" s="4" t="s">
        <v>8</v>
      </c>
      <c r="B75" s="1">
        <v>-1.2830761851466921E-2</v>
      </c>
    </row>
    <row r="76" spans="1:2" x14ac:dyDescent="0.35">
      <c r="A76" s="3" t="s">
        <v>36</v>
      </c>
      <c r="B76" s="1">
        <v>3.2998953862118277E-2</v>
      </c>
    </row>
    <row r="77" spans="1:2" x14ac:dyDescent="0.35">
      <c r="A77" s="4" t="s">
        <v>7</v>
      </c>
      <c r="B77" s="1">
        <v>-1.2157678790867266E-3</v>
      </c>
    </row>
    <row r="78" spans="1:2" x14ac:dyDescent="0.35">
      <c r="A78" s="4" t="s">
        <v>12</v>
      </c>
      <c r="B78" s="1">
        <v>0.3111964873765094</v>
      </c>
    </row>
    <row r="79" spans="1:2" x14ac:dyDescent="0.35">
      <c r="A79" s="4" t="s">
        <v>10</v>
      </c>
      <c r="B79" s="1">
        <v>-1.0108200455580918E-2</v>
      </c>
    </row>
    <row r="80" spans="1:2" x14ac:dyDescent="0.35">
      <c r="A80" s="4" t="s">
        <v>5</v>
      </c>
      <c r="B80" s="1">
        <v>-1.5833200838193062E-2</v>
      </c>
    </row>
    <row r="81" spans="1:2" x14ac:dyDescent="0.35">
      <c r="A81" s="4" t="s">
        <v>11</v>
      </c>
      <c r="B81" s="1">
        <v>-4.9250688508172713E-2</v>
      </c>
    </row>
    <row r="82" spans="1:2" x14ac:dyDescent="0.35">
      <c r="A82" s="4" t="s">
        <v>9</v>
      </c>
      <c r="B82" s="1">
        <v>1.6569384296742706E-2</v>
      </c>
    </row>
    <row r="83" spans="1:2" x14ac:dyDescent="0.35">
      <c r="A83" s="4" t="s">
        <v>8</v>
      </c>
      <c r="B83" s="1">
        <v>-2.0365336957390734E-2</v>
      </c>
    </row>
    <row r="84" spans="1:2" x14ac:dyDescent="0.35">
      <c r="A84" s="3" t="s">
        <v>17</v>
      </c>
      <c r="B84" s="1">
        <v>-5.4777384164941476E-2</v>
      </c>
    </row>
    <row r="85" spans="1:2" x14ac:dyDescent="0.35">
      <c r="A85" s="4" t="s">
        <v>7</v>
      </c>
      <c r="B85" s="1">
        <v>-5.0027399145185836E-2</v>
      </c>
    </row>
    <row r="86" spans="1:2" x14ac:dyDescent="0.35">
      <c r="A86" s="4" t="s">
        <v>12</v>
      </c>
      <c r="B86" s="1">
        <v>-5.8452250274423689E-2</v>
      </c>
    </row>
    <row r="87" spans="1:2" x14ac:dyDescent="0.35">
      <c r="A87" s="4" t="s">
        <v>10</v>
      </c>
      <c r="B87" s="1">
        <v>6.4066059225512451E-2</v>
      </c>
    </row>
    <row r="88" spans="1:2" x14ac:dyDescent="0.35">
      <c r="A88" s="4" t="s">
        <v>5</v>
      </c>
      <c r="B88" s="1">
        <v>-0.26100025903059776</v>
      </c>
    </row>
    <row r="89" spans="1:2" x14ac:dyDescent="0.35">
      <c r="A89" s="4" t="s">
        <v>11</v>
      </c>
      <c r="B89" s="1">
        <v>-3.0079759648056092E-2</v>
      </c>
    </row>
    <row r="90" spans="1:2" x14ac:dyDescent="0.35">
      <c r="A90" s="4" t="s">
        <v>9</v>
      </c>
      <c r="B90" s="1">
        <v>-4.4850310675955574E-2</v>
      </c>
    </row>
    <row r="91" spans="1:2" x14ac:dyDescent="0.35">
      <c r="A91" s="4" t="s">
        <v>8</v>
      </c>
      <c r="B91" s="1">
        <v>-3.0977696058838156E-3</v>
      </c>
    </row>
    <row r="92" spans="1:2" x14ac:dyDescent="0.35">
      <c r="A92" s="3" t="s">
        <v>30</v>
      </c>
      <c r="B92" s="1">
        <v>-1.3549491380239103E-2</v>
      </c>
    </row>
    <row r="93" spans="1:2" x14ac:dyDescent="0.35">
      <c r="A93" s="4" t="s">
        <v>7</v>
      </c>
      <c r="B93" s="1">
        <v>-4.8534883344266033E-2</v>
      </c>
    </row>
    <row r="94" spans="1:2" x14ac:dyDescent="0.35">
      <c r="A94" s="4" t="s">
        <v>12</v>
      </c>
      <c r="B94" s="1">
        <v>0.29720087815587259</v>
      </c>
    </row>
    <row r="95" spans="1:2" x14ac:dyDescent="0.35">
      <c r="A95" s="4" t="s">
        <v>10</v>
      </c>
      <c r="B95" s="1">
        <v>5.139521640091127E-2</v>
      </c>
    </row>
    <row r="96" spans="1:2" x14ac:dyDescent="0.35">
      <c r="A96" s="4" t="s">
        <v>5</v>
      </c>
      <c r="B96" s="1">
        <v>-0.29145254384201558</v>
      </c>
    </row>
    <row r="97" spans="1:2" x14ac:dyDescent="0.35">
      <c r="A97" s="4" t="s">
        <v>11</v>
      </c>
      <c r="B97" s="1">
        <v>-4.8678421975034913E-2</v>
      </c>
    </row>
    <row r="98" spans="1:2" x14ac:dyDescent="0.35">
      <c r="A98" s="4" t="s">
        <v>9</v>
      </c>
      <c r="B98" s="1">
        <v>-7.8704575409527244E-3</v>
      </c>
    </row>
    <row r="99" spans="1:2" x14ac:dyDescent="0.35">
      <c r="A99" s="4" t="s">
        <v>8</v>
      </c>
      <c r="B99" s="1">
        <v>-4.6906227516188337E-2</v>
      </c>
    </row>
    <row r="100" spans="1:2" x14ac:dyDescent="0.35">
      <c r="A100" s="3" t="s">
        <v>19</v>
      </c>
      <c r="B100" s="1">
        <v>-5.7441436958670976E-3</v>
      </c>
    </row>
    <row r="101" spans="1:2" x14ac:dyDescent="0.35">
      <c r="A101" s="4" t="s">
        <v>7</v>
      </c>
      <c r="B101" s="1">
        <v>-2.5217164046347218E-3</v>
      </c>
    </row>
    <row r="102" spans="1:2" x14ac:dyDescent="0.35">
      <c r="A102" s="4" t="s">
        <v>12</v>
      </c>
      <c r="B102" s="1">
        <v>-7.4094401756311656E-3</v>
      </c>
    </row>
    <row r="103" spans="1:2" x14ac:dyDescent="0.35">
      <c r="A103" s="4" t="s">
        <v>10</v>
      </c>
      <c r="B103" s="1">
        <v>8.5421412300679123E-4</v>
      </c>
    </row>
    <row r="104" spans="1:2" x14ac:dyDescent="0.35">
      <c r="A104" s="4" t="s">
        <v>5</v>
      </c>
      <c r="B104" s="1">
        <v>7.667170182472649E-4</v>
      </c>
    </row>
    <row r="105" spans="1:2" x14ac:dyDescent="0.35">
      <c r="A105" s="4" t="s">
        <v>11</v>
      </c>
      <c r="B105" s="1">
        <v>-3.140312600593731E-2</v>
      </c>
    </row>
    <row r="106" spans="1:2" x14ac:dyDescent="0.35">
      <c r="A106" s="4" t="s">
        <v>9</v>
      </c>
      <c r="B106" s="1">
        <v>-7.1549614008659113E-4</v>
      </c>
    </row>
    <row r="107" spans="1:2" x14ac:dyDescent="0.35">
      <c r="A107" s="4" t="s">
        <v>8</v>
      </c>
      <c r="B107" s="1">
        <v>2.1984171396605134E-4</v>
      </c>
    </row>
    <row r="108" spans="1:2" x14ac:dyDescent="0.35">
      <c r="A108" s="3" t="s">
        <v>32</v>
      </c>
      <c r="B108" s="1">
        <v>-0.11435166295608319</v>
      </c>
    </row>
    <row r="109" spans="1:2" x14ac:dyDescent="0.35">
      <c r="A109" s="4" t="s">
        <v>7</v>
      </c>
      <c r="B109" s="1">
        <v>-0.10328290084904124</v>
      </c>
    </row>
    <row r="110" spans="1:2" x14ac:dyDescent="0.35">
      <c r="A110" s="4" t="s">
        <v>12</v>
      </c>
      <c r="B110" s="1">
        <v>-5.7903402854006636E-2</v>
      </c>
    </row>
    <row r="111" spans="1:2" x14ac:dyDescent="0.35">
      <c r="A111" s="4" t="s">
        <v>10</v>
      </c>
      <c r="B111" s="1">
        <v>9.0546697038724311E-2</v>
      </c>
    </row>
    <row r="112" spans="1:2" x14ac:dyDescent="0.35">
      <c r="A112" s="4" t="s">
        <v>5</v>
      </c>
      <c r="B112" s="1">
        <v>-0.5121184139285504</v>
      </c>
    </row>
    <row r="113" spans="1:2" x14ac:dyDescent="0.35">
      <c r="A113" s="4" t="s">
        <v>11</v>
      </c>
      <c r="B113" s="1">
        <v>-3.0115526306377149E-2</v>
      </c>
    </row>
    <row r="114" spans="1:2" x14ac:dyDescent="0.35">
      <c r="A114" s="4" t="s">
        <v>9</v>
      </c>
      <c r="B114" s="1">
        <v>-2.6623987949538686E-2</v>
      </c>
    </row>
    <row r="115" spans="1:2" x14ac:dyDescent="0.35">
      <c r="A115" s="4" t="s">
        <v>8</v>
      </c>
      <c r="B115" s="1">
        <v>-0.1609641058437925</v>
      </c>
    </row>
    <row r="116" spans="1:2" x14ac:dyDescent="0.35">
      <c r="A116" s="3" t="s">
        <v>13</v>
      </c>
      <c r="B116" s="1">
        <v>-5.3103372761200175E-2</v>
      </c>
    </row>
    <row r="117" spans="1:2" x14ac:dyDescent="0.35">
      <c r="A117" s="4" t="s">
        <v>7</v>
      </c>
      <c r="B117" s="1">
        <v>-3.9523873877950311E-2</v>
      </c>
    </row>
    <row r="118" spans="1:2" x14ac:dyDescent="0.35">
      <c r="A118" s="4" t="s">
        <v>12</v>
      </c>
      <c r="B118" s="1">
        <v>-5.7080131723380889E-2</v>
      </c>
    </row>
    <row r="119" spans="1:2" x14ac:dyDescent="0.35">
      <c r="A119" s="4" t="s">
        <v>10</v>
      </c>
      <c r="B119" s="1">
        <v>4.9117312072892938E-2</v>
      </c>
    </row>
    <row r="120" spans="1:2" x14ac:dyDescent="0.35">
      <c r="A120" s="4" t="s">
        <v>5</v>
      </c>
      <c r="B120" s="1">
        <v>-0.24794439902591592</v>
      </c>
    </row>
    <row r="121" spans="1:2" x14ac:dyDescent="0.35">
      <c r="A121" s="4" t="s">
        <v>11</v>
      </c>
      <c r="B121" s="1">
        <v>-3.0151292964698317E-2</v>
      </c>
    </row>
    <row r="122" spans="1:2" x14ac:dyDescent="0.35">
      <c r="A122" s="4" t="s">
        <v>9</v>
      </c>
      <c r="B122" s="1">
        <v>1.8452268875917888E-2</v>
      </c>
    </row>
    <row r="123" spans="1:2" x14ac:dyDescent="0.35">
      <c r="A123" s="4" t="s">
        <v>8</v>
      </c>
      <c r="B123" s="1">
        <v>-6.4593492685266596E-2</v>
      </c>
    </row>
    <row r="124" spans="1:2" x14ac:dyDescent="0.35">
      <c r="A124" s="3" t="s">
        <v>34</v>
      </c>
      <c r="B124" s="1">
        <v>-1.3683587927732959E-2</v>
      </c>
    </row>
    <row r="125" spans="1:2" x14ac:dyDescent="0.35">
      <c r="A125" s="4" t="s">
        <v>7</v>
      </c>
      <c r="B125" s="1">
        <v>-4.9870626594655243E-2</v>
      </c>
    </row>
    <row r="126" spans="1:2" x14ac:dyDescent="0.35">
      <c r="A126" s="4" t="s">
        <v>12</v>
      </c>
      <c r="B126" s="1">
        <v>0.29747530186608118</v>
      </c>
    </row>
    <row r="127" spans="1:2" x14ac:dyDescent="0.35">
      <c r="A127" s="4" t="s">
        <v>10</v>
      </c>
      <c r="B127" s="1">
        <v>5.0968109339407652E-2</v>
      </c>
    </row>
    <row r="128" spans="1:2" x14ac:dyDescent="0.35">
      <c r="A128" s="4" t="s">
        <v>5</v>
      </c>
      <c r="B128" s="1">
        <v>-0.29126105668201807</v>
      </c>
    </row>
    <row r="129" spans="1:2" x14ac:dyDescent="0.35">
      <c r="A129" s="4" t="s">
        <v>11</v>
      </c>
      <c r="B129" s="1">
        <v>-4.8678421975034913E-2</v>
      </c>
    </row>
    <row r="130" spans="1:2" x14ac:dyDescent="0.35">
      <c r="A130" s="4" t="s">
        <v>9</v>
      </c>
      <c r="B130" s="1">
        <v>-8.1717190736207979E-3</v>
      </c>
    </row>
    <row r="131" spans="1:2" x14ac:dyDescent="0.35">
      <c r="A131" s="4" t="s">
        <v>8</v>
      </c>
      <c r="B131" s="1">
        <v>-4.6246702374290516E-2</v>
      </c>
    </row>
    <row r="132" spans="1:2" x14ac:dyDescent="0.35">
      <c r="A132" s="3" t="s">
        <v>18</v>
      </c>
      <c r="B132" s="1">
        <v>-0.11396704085425198</v>
      </c>
    </row>
    <row r="133" spans="1:2" x14ac:dyDescent="0.35">
      <c r="A133" s="4" t="s">
        <v>7</v>
      </c>
      <c r="B133" s="1">
        <v>-0.1161895700793264</v>
      </c>
    </row>
    <row r="134" spans="1:2" x14ac:dyDescent="0.35">
      <c r="A134" s="4" t="s">
        <v>12</v>
      </c>
      <c r="B134" s="1">
        <v>-5.9549945115257907E-2</v>
      </c>
    </row>
    <row r="135" spans="1:2" x14ac:dyDescent="0.35">
      <c r="A135" s="4" t="s">
        <v>10</v>
      </c>
      <c r="B135" s="1">
        <v>0.13610478359908873</v>
      </c>
    </row>
    <row r="136" spans="1:2" x14ac:dyDescent="0.35">
      <c r="A136" s="4" t="s">
        <v>5</v>
      </c>
      <c r="B136" s="1">
        <v>-0.55786329062752416</v>
      </c>
    </row>
    <row r="137" spans="1:2" x14ac:dyDescent="0.35">
      <c r="A137" s="4" t="s">
        <v>11</v>
      </c>
      <c r="B137" s="1">
        <v>-3.0008226331413868E-2</v>
      </c>
    </row>
    <row r="138" spans="1:2" x14ac:dyDescent="0.35">
      <c r="A138" s="4" t="s">
        <v>9</v>
      </c>
      <c r="B138" s="1">
        <v>-0.10303144417247223</v>
      </c>
    </row>
    <row r="139" spans="1:2" x14ac:dyDescent="0.35">
      <c r="A139" s="4" t="s">
        <v>8</v>
      </c>
      <c r="B139" s="1">
        <v>-6.7231593252857991E-2</v>
      </c>
    </row>
    <row r="140" spans="1:2" x14ac:dyDescent="0.35">
      <c r="A140" s="3" t="s">
        <v>24</v>
      </c>
      <c r="B140" s="1">
        <v>3.2386693540146706E-2</v>
      </c>
    </row>
    <row r="141" spans="1:2" x14ac:dyDescent="0.35">
      <c r="A141" s="4" t="s">
        <v>7</v>
      </c>
      <c r="B141" s="1">
        <v>-2.6682230422638842E-3</v>
      </c>
    </row>
    <row r="142" spans="1:2" x14ac:dyDescent="0.35">
      <c r="A142" s="4" t="s">
        <v>12</v>
      </c>
      <c r="B142" s="1">
        <v>0.31009879253567507</v>
      </c>
    </row>
    <row r="143" spans="1:2" x14ac:dyDescent="0.35">
      <c r="A143" s="4" t="s">
        <v>10</v>
      </c>
      <c r="B143" s="1">
        <v>-9.9658314350796751E-3</v>
      </c>
    </row>
    <row r="144" spans="1:2" x14ac:dyDescent="0.35">
      <c r="A144" s="4" t="s">
        <v>5</v>
      </c>
      <c r="B144" s="1">
        <v>-1.7300831050347409E-2</v>
      </c>
    </row>
    <row r="145" spans="1:2" x14ac:dyDescent="0.35">
      <c r="A145" s="4" t="s">
        <v>11</v>
      </c>
      <c r="B145" s="1">
        <v>-4.9214921849851545E-2</v>
      </c>
    </row>
    <row r="146" spans="1:2" x14ac:dyDescent="0.35">
      <c r="A146" s="4" t="s">
        <v>9</v>
      </c>
      <c r="B146" s="1">
        <v>1.8301638109583962E-2</v>
      </c>
    </row>
    <row r="147" spans="1:2" x14ac:dyDescent="0.35">
      <c r="A147" s="4" t="s">
        <v>8</v>
      </c>
      <c r="B147" s="1">
        <v>-2.2543768486689597E-2</v>
      </c>
    </row>
    <row r="148" spans="1:2" x14ac:dyDescent="0.35">
      <c r="A148" s="3" t="s">
        <v>20</v>
      </c>
      <c r="B148" s="1">
        <v>-5.5204636271773758E-2</v>
      </c>
    </row>
    <row r="149" spans="1:2" x14ac:dyDescent="0.35">
      <c r="A149" s="4" t="s">
        <v>7</v>
      </c>
      <c r="B149" s="1">
        <v>-5.1309561136278714E-2</v>
      </c>
    </row>
    <row r="150" spans="1:2" x14ac:dyDescent="0.35">
      <c r="A150" s="4" t="s">
        <v>12</v>
      </c>
      <c r="B150" s="1">
        <v>-5.8452250274423689E-2</v>
      </c>
    </row>
    <row r="151" spans="1:2" x14ac:dyDescent="0.35">
      <c r="A151" s="4" t="s">
        <v>10</v>
      </c>
      <c r="B151" s="1">
        <v>6.0791571753986418E-2</v>
      </c>
    </row>
    <row r="152" spans="1:2" x14ac:dyDescent="0.35">
      <c r="A152" s="4" t="s">
        <v>5</v>
      </c>
      <c r="B152" s="1">
        <v>-0.26206765289862577</v>
      </c>
    </row>
    <row r="153" spans="1:2" x14ac:dyDescent="0.35">
      <c r="A153" s="4" t="s">
        <v>11</v>
      </c>
      <c r="B153" s="1">
        <v>-3.0079759648056092E-2</v>
      </c>
    </row>
    <row r="154" spans="1:2" x14ac:dyDescent="0.35">
      <c r="A154" s="4" t="s">
        <v>9</v>
      </c>
      <c r="B154" s="1">
        <v>-4.3795895311617428E-2</v>
      </c>
    </row>
    <row r="155" spans="1:2" x14ac:dyDescent="0.35">
      <c r="A155" s="4" t="s">
        <v>8</v>
      </c>
      <c r="B155" s="1">
        <v>-1.5189063874010422E-3</v>
      </c>
    </row>
    <row r="156" spans="1:2" x14ac:dyDescent="0.35">
      <c r="A156" s="3" t="s">
        <v>26</v>
      </c>
      <c r="B156" s="1">
        <v>-0.11417823664184178</v>
      </c>
    </row>
    <row r="157" spans="1:2" x14ac:dyDescent="0.35">
      <c r="A157" s="4" t="s">
        <v>7</v>
      </c>
      <c r="B157" s="1">
        <v>-0.11662169584578896</v>
      </c>
    </row>
    <row r="158" spans="1:2" x14ac:dyDescent="0.35">
      <c r="A158" s="4" t="s">
        <v>12</v>
      </c>
      <c r="B158" s="1">
        <v>-5.9549945115257907E-2</v>
      </c>
    </row>
    <row r="159" spans="1:2" x14ac:dyDescent="0.35">
      <c r="A159" s="4" t="s">
        <v>10</v>
      </c>
      <c r="B159" s="1">
        <v>0.13510820045558081</v>
      </c>
    </row>
    <row r="160" spans="1:2" x14ac:dyDescent="0.35">
      <c r="A160" s="4" t="s">
        <v>5</v>
      </c>
      <c r="B160" s="1">
        <v>-0.55802656653081506</v>
      </c>
    </row>
    <row r="161" spans="1:2" x14ac:dyDescent="0.35">
      <c r="A161" s="4" t="s">
        <v>11</v>
      </c>
      <c r="B161" s="1">
        <v>-3.0008226331413868E-2</v>
      </c>
    </row>
    <row r="162" spans="1:2" x14ac:dyDescent="0.35">
      <c r="A162" s="4" t="s">
        <v>9</v>
      </c>
      <c r="B162" s="1">
        <v>-0.10227829034080216</v>
      </c>
    </row>
    <row r="163" spans="1:2" x14ac:dyDescent="0.35">
      <c r="A163" s="4" t="s">
        <v>8</v>
      </c>
      <c r="B163" s="1">
        <v>-6.7871132784395272E-2</v>
      </c>
    </row>
    <row r="164" spans="1:2" x14ac:dyDescent="0.35">
      <c r="A164" s="3" t="s">
        <v>14</v>
      </c>
      <c r="B164" s="1">
        <v>-5.3811855333876633E-2</v>
      </c>
    </row>
    <row r="165" spans="1:2" x14ac:dyDescent="0.35">
      <c r="A165" s="4" t="s">
        <v>7</v>
      </c>
      <c r="B165" s="1">
        <v>-4.1205002566620408E-2</v>
      </c>
    </row>
    <row r="166" spans="1:2" x14ac:dyDescent="0.35">
      <c r="A166" s="4" t="s">
        <v>12</v>
      </c>
      <c r="B166" s="1">
        <v>-5.7080131723380889E-2</v>
      </c>
    </row>
    <row r="167" spans="1:2" x14ac:dyDescent="0.35">
      <c r="A167" s="4" t="s">
        <v>10</v>
      </c>
      <c r="B167" s="1">
        <v>4.8547835990888411E-2</v>
      </c>
    </row>
    <row r="168" spans="1:2" x14ac:dyDescent="0.35">
      <c r="A168" s="4" t="s">
        <v>5</v>
      </c>
      <c r="B168" s="1">
        <v>-0.25072600299452241</v>
      </c>
    </row>
    <row r="169" spans="1:2" x14ac:dyDescent="0.35">
      <c r="A169" s="4" t="s">
        <v>11</v>
      </c>
      <c r="B169" s="1">
        <v>-3.0187059623019374E-2</v>
      </c>
    </row>
    <row r="170" spans="1:2" x14ac:dyDescent="0.35">
      <c r="A170" s="4" t="s">
        <v>9</v>
      </c>
      <c r="B170" s="1">
        <v>2.1238938053097289E-2</v>
      </c>
    </row>
    <row r="171" spans="1:2" x14ac:dyDescent="0.35">
      <c r="A171" s="4" t="s">
        <v>8</v>
      </c>
      <c r="B171" s="1">
        <v>-6.7271564473579071E-2</v>
      </c>
    </row>
    <row r="172" spans="1:2" x14ac:dyDescent="0.35">
      <c r="A172" s="3" t="s">
        <v>28</v>
      </c>
      <c r="B172" s="1">
        <v>3.2248815455027967E-2</v>
      </c>
    </row>
    <row r="173" spans="1:2" x14ac:dyDescent="0.35">
      <c r="A173" s="4" t="s">
        <v>7</v>
      </c>
      <c r="B173" s="1">
        <v>-3.020841700705823E-3</v>
      </c>
    </row>
    <row r="174" spans="1:2" x14ac:dyDescent="0.35">
      <c r="A174" s="4" t="s">
        <v>12</v>
      </c>
      <c r="B174" s="1">
        <v>0.30982436882546649</v>
      </c>
    </row>
    <row r="175" spans="1:2" x14ac:dyDescent="0.35">
      <c r="A175" s="4" t="s">
        <v>10</v>
      </c>
      <c r="B175" s="1">
        <v>-9.6810933940774113E-3</v>
      </c>
    </row>
    <row r="176" spans="1:2" x14ac:dyDescent="0.35">
      <c r="A176" s="4" t="s">
        <v>5</v>
      </c>
      <c r="B176" s="1">
        <v>-1.761422139056934E-2</v>
      </c>
    </row>
    <row r="177" spans="1:2" x14ac:dyDescent="0.35">
      <c r="A177" s="4" t="s">
        <v>11</v>
      </c>
      <c r="B177" s="1">
        <v>-4.9179155191530488E-2</v>
      </c>
    </row>
    <row r="178" spans="1:2" x14ac:dyDescent="0.35">
      <c r="A178" s="4" t="s">
        <v>9</v>
      </c>
      <c r="B178" s="1">
        <v>1.871587271700248E-2</v>
      </c>
    </row>
    <row r="179" spans="1:2" x14ac:dyDescent="0.35">
      <c r="A179" s="4" t="s">
        <v>8</v>
      </c>
      <c r="B179" s="1">
        <v>-2.3303221680390118E-2</v>
      </c>
    </row>
    <row r="180" spans="1:2" x14ac:dyDescent="0.35">
      <c r="A180" s="3" t="s">
        <v>16</v>
      </c>
      <c r="B180" s="1">
        <v>-0.11443040392006627</v>
      </c>
    </row>
    <row r="181" spans="1:2" x14ac:dyDescent="0.35">
      <c r="A181" s="4" t="s">
        <v>7</v>
      </c>
      <c r="B181" s="1">
        <v>-0.10441574007121679</v>
      </c>
    </row>
    <row r="182" spans="1:2" x14ac:dyDescent="0.35">
      <c r="A182" s="4" t="s">
        <v>12</v>
      </c>
      <c r="B182" s="1">
        <v>-5.7903402854006636E-2</v>
      </c>
    </row>
    <row r="183" spans="1:2" x14ac:dyDescent="0.35">
      <c r="A183" s="4" t="s">
        <v>10</v>
      </c>
      <c r="B183" s="1">
        <v>8.9977220956719783E-2</v>
      </c>
    </row>
    <row r="184" spans="1:2" x14ac:dyDescent="0.35">
      <c r="A184" s="4" t="s">
        <v>5</v>
      </c>
      <c r="B184" s="1">
        <v>-0.51211655543123069</v>
      </c>
    </row>
    <row r="185" spans="1:2" x14ac:dyDescent="0.35">
      <c r="A185" s="4" t="s">
        <v>11</v>
      </c>
      <c r="B185" s="1">
        <v>-3.0115526306377149E-2</v>
      </c>
    </row>
    <row r="186" spans="1:2" x14ac:dyDescent="0.35">
      <c r="A186" s="4" t="s">
        <v>9</v>
      </c>
      <c r="B186" s="1">
        <v>-2.7113537940124277E-2</v>
      </c>
    </row>
    <row r="187" spans="1:2" x14ac:dyDescent="0.35">
      <c r="A187" s="4" t="s">
        <v>8</v>
      </c>
      <c r="B187" s="1">
        <v>-0.15932528579422811</v>
      </c>
    </row>
    <row r="188" spans="1:2" x14ac:dyDescent="0.35">
      <c r="A188" s="3" t="s">
        <v>22</v>
      </c>
      <c r="B188" s="1">
        <v>-1.3665211579398404E-2</v>
      </c>
    </row>
    <row r="189" spans="1:2" x14ac:dyDescent="0.35">
      <c r="A189" s="4" t="s">
        <v>7</v>
      </c>
      <c r="B189" s="1">
        <v>-5.0236377669710008E-2</v>
      </c>
    </row>
    <row r="190" spans="1:2" x14ac:dyDescent="0.35">
      <c r="A190" s="4" t="s">
        <v>12</v>
      </c>
      <c r="B190" s="1">
        <v>0.29692645444566401</v>
      </c>
    </row>
    <row r="191" spans="1:2" x14ac:dyDescent="0.35">
      <c r="A191" s="4" t="s">
        <v>10</v>
      </c>
      <c r="B191" s="1">
        <v>5.3103644646924852E-2</v>
      </c>
    </row>
    <row r="192" spans="1:2" x14ac:dyDescent="0.35">
      <c r="A192" s="4" t="s">
        <v>5</v>
      </c>
      <c r="B192" s="1">
        <v>-0.2907780680141292</v>
      </c>
    </row>
    <row r="193" spans="1:2" x14ac:dyDescent="0.35">
      <c r="A193" s="4" t="s">
        <v>11</v>
      </c>
      <c r="B193" s="1">
        <v>-4.8642655316713745E-2</v>
      </c>
    </row>
    <row r="194" spans="1:2" x14ac:dyDescent="0.35">
      <c r="A194" s="4" t="s">
        <v>9</v>
      </c>
      <c r="B194" s="1">
        <v>-8.623611372622908E-3</v>
      </c>
    </row>
    <row r="195" spans="1:2" x14ac:dyDescent="0.35">
      <c r="A195" s="4" t="s">
        <v>8</v>
      </c>
      <c r="B195" s="1">
        <v>-4.7405867775201838E-2</v>
      </c>
    </row>
    <row r="196" spans="1:2" x14ac:dyDescent="0.35">
      <c r="A196" s="3" t="s">
        <v>39</v>
      </c>
      <c r="B196" s="1">
        <v>-4.7804891044432626E-2</v>
      </c>
    </row>
  </sheetData>
  <conditionalFormatting pivot="1" sqref="B4:B19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4:B196">
    <cfRule type="colorScale" priority="1">
      <colorScale>
        <cfvo type="min"/>
        <cfvo type="percentile" val="50"/>
        <cfvo type="max"/>
        <color rgb="FFF8696B"/>
        <color theme="9" tint="0.79998168889431442"/>
        <color rgb="FFFF0000"/>
      </colorScale>
    </cfRule>
  </conditionalFormatting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1215-9133-4D7F-AC62-16519D16A5C8}">
  <dimension ref="A1:K181"/>
  <sheetViews>
    <sheetView tabSelected="1" topLeftCell="A12" workbookViewId="0">
      <selection activeCell="K27" sqref="K27"/>
    </sheetView>
  </sheetViews>
  <sheetFormatPr defaultRowHeight="14.5" x14ac:dyDescent="0.35"/>
  <cols>
    <col min="1" max="1" width="29.6328125" bestFit="1" customWidth="1"/>
    <col min="2" max="2" width="13" customWidth="1"/>
    <col min="3" max="3" width="16.453125" customWidth="1"/>
    <col min="4" max="4" width="7.54296875" bestFit="1" customWidth="1"/>
    <col min="5" max="5" width="27.81640625" hidden="1" customWidth="1"/>
    <col min="6" max="6" width="14.7265625" bestFit="1" customWidth="1"/>
    <col min="9" max="9" width="14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  <c r="J1" s="6" t="s">
        <v>41</v>
      </c>
      <c r="K1" s="6" t="s">
        <v>42</v>
      </c>
    </row>
    <row r="2" spans="1:11" x14ac:dyDescent="0.35">
      <c r="A2" t="s">
        <v>7</v>
      </c>
      <c r="B2">
        <v>233358.67788429599</v>
      </c>
      <c r="C2">
        <v>234101.28383945799</v>
      </c>
      <c r="D2" s="1">
        <f>ABS(B2/C2-1)</f>
        <v>3.1721566963779368E-3</v>
      </c>
      <c r="E2" t="s">
        <v>27</v>
      </c>
      <c r="F2" t="str">
        <f>MID(E2,8,16)</f>
        <v>2015, 2016, 2017</v>
      </c>
      <c r="I2" t="str" cm="1">
        <f t="array" ref="I2:I25">_xlfn.UNIQUE(Table1[Ref Years])</f>
        <v>2015, 2016, 2017</v>
      </c>
      <c r="J2" s="7">
        <f>AVERAGEIF(Table1[Ref Years],I2,Table1[Error])</f>
        <v>1.9824516461561231E-2</v>
      </c>
      <c r="K2" s="7">
        <f>_xlfn.MAXIFS(Table1[Error],Table1[Ref Years],I2)</f>
        <v>5.7080131723380889E-2</v>
      </c>
    </row>
    <row r="3" spans="1:11" x14ac:dyDescent="0.35">
      <c r="A3" t="s">
        <v>12</v>
      </c>
      <c r="B3">
        <v>3436</v>
      </c>
      <c r="C3">
        <v>3644</v>
      </c>
      <c r="D3" s="1">
        <f>ABS(B3/C3-1)</f>
        <v>5.7080131723380889E-2</v>
      </c>
      <c r="E3" t="s">
        <v>27</v>
      </c>
      <c r="F3" t="str">
        <f>MID(E3,8,16)</f>
        <v>2015, 2016, 2017</v>
      </c>
      <c r="I3" t="str">
        <v>2015, 2016, 2018</v>
      </c>
      <c r="J3" s="7">
        <f>AVERAGEIF(Table1[Ref Years],I3,Table1[Error])</f>
        <v>7.2695428731625558E-2</v>
      </c>
      <c r="K3" s="7">
        <f>_xlfn.MAXIFS(Table1[Error],Table1[Ref Years],I3)</f>
        <v>0.26206765289862677</v>
      </c>
    </row>
    <row r="4" spans="1:11" x14ac:dyDescent="0.35">
      <c r="A4" t="s">
        <v>10</v>
      </c>
      <c r="B4">
        <v>7009</v>
      </c>
      <c r="C4">
        <v>7024</v>
      </c>
      <c r="D4" s="1">
        <f>ABS(B4/C4-1)</f>
        <v>2.1355353075170891E-3</v>
      </c>
      <c r="E4" t="s">
        <v>27</v>
      </c>
      <c r="F4" t="str">
        <f>MID(E4,8,16)</f>
        <v>2015, 2016, 2017</v>
      </c>
      <c r="I4" t="str">
        <v>2015, 2017, 2016</v>
      </c>
      <c r="J4" s="7">
        <f>AVERAGEIF(Table1[Ref Years],I4,Table1[Error])</f>
        <v>7.7040550941955832E-2</v>
      </c>
      <c r="K4" s="7">
        <f>_xlfn.MAXIFS(Table1[Error],Table1[Ref Years],I4)</f>
        <v>0.25690100675465322</v>
      </c>
    </row>
    <row r="5" spans="1:11" x14ac:dyDescent="0.35">
      <c r="A5" t="s">
        <v>5</v>
      </c>
      <c r="B5">
        <v>11301250.1462857</v>
      </c>
      <c r="C5">
        <v>11465509.325063201</v>
      </c>
      <c r="D5" s="1">
        <f>ABS(B5/C5-1)</f>
        <v>1.4326374356386951E-2</v>
      </c>
      <c r="E5" t="s">
        <v>27</v>
      </c>
      <c r="F5" t="str">
        <f>MID(E5,8,16)</f>
        <v>2015, 2016, 2017</v>
      </c>
      <c r="I5" t="str">
        <v>2015, 2017, 2018</v>
      </c>
      <c r="J5" s="7">
        <f>AVERAGEIF(Table1[Ref Years],I5,Table1[Error])</f>
        <v>0.15228816048749363</v>
      </c>
      <c r="K5" s="7">
        <f>_xlfn.MAXIFS(Table1[Error],Table1[Ref Years],I5)</f>
        <v>0.55856622001545486</v>
      </c>
    </row>
    <row r="6" spans="1:11" x14ac:dyDescent="0.35">
      <c r="A6" t="s">
        <v>11</v>
      </c>
      <c r="B6">
        <v>27116</v>
      </c>
      <c r="C6">
        <v>27959</v>
      </c>
      <c r="D6" s="1">
        <f>ABS(B6/C6-1)</f>
        <v>3.0151292964698317E-2</v>
      </c>
      <c r="E6" t="s">
        <v>27</v>
      </c>
      <c r="F6" t="str">
        <f>MID(E6,8,16)</f>
        <v>2015, 2016, 2017</v>
      </c>
      <c r="I6" t="str">
        <v>2015, 2018, 2016</v>
      </c>
      <c r="J6" s="7">
        <f>AVERAGEIF(Table1[Ref Years],I6,Table1[Error])</f>
        <v>6.9230070308265598E-2</v>
      </c>
      <c r="K6" s="7">
        <f>_xlfn.MAXIFS(Table1[Error],Table1[Ref Years],I6)</f>
        <v>0.24253765405871952</v>
      </c>
    </row>
    <row r="7" spans="1:11" x14ac:dyDescent="0.35">
      <c r="A7" t="s">
        <v>9</v>
      </c>
      <c r="B7">
        <v>26983</v>
      </c>
      <c r="C7">
        <v>26555</v>
      </c>
      <c r="D7" s="1">
        <f>ABS(B7/C7-1)</f>
        <v>1.6117491997740485E-2</v>
      </c>
      <c r="E7" t="s">
        <v>27</v>
      </c>
      <c r="F7" t="str">
        <f>MID(E7,8,16)</f>
        <v>2015, 2016, 2017</v>
      </c>
      <c r="I7" t="str">
        <v>2015, 2018, 2017</v>
      </c>
      <c r="J7" s="7">
        <f>AVERAGEIF(Table1[Ref Years],I7,Table1[Error])</f>
        <v>0.13967810282075491</v>
      </c>
      <c r="K7" s="7">
        <f>_xlfn.MAXIFS(Table1[Error],Table1[Ref Years],I7)</f>
        <v>0.51295080583081309</v>
      </c>
    </row>
    <row r="8" spans="1:11" x14ac:dyDescent="0.35">
      <c r="A8" t="s">
        <v>8</v>
      </c>
      <c r="B8">
        <v>49246</v>
      </c>
      <c r="C8">
        <v>50036</v>
      </c>
      <c r="D8" s="1">
        <f>ABS(B8/C8-1)</f>
        <v>1.5788632184826956E-2</v>
      </c>
      <c r="E8" t="s">
        <v>27</v>
      </c>
      <c r="F8" t="str">
        <f>MID(E8,8,16)</f>
        <v>2015, 2016, 2017</v>
      </c>
      <c r="I8" t="str">
        <v>2016, 2015, 2017</v>
      </c>
      <c r="J8" s="7">
        <f>AVERAGEIF(Table1[Ref Years],I8,Table1[Error])</f>
        <v>6.8360363749341652E-2</v>
      </c>
      <c r="K8" s="7">
        <f>_xlfn.MAXIFS(Table1[Error],Table1[Ref Years],I8)</f>
        <v>0.23949506432263223</v>
      </c>
    </row>
    <row r="9" spans="1:11" x14ac:dyDescent="0.35">
      <c r="A9" t="s">
        <v>7</v>
      </c>
      <c r="B9">
        <v>221890.10090112401</v>
      </c>
      <c r="C9">
        <v>234101.28383945799</v>
      </c>
      <c r="D9" s="1">
        <f>ABS(B9/C9-1)</f>
        <v>5.2161964847267428E-2</v>
      </c>
      <c r="E9" t="s">
        <v>33</v>
      </c>
      <c r="F9" t="str">
        <f>MID(E9,8,16)</f>
        <v>2015, 2016, 2018</v>
      </c>
      <c r="I9" t="str">
        <v>2016, 2015, 2018</v>
      </c>
      <c r="J9" s="7">
        <f>AVERAGEIF(Table1[Ref Years],I9,Table1[Error])</f>
        <v>6.804351107168892E-2</v>
      </c>
      <c r="K9" s="7">
        <f>_xlfn.MAXIFS(Table1[Error],Table1[Ref Years],I9)</f>
        <v>0.23903899936587802</v>
      </c>
    </row>
    <row r="10" spans="1:11" x14ac:dyDescent="0.35">
      <c r="A10" t="s">
        <v>12</v>
      </c>
      <c r="B10">
        <v>3431</v>
      </c>
      <c r="C10">
        <v>3644</v>
      </c>
      <c r="D10" s="1">
        <f>ABS(B10/C10-1)</f>
        <v>5.8452250274423689E-2</v>
      </c>
      <c r="E10" t="s">
        <v>33</v>
      </c>
      <c r="F10" t="str">
        <f>MID(E10,8,16)</f>
        <v>2015, 2016, 2018</v>
      </c>
      <c r="I10" t="str">
        <v>2016, 2017, 2015</v>
      </c>
      <c r="J10" s="7">
        <f>AVERAGEIF(Table1[Ref Years],I10,Table1[Error])</f>
        <v>1.7673866116508896E-2</v>
      </c>
      <c r="K10" s="7">
        <f>_xlfn.MAXIFS(Table1[Error],Table1[Ref Years],I10)</f>
        <v>5.7080131723380889E-2</v>
      </c>
    </row>
    <row r="11" spans="1:11" x14ac:dyDescent="0.35">
      <c r="A11" t="s">
        <v>10</v>
      </c>
      <c r="B11">
        <v>7451</v>
      </c>
      <c r="C11">
        <v>7024</v>
      </c>
      <c r="D11" s="1">
        <f>ABS(B11/C11-1)</f>
        <v>6.0791571753986418E-2</v>
      </c>
      <c r="E11" t="s">
        <v>33</v>
      </c>
      <c r="F11" t="str">
        <f>MID(E11,8,16)</f>
        <v>2015, 2016, 2018</v>
      </c>
      <c r="I11" t="str">
        <v>2016, 2017, 2018</v>
      </c>
      <c r="J11" s="7">
        <f>AVERAGEIF(Table1[Ref Years],I11,Table1[Error])</f>
        <v>6.0648438044525181E-2</v>
      </c>
      <c r="K11" s="7">
        <f>_xlfn.MAXIFS(Table1[Error],Table1[Ref Years],I11)</f>
        <v>0.3111964873765094</v>
      </c>
    </row>
    <row r="12" spans="1:11" x14ac:dyDescent="0.35">
      <c r="A12" t="s">
        <v>5</v>
      </c>
      <c r="B12">
        <v>8460770.2069565691</v>
      </c>
      <c r="C12">
        <v>11465509.325063201</v>
      </c>
      <c r="D12" s="1">
        <f>ABS(B12/C12-1)</f>
        <v>0.26206765289862677</v>
      </c>
      <c r="E12" t="s">
        <v>33</v>
      </c>
      <c r="F12" t="str">
        <f>MID(E12,8,16)</f>
        <v>2015, 2016, 2018</v>
      </c>
      <c r="I12" t="str">
        <v>2016, 2018, 2015</v>
      </c>
      <c r="J12" s="7">
        <f>AVERAGEIF(Table1[Ref Years],I12,Table1[Error])</f>
        <v>7.3081972515087884E-2</v>
      </c>
      <c r="K12" s="7">
        <f>_xlfn.MAXIFS(Table1[Error],Table1[Ref Years],I12)</f>
        <v>0.26100025903059776</v>
      </c>
    </row>
    <row r="13" spans="1:11" x14ac:dyDescent="0.35">
      <c r="A13" t="s">
        <v>11</v>
      </c>
      <c r="B13">
        <v>27118</v>
      </c>
      <c r="C13">
        <v>27959</v>
      </c>
      <c r="D13" s="1">
        <f>ABS(B13/C13-1)</f>
        <v>3.0079759648056092E-2</v>
      </c>
      <c r="E13" t="s">
        <v>33</v>
      </c>
      <c r="F13" t="str">
        <f>MID(E13,8,16)</f>
        <v>2015, 2016, 2018</v>
      </c>
      <c r="I13" t="str">
        <v>2016, 2018, 2017</v>
      </c>
      <c r="J13" s="7">
        <f>AVERAGEIF(Table1[Ref Years],I13,Table1[Error])</f>
        <v>0.11314837553932021</v>
      </c>
      <c r="K13" s="7">
        <f>_xlfn.MAXIFS(Table1[Error],Table1[Ref Years],I13)</f>
        <v>0.29720087815587259</v>
      </c>
    </row>
    <row r="14" spans="1:11" x14ac:dyDescent="0.35">
      <c r="A14" t="s">
        <v>9</v>
      </c>
      <c r="B14">
        <v>25392</v>
      </c>
      <c r="C14">
        <v>26555</v>
      </c>
      <c r="D14" s="1">
        <f>ABS(B14/C14-1)</f>
        <v>4.3795895311617428E-2</v>
      </c>
      <c r="E14" t="s">
        <v>33</v>
      </c>
      <c r="F14" t="str">
        <f>MID(E14,8,16)</f>
        <v>2015, 2016, 2018</v>
      </c>
      <c r="I14" t="str">
        <v>2017, 2015, 2016</v>
      </c>
      <c r="J14" s="7">
        <f>AVERAGEIF(Table1[Ref Years],I14,Table1[Error])</f>
        <v>6.2700787973585569E-3</v>
      </c>
      <c r="K14" s="7">
        <f>_xlfn.MAXIFS(Table1[Error],Table1[Ref Years],I14)</f>
        <v>3.140312600593731E-2</v>
      </c>
    </row>
    <row r="15" spans="1:11" x14ac:dyDescent="0.35">
      <c r="A15" t="s">
        <v>8</v>
      </c>
      <c r="B15">
        <v>49960</v>
      </c>
      <c r="C15">
        <v>50036</v>
      </c>
      <c r="D15" s="1">
        <f>ABS(B15/C15-1)</f>
        <v>1.5189063874010422E-3</v>
      </c>
      <c r="E15" t="s">
        <v>33</v>
      </c>
      <c r="F15" t="str">
        <f>MID(E15,8,16)</f>
        <v>2015, 2016, 2018</v>
      </c>
      <c r="I15" t="str">
        <v>2017, 2015, 2018</v>
      </c>
      <c r="J15" s="7">
        <f>AVERAGEIF(Table1[Ref Years],I15,Table1[Error])</f>
        <v>0.14022214782429013</v>
      </c>
      <c r="K15" s="7">
        <f>_xlfn.MAXIFS(Table1[Error],Table1[Ref Years],I15)</f>
        <v>0.5121184139285504</v>
      </c>
    </row>
    <row r="16" spans="1:11" x14ac:dyDescent="0.35">
      <c r="A16" t="s">
        <v>7</v>
      </c>
      <c r="B16">
        <v>224738.93260441499</v>
      </c>
      <c r="C16">
        <v>234101.28383945799</v>
      </c>
      <c r="D16" s="1">
        <f>ABS(B16/C16-1)</f>
        <v>3.9992737679574231E-2</v>
      </c>
      <c r="E16" t="s">
        <v>21</v>
      </c>
      <c r="F16" t="str">
        <f>MID(E16,8,16)</f>
        <v>2015, 2017, 2016</v>
      </c>
      <c r="I16" t="str">
        <v>2017, 2016, 2015</v>
      </c>
      <c r="J16" s="7">
        <f>AVERAGEIF(Table1[Ref Years],I16,Table1[Error])</f>
        <v>7.2408967318003267E-2</v>
      </c>
      <c r="K16" s="7">
        <f>_xlfn.MAXIFS(Table1[Error],Table1[Ref Years],I16)</f>
        <v>0.24794439902591592</v>
      </c>
    </row>
    <row r="17" spans="1:11" x14ac:dyDescent="0.35">
      <c r="A17" t="s">
        <v>12</v>
      </c>
      <c r="B17">
        <v>3437</v>
      </c>
      <c r="C17">
        <v>3644</v>
      </c>
      <c r="D17" s="1">
        <f>ABS(B17/C17-1)</f>
        <v>5.6805708013172307E-2</v>
      </c>
      <c r="E17" t="s">
        <v>21</v>
      </c>
      <c r="F17" t="str">
        <f>MID(E17,8,16)</f>
        <v>2015, 2017, 2016</v>
      </c>
      <c r="I17" t="str">
        <v>2017, 2016, 2018</v>
      </c>
      <c r="J17" s="7">
        <f>AVERAGEIF(Table1[Ref Years],I17,Table1[Error])</f>
        <v>0.11323884827215834</v>
      </c>
      <c r="K17" s="7">
        <f>_xlfn.MAXIFS(Table1[Error],Table1[Ref Years],I17)</f>
        <v>0.29747530186608118</v>
      </c>
    </row>
    <row r="18" spans="1:11" x14ac:dyDescent="0.35">
      <c r="A18" t="s">
        <v>10</v>
      </c>
      <c r="B18">
        <v>7386</v>
      </c>
      <c r="C18">
        <v>7024</v>
      </c>
      <c r="D18" s="1">
        <f>ABS(B18/C18-1)</f>
        <v>5.1537585421412402E-2</v>
      </c>
      <c r="E18" t="s">
        <v>21</v>
      </c>
      <c r="F18" t="str">
        <f>MID(E18,8,16)</f>
        <v>2015, 2017, 2016</v>
      </c>
      <c r="I18" t="str">
        <v>2017, 2018, 2015</v>
      </c>
      <c r="J18" s="7">
        <f>AVERAGEIF(Table1[Ref Years],I18,Table1[Error])</f>
        <v>0.15285412188256303</v>
      </c>
      <c r="K18" s="7">
        <f>_xlfn.MAXIFS(Table1[Error],Table1[Ref Years],I18)</f>
        <v>0.55786329062752416</v>
      </c>
    </row>
    <row r="19" spans="1:11" x14ac:dyDescent="0.35">
      <c r="A19" t="s">
        <v>5</v>
      </c>
      <c r="B19">
        <v>8520008.4364995994</v>
      </c>
      <c r="C19">
        <v>11465509.325063201</v>
      </c>
      <c r="D19" s="1">
        <f>ABS(B19/C19-1)</f>
        <v>0.25690100675465322</v>
      </c>
      <c r="E19" t="s">
        <v>21</v>
      </c>
      <c r="F19" t="str">
        <f>MID(E19,8,16)</f>
        <v>2015, 2017, 2016</v>
      </c>
      <c r="I19" t="str">
        <v>2017, 2018, 2016</v>
      </c>
      <c r="J19" s="7">
        <f>AVERAGEIF(Table1[Ref Years],I19,Table1[Error])</f>
        <v>6.1442000929927305E-2</v>
      </c>
      <c r="K19" s="7">
        <f>_xlfn.MAXIFS(Table1[Error],Table1[Ref Years],I19)</f>
        <v>0.31009879253567507</v>
      </c>
    </row>
    <row r="20" spans="1:11" x14ac:dyDescent="0.35">
      <c r="A20" t="s">
        <v>11</v>
      </c>
      <c r="B20">
        <v>27115</v>
      </c>
      <c r="C20">
        <v>27959</v>
      </c>
      <c r="D20" s="1">
        <f>ABS(B20/C20-1)</f>
        <v>3.0187059623019374E-2</v>
      </c>
      <c r="E20" t="s">
        <v>21</v>
      </c>
      <c r="F20" t="str">
        <f>MID(E20,8,16)</f>
        <v>2015, 2017, 2016</v>
      </c>
      <c r="I20" t="str">
        <v>2018, 2015, 2016</v>
      </c>
      <c r="J20" s="7">
        <f>AVERAGEIF(Table1[Ref Years],I20,Table1[Error])</f>
        <v>7.2573656772912734E-2</v>
      </c>
      <c r="K20" s="7">
        <f>_xlfn.MAXIFS(Table1[Error],Table1[Ref Years],I20)</f>
        <v>0.26206765289862577</v>
      </c>
    </row>
    <row r="21" spans="1:11" x14ac:dyDescent="0.35">
      <c r="A21" t="s">
        <v>9</v>
      </c>
      <c r="B21">
        <v>27283</v>
      </c>
      <c r="C21">
        <v>26555</v>
      </c>
      <c r="D21" s="1">
        <f>ABS(B21/C21-1)</f>
        <v>2.7414799472792239E-2</v>
      </c>
      <c r="E21" t="s">
        <v>21</v>
      </c>
      <c r="F21" t="str">
        <f>MID(E21,8,16)</f>
        <v>2015, 2017, 2016</v>
      </c>
      <c r="I21" t="str">
        <v>2018, 2015, 2017</v>
      </c>
      <c r="J21" s="7">
        <f>AVERAGEIF(Table1[Ref Years],I21,Table1[Error])</f>
        <v>0.15278057962915056</v>
      </c>
      <c r="K21" s="7">
        <f>_xlfn.MAXIFS(Table1[Error],Table1[Ref Years],I21)</f>
        <v>0.55802656653081506</v>
      </c>
    </row>
    <row r="22" spans="1:11" x14ac:dyDescent="0.35">
      <c r="A22" t="s">
        <v>8</v>
      </c>
      <c r="B22">
        <v>46211</v>
      </c>
      <c r="C22">
        <v>50036</v>
      </c>
      <c r="D22" s="1">
        <f>ABS(B22/C22-1)</f>
        <v>7.6444959629067055E-2</v>
      </c>
      <c r="E22" t="s">
        <v>21</v>
      </c>
      <c r="F22" t="str">
        <f>MID(E22,8,16)</f>
        <v>2015, 2017, 2016</v>
      </c>
      <c r="I22" t="str">
        <v>2018, 2016, 2015</v>
      </c>
      <c r="J22" s="7">
        <f>AVERAGEIF(Table1[Ref Years],I22,Table1[Error])</f>
        <v>7.3750933632158261E-2</v>
      </c>
      <c r="K22" s="7">
        <f>_xlfn.MAXIFS(Table1[Error],Table1[Ref Years],I22)</f>
        <v>0.25072600299452241</v>
      </c>
    </row>
    <row r="23" spans="1:11" x14ac:dyDescent="0.35">
      <c r="A23" t="s">
        <v>7</v>
      </c>
      <c r="B23">
        <v>206700.06988631201</v>
      </c>
      <c r="C23">
        <v>234101.28383945799</v>
      </c>
      <c r="D23" s="1">
        <f>ABS(B23/C23-1)</f>
        <v>0.11704854199747661</v>
      </c>
      <c r="E23" t="s">
        <v>35</v>
      </c>
      <c r="F23" t="str">
        <f>MID(E23,8,16)</f>
        <v>2015, 2017, 2018</v>
      </c>
      <c r="I23" t="str">
        <v>2018, 2016, 2017</v>
      </c>
      <c r="J23" s="7">
        <f>AVERAGEIF(Table1[Ref Years],I23,Table1[Error])</f>
        <v>6.1619824985677453E-2</v>
      </c>
      <c r="K23" s="7">
        <f>_xlfn.MAXIFS(Table1[Error],Table1[Ref Years],I23)</f>
        <v>0.30982436882546649</v>
      </c>
    </row>
    <row r="24" spans="1:11" x14ac:dyDescent="0.35">
      <c r="A24" t="s">
        <v>12</v>
      </c>
      <c r="B24">
        <v>3427</v>
      </c>
      <c r="C24">
        <v>3644</v>
      </c>
      <c r="D24" s="1">
        <f>ABS(B24/C24-1)</f>
        <v>5.9549945115257907E-2</v>
      </c>
      <c r="E24" t="s">
        <v>35</v>
      </c>
      <c r="F24" t="str">
        <f>MID(E24,8,16)</f>
        <v>2015, 2017, 2018</v>
      </c>
      <c r="I24" t="str">
        <v>2018, 2017, 2015</v>
      </c>
      <c r="J24" s="7">
        <f>AVERAGEIF(Table1[Ref Years],I24,Table1[Error])</f>
        <v>0.14013818133627193</v>
      </c>
      <c r="K24" s="7">
        <f>_xlfn.MAXIFS(Table1[Error],Table1[Ref Years],I24)</f>
        <v>0.51211655543123069</v>
      </c>
    </row>
    <row r="25" spans="1:11" x14ac:dyDescent="0.35">
      <c r="A25" t="s">
        <v>10</v>
      </c>
      <c r="B25">
        <v>7949</v>
      </c>
      <c r="C25">
        <v>7024</v>
      </c>
      <c r="D25" s="1">
        <f>ABS(B25/C25-1)</f>
        <v>0.13169134396355342</v>
      </c>
      <c r="E25" t="s">
        <v>35</v>
      </c>
      <c r="F25" t="str">
        <f>MID(E25,8,16)</f>
        <v>2015, 2017, 2018</v>
      </c>
      <c r="I25" t="str">
        <v>2018, 2017, 2016</v>
      </c>
      <c r="J25" s="7">
        <f>AVERAGEIF(Table1[Ref Years],I25,Table1[Error])</f>
        <v>0.11367381132013808</v>
      </c>
      <c r="K25" s="7">
        <f>_xlfn.MAXIFS(Table1[Error],Table1[Ref Years],I25)</f>
        <v>0.29692645444566401</v>
      </c>
    </row>
    <row r="26" spans="1:11" x14ac:dyDescent="0.35">
      <c r="A26" t="s">
        <v>5</v>
      </c>
      <c r="B26">
        <v>5061263.1208106996</v>
      </c>
      <c r="C26">
        <v>11465509.325063201</v>
      </c>
      <c r="D26" s="1">
        <f>ABS(B26/C26-1)</f>
        <v>0.55856622001545486</v>
      </c>
      <c r="E26" t="s">
        <v>35</v>
      </c>
      <c r="F26" t="str">
        <f>MID(E26,8,16)</f>
        <v>2015, 2017, 2018</v>
      </c>
    </row>
    <row r="27" spans="1:11" x14ac:dyDescent="0.35">
      <c r="A27" t="s">
        <v>11</v>
      </c>
      <c r="B27">
        <v>27120</v>
      </c>
      <c r="C27">
        <v>27959</v>
      </c>
      <c r="D27" s="1">
        <f>ABS(B27/C27-1)</f>
        <v>3.0008226331413868E-2</v>
      </c>
      <c r="E27" t="s">
        <v>35</v>
      </c>
      <c r="F27" t="str">
        <f>MID(E27,8,16)</f>
        <v>2015, 2017, 2018</v>
      </c>
    </row>
    <row r="28" spans="1:11" x14ac:dyDescent="0.35">
      <c r="A28" t="s">
        <v>9</v>
      </c>
      <c r="B28">
        <v>23892</v>
      </c>
      <c r="C28">
        <v>26555</v>
      </c>
      <c r="D28" s="1">
        <f>ABS(B28/C28-1)</f>
        <v>0.10028243268687631</v>
      </c>
      <c r="E28" t="s">
        <v>35</v>
      </c>
      <c r="F28" t="str">
        <f>MID(E28,8,16)</f>
        <v>2015, 2017, 2018</v>
      </c>
    </row>
    <row r="29" spans="1:11" x14ac:dyDescent="0.35">
      <c r="A29" t="s">
        <v>8</v>
      </c>
      <c r="B29">
        <v>46590</v>
      </c>
      <c r="C29">
        <v>50036</v>
      </c>
      <c r="D29" s="1">
        <f>ABS(B29/C29-1)</f>
        <v>6.8870413302422273E-2</v>
      </c>
      <c r="E29" t="s">
        <v>35</v>
      </c>
      <c r="F29" t="str">
        <f>MID(E29,8,16)</f>
        <v>2015, 2017, 2018</v>
      </c>
    </row>
    <row r="30" spans="1:11" x14ac:dyDescent="0.35">
      <c r="A30" t="s">
        <v>7</v>
      </c>
      <c r="B30">
        <v>224488.906559086</v>
      </c>
      <c r="C30">
        <v>234101.28383945799</v>
      </c>
      <c r="D30" s="1">
        <f>ABS(B30/C30-1)</f>
        <v>4.1060762772082704E-2</v>
      </c>
      <c r="E30" t="s">
        <v>23</v>
      </c>
      <c r="F30" t="str">
        <f>MID(E30,8,16)</f>
        <v>2015, 2018, 2016</v>
      </c>
    </row>
    <row r="31" spans="1:11" x14ac:dyDescent="0.35">
      <c r="A31" t="s">
        <v>12</v>
      </c>
      <c r="B31">
        <v>3436</v>
      </c>
      <c r="C31">
        <v>3644</v>
      </c>
      <c r="D31" s="1">
        <f>ABS(B31/C31-1)</f>
        <v>5.7080131723380889E-2</v>
      </c>
      <c r="E31" t="s">
        <v>23</v>
      </c>
      <c r="F31" t="str">
        <f>MID(E31,8,16)</f>
        <v>2015, 2018, 2016</v>
      </c>
    </row>
    <row r="32" spans="1:11" x14ac:dyDescent="0.35">
      <c r="A32" t="s">
        <v>10</v>
      </c>
      <c r="B32">
        <v>7342</v>
      </c>
      <c r="C32">
        <v>7024</v>
      </c>
      <c r="D32" s="1">
        <f>ABS(B32/C32-1)</f>
        <v>4.5273348519362155E-2</v>
      </c>
      <c r="E32" t="s">
        <v>23</v>
      </c>
      <c r="F32" t="str">
        <f>MID(E32,8,16)</f>
        <v>2015, 2018, 2016</v>
      </c>
    </row>
    <row r="33" spans="1:6" x14ac:dyDescent="0.35">
      <c r="A33" t="s">
        <v>5</v>
      </c>
      <c r="B33">
        <v>8684691.5907739997</v>
      </c>
      <c r="C33">
        <v>11465509.325063201</v>
      </c>
      <c r="D33" s="1">
        <f>ABS(B33/C33-1)</f>
        <v>0.24253765405871952</v>
      </c>
      <c r="E33" t="s">
        <v>23</v>
      </c>
      <c r="F33" t="str">
        <f>MID(E33,8,16)</f>
        <v>2015, 2018, 2016</v>
      </c>
    </row>
    <row r="34" spans="1:6" x14ac:dyDescent="0.35">
      <c r="A34" t="s">
        <v>11</v>
      </c>
      <c r="B34">
        <v>27116</v>
      </c>
      <c r="C34">
        <v>27959</v>
      </c>
      <c r="D34" s="1">
        <f>ABS(B34/C34-1)</f>
        <v>3.0151292964698317E-2</v>
      </c>
      <c r="E34" t="s">
        <v>23</v>
      </c>
      <c r="F34" t="str">
        <f>MID(E34,8,16)</f>
        <v>2015, 2018, 2016</v>
      </c>
    </row>
    <row r="35" spans="1:6" x14ac:dyDescent="0.35">
      <c r="A35" t="s">
        <v>9</v>
      </c>
      <c r="B35">
        <v>26902</v>
      </c>
      <c r="C35">
        <v>26555</v>
      </c>
      <c r="D35" s="1">
        <f>ABS(B35/C35-1)</f>
        <v>1.3067218979476491E-2</v>
      </c>
      <c r="E35" t="s">
        <v>23</v>
      </c>
      <c r="F35" t="str">
        <f>MID(E35,8,16)</f>
        <v>2015, 2018, 2016</v>
      </c>
    </row>
    <row r="36" spans="1:6" x14ac:dyDescent="0.35">
      <c r="A36" t="s">
        <v>8</v>
      </c>
      <c r="B36">
        <v>47262</v>
      </c>
      <c r="C36">
        <v>50036</v>
      </c>
      <c r="D36" s="1">
        <f>ABS(B36/C36-1)</f>
        <v>5.5440083140139151E-2</v>
      </c>
      <c r="E36" t="s">
        <v>23</v>
      </c>
      <c r="F36" t="str">
        <f>MID(E36,8,16)</f>
        <v>2015, 2018, 2016</v>
      </c>
    </row>
    <row r="37" spans="1:6" x14ac:dyDescent="0.35">
      <c r="A37" t="s">
        <v>7</v>
      </c>
      <c r="B37">
        <v>209590.12638563599</v>
      </c>
      <c r="C37">
        <v>234101.28383945799</v>
      </c>
      <c r="D37" s="1">
        <f>ABS(B37/C37-1)</f>
        <v>0.1047032167095302</v>
      </c>
      <c r="E37" t="s">
        <v>29</v>
      </c>
      <c r="F37" t="str">
        <f>MID(E37,8,16)</f>
        <v>2015, 2018, 2017</v>
      </c>
    </row>
    <row r="38" spans="1:6" x14ac:dyDescent="0.35">
      <c r="A38" t="s">
        <v>12</v>
      </c>
      <c r="B38">
        <v>3433</v>
      </c>
      <c r="C38">
        <v>3644</v>
      </c>
      <c r="D38" s="1">
        <f>ABS(B38/C38-1)</f>
        <v>5.7903402854006636E-2</v>
      </c>
      <c r="E38" t="s">
        <v>29</v>
      </c>
      <c r="F38" t="str">
        <f>MID(E38,8,16)</f>
        <v>2015, 2018, 2017</v>
      </c>
    </row>
    <row r="39" spans="1:6" x14ac:dyDescent="0.35">
      <c r="A39" t="s">
        <v>10</v>
      </c>
      <c r="B39">
        <v>7635</v>
      </c>
      <c r="C39">
        <v>7024</v>
      </c>
      <c r="D39" s="1">
        <f>ABS(B39/C39-1)</f>
        <v>8.6987471526195792E-2</v>
      </c>
      <c r="E39" t="s">
        <v>29</v>
      </c>
      <c r="F39" t="str">
        <f>MID(E39,8,16)</f>
        <v>2015, 2018, 2017</v>
      </c>
    </row>
    <row r="40" spans="1:6" x14ac:dyDescent="0.35">
      <c r="A40" t="s">
        <v>5</v>
      </c>
      <c r="B40">
        <v>5584267.0775113301</v>
      </c>
      <c r="C40">
        <v>11465509.325063201</v>
      </c>
      <c r="D40" s="1">
        <f>ABS(B40/C40-1)</f>
        <v>0.51295080583081309</v>
      </c>
      <c r="E40" t="s">
        <v>29</v>
      </c>
      <c r="F40" t="str">
        <f>MID(E40,8,16)</f>
        <v>2015, 2018, 2017</v>
      </c>
    </row>
    <row r="41" spans="1:6" x14ac:dyDescent="0.35">
      <c r="A41" t="s">
        <v>11</v>
      </c>
      <c r="B41">
        <v>27117</v>
      </c>
      <c r="C41">
        <v>27959</v>
      </c>
      <c r="D41" s="1">
        <f>ABS(B41/C41-1)</f>
        <v>3.0115526306377149E-2</v>
      </c>
      <c r="E41" t="s">
        <v>29</v>
      </c>
      <c r="F41" t="str">
        <f>MID(E41,8,16)</f>
        <v>2015, 2018, 2017</v>
      </c>
    </row>
    <row r="42" spans="1:6" x14ac:dyDescent="0.35">
      <c r="A42" t="s">
        <v>9</v>
      </c>
      <c r="B42">
        <v>25881</v>
      </c>
      <c r="C42">
        <v>26555</v>
      </c>
      <c r="D42" s="1">
        <f>ABS(B42/C42-1)</f>
        <v>2.5381284127283021E-2</v>
      </c>
      <c r="E42" t="s">
        <v>29</v>
      </c>
      <c r="F42" t="str">
        <f>MID(E42,8,16)</f>
        <v>2015, 2018, 2017</v>
      </c>
    </row>
    <row r="43" spans="1:6" x14ac:dyDescent="0.35">
      <c r="A43" t="s">
        <v>8</v>
      </c>
      <c r="B43">
        <v>42045</v>
      </c>
      <c r="C43">
        <v>50036</v>
      </c>
      <c r="D43" s="1">
        <f>ABS(B43/C43-1)</f>
        <v>0.15970501239107837</v>
      </c>
      <c r="E43" t="s">
        <v>29</v>
      </c>
      <c r="F43" t="str">
        <f>MID(E43,8,16)</f>
        <v>2015, 2018, 2017</v>
      </c>
    </row>
    <row r="44" spans="1:6" x14ac:dyDescent="0.35">
      <c r="A44" t="s">
        <v>7</v>
      </c>
      <c r="B44">
        <v>225212.07084327299</v>
      </c>
      <c r="C44">
        <v>234101.28383945799</v>
      </c>
      <c r="D44" s="1">
        <f>ABS(B44/C44-1)</f>
        <v>3.7971654193409088E-2</v>
      </c>
      <c r="E44" t="s">
        <v>25</v>
      </c>
      <c r="F44" t="str">
        <f>MID(E44,8,16)</f>
        <v>2016, 2015, 2017</v>
      </c>
    </row>
    <row r="45" spans="1:6" x14ac:dyDescent="0.35">
      <c r="A45" t="s">
        <v>12</v>
      </c>
      <c r="B45">
        <v>3435</v>
      </c>
      <c r="C45">
        <v>3644</v>
      </c>
      <c r="D45" s="1">
        <f>ABS(B45/C45-1)</f>
        <v>5.7354555433589471E-2</v>
      </c>
      <c r="E45" t="s">
        <v>25</v>
      </c>
      <c r="F45" t="str">
        <f>MID(E45,8,16)</f>
        <v>2016, 2015, 2017</v>
      </c>
    </row>
    <row r="46" spans="1:6" x14ac:dyDescent="0.35">
      <c r="A46" t="s">
        <v>10</v>
      </c>
      <c r="B46">
        <v>7366</v>
      </c>
      <c r="C46">
        <v>7024</v>
      </c>
      <c r="D46" s="1">
        <f>ABS(B46/C46-1)</f>
        <v>4.8690205011389542E-2</v>
      </c>
      <c r="E46" t="s">
        <v>25</v>
      </c>
      <c r="F46" t="str">
        <f>MID(E46,8,16)</f>
        <v>2016, 2015, 2017</v>
      </c>
    </row>
    <row r="47" spans="1:6" x14ac:dyDescent="0.35">
      <c r="A47" t="s">
        <v>5</v>
      </c>
      <c r="B47">
        <v>8719576.4317654502</v>
      </c>
      <c r="C47">
        <v>11465509.325063201</v>
      </c>
      <c r="D47" s="1">
        <f>ABS(B47/C47-1)</f>
        <v>0.23949506432263223</v>
      </c>
      <c r="E47" t="s">
        <v>25</v>
      </c>
      <c r="F47" t="str">
        <f>MID(E47,8,16)</f>
        <v>2016, 2015, 2017</v>
      </c>
    </row>
    <row r="48" spans="1:6" x14ac:dyDescent="0.35">
      <c r="A48" t="s">
        <v>11</v>
      </c>
      <c r="B48">
        <v>27116</v>
      </c>
      <c r="C48">
        <v>27959</v>
      </c>
      <c r="D48" s="1">
        <f>ABS(B48/C48-1)</f>
        <v>3.0151292964698317E-2</v>
      </c>
      <c r="E48" t="s">
        <v>25</v>
      </c>
      <c r="F48" t="str">
        <f>MID(E48,8,16)</f>
        <v>2016, 2015, 2017</v>
      </c>
    </row>
    <row r="49" spans="1:6" x14ac:dyDescent="0.35">
      <c r="A49" t="s">
        <v>9</v>
      </c>
      <c r="B49">
        <v>26820</v>
      </c>
      <c r="C49">
        <v>26555</v>
      </c>
      <c r="D49" s="1">
        <f>ABS(B49/C49-1)</f>
        <v>9.9792882696290164E-3</v>
      </c>
      <c r="E49" t="s">
        <v>25</v>
      </c>
      <c r="F49" t="str">
        <f>MID(E49,8,16)</f>
        <v>2016, 2015, 2017</v>
      </c>
    </row>
    <row r="50" spans="1:6" x14ac:dyDescent="0.35">
      <c r="A50" t="s">
        <v>8</v>
      </c>
      <c r="B50">
        <v>47290</v>
      </c>
      <c r="C50">
        <v>50036</v>
      </c>
      <c r="D50" s="1">
        <f>ABS(B50/C50-1)</f>
        <v>5.488048605004392E-2</v>
      </c>
      <c r="E50" t="s">
        <v>25</v>
      </c>
      <c r="F50" t="str">
        <f>MID(E50,8,16)</f>
        <v>2016, 2015, 2017</v>
      </c>
    </row>
    <row r="51" spans="1:6" x14ac:dyDescent="0.35">
      <c r="A51" t="s">
        <v>7</v>
      </c>
      <c r="B51">
        <v>225142.14096622801</v>
      </c>
      <c r="C51">
        <v>234101.28383945799</v>
      </c>
      <c r="D51" s="1">
        <f>ABS(B51/C51-1)</f>
        <v>3.827037052634874E-2</v>
      </c>
      <c r="E51" t="s">
        <v>31</v>
      </c>
      <c r="F51" t="str">
        <f>MID(E51,8,16)</f>
        <v>2016, 2015, 2018</v>
      </c>
    </row>
    <row r="52" spans="1:6" x14ac:dyDescent="0.35">
      <c r="A52" t="s">
        <v>12</v>
      </c>
      <c r="B52">
        <v>3435</v>
      </c>
      <c r="C52">
        <v>3644</v>
      </c>
      <c r="D52" s="1">
        <f>ABS(B52/C52-1)</f>
        <v>5.7354555433589471E-2</v>
      </c>
      <c r="E52" t="s">
        <v>31</v>
      </c>
      <c r="F52" t="str">
        <f>MID(E52,8,16)</f>
        <v>2016, 2015, 2018</v>
      </c>
    </row>
    <row r="53" spans="1:6" x14ac:dyDescent="0.35">
      <c r="A53" t="s">
        <v>10</v>
      </c>
      <c r="B53">
        <v>7362</v>
      </c>
      <c r="C53">
        <v>7024</v>
      </c>
      <c r="D53" s="1">
        <f>ABS(B53/C53-1)</f>
        <v>4.8120728929385015E-2</v>
      </c>
      <c r="E53" t="s">
        <v>31</v>
      </c>
      <c r="F53" t="str">
        <f>MID(E53,8,16)</f>
        <v>2016, 2015, 2018</v>
      </c>
    </row>
    <row r="54" spans="1:6" x14ac:dyDescent="0.35">
      <c r="A54" t="s">
        <v>5</v>
      </c>
      <c r="B54">
        <v>8724805.4487799499</v>
      </c>
      <c r="C54">
        <v>11465509.325063201</v>
      </c>
      <c r="D54" s="1">
        <f>ABS(B54/C54-1)</f>
        <v>0.23903899936587802</v>
      </c>
      <c r="E54" t="s">
        <v>31</v>
      </c>
      <c r="F54" t="str">
        <f>MID(E54,8,16)</f>
        <v>2016, 2015, 2018</v>
      </c>
    </row>
    <row r="55" spans="1:6" x14ac:dyDescent="0.35">
      <c r="A55" t="s">
        <v>11</v>
      </c>
      <c r="B55">
        <v>27116</v>
      </c>
      <c r="C55">
        <v>27959</v>
      </c>
      <c r="D55" s="1">
        <f>ABS(B55/C55-1)</f>
        <v>3.0151292964698317E-2</v>
      </c>
      <c r="E55" t="s">
        <v>31</v>
      </c>
      <c r="F55" t="str">
        <f>MID(E55,8,16)</f>
        <v>2016, 2015, 2018</v>
      </c>
    </row>
    <row r="56" spans="1:6" x14ac:dyDescent="0.35">
      <c r="A56" t="s">
        <v>9</v>
      </c>
      <c r="B56">
        <v>26808</v>
      </c>
      <c r="C56">
        <v>26555</v>
      </c>
      <c r="D56" s="1">
        <f>ABS(B56/C56-1)</f>
        <v>9.5273959706270173E-3</v>
      </c>
      <c r="E56" t="s">
        <v>31</v>
      </c>
      <c r="F56" t="str">
        <f>MID(E56,8,16)</f>
        <v>2016, 2015, 2018</v>
      </c>
    </row>
    <row r="57" spans="1:6" x14ac:dyDescent="0.35">
      <c r="A57" t="s">
        <v>8</v>
      </c>
      <c r="B57">
        <v>47342</v>
      </c>
      <c r="C57">
        <v>50036</v>
      </c>
      <c r="D57" s="1">
        <f>ABS(B57/C57-1)</f>
        <v>5.3841234311295838E-2</v>
      </c>
      <c r="E57" t="s">
        <v>31</v>
      </c>
      <c r="F57" t="str">
        <f>MID(E57,8,16)</f>
        <v>2016, 2015, 2018</v>
      </c>
    </row>
    <row r="58" spans="1:6" x14ac:dyDescent="0.35">
      <c r="A58" t="s">
        <v>7</v>
      </c>
      <c r="B58">
        <v>233722.99053338199</v>
      </c>
      <c r="C58">
        <v>234101.28383945799</v>
      </c>
      <c r="D58" s="1">
        <f>ABS(B58/C58-1)</f>
        <v>1.6159386222563965E-3</v>
      </c>
      <c r="E58" t="s">
        <v>15</v>
      </c>
      <c r="F58" t="str">
        <f>MID(E58,8,16)</f>
        <v>2016, 2017, 2015</v>
      </c>
    </row>
    <row r="59" spans="1:6" x14ac:dyDescent="0.35">
      <c r="A59" t="s">
        <v>12</v>
      </c>
      <c r="B59">
        <v>3436</v>
      </c>
      <c r="C59">
        <v>3644</v>
      </c>
      <c r="D59" s="1">
        <f>ABS(B59/C59-1)</f>
        <v>5.7080131723380889E-2</v>
      </c>
      <c r="E59" t="s">
        <v>15</v>
      </c>
      <c r="F59" t="str">
        <f>MID(E59,8,16)</f>
        <v>2016, 2017, 2015</v>
      </c>
    </row>
    <row r="60" spans="1:6" x14ac:dyDescent="0.35">
      <c r="A60" t="s">
        <v>10</v>
      </c>
      <c r="B60">
        <v>7027</v>
      </c>
      <c r="C60">
        <v>7024</v>
      </c>
      <c r="D60" s="1">
        <f>ABS(B60/C60-1)</f>
        <v>4.2710706150339561E-4</v>
      </c>
      <c r="E60" t="s">
        <v>15</v>
      </c>
      <c r="F60" t="str">
        <f>MID(E60,8,16)</f>
        <v>2016, 2017, 2015</v>
      </c>
    </row>
    <row r="61" spans="1:6" x14ac:dyDescent="0.35">
      <c r="A61" t="s">
        <v>5</v>
      </c>
      <c r="B61">
        <v>11350702.1809914</v>
      </c>
      <c r="C61">
        <v>11465509.325063201</v>
      </c>
      <c r="D61" s="1">
        <f>ABS(B61/C61-1)</f>
        <v>1.0013261584536526E-2</v>
      </c>
      <c r="E61" t="s">
        <v>15</v>
      </c>
      <c r="F61" t="str">
        <f>MID(E61,8,16)</f>
        <v>2016, 2017, 2015</v>
      </c>
    </row>
    <row r="62" spans="1:6" x14ac:dyDescent="0.35">
      <c r="A62" t="s">
        <v>11</v>
      </c>
      <c r="B62">
        <v>27116</v>
      </c>
      <c r="C62">
        <v>27959</v>
      </c>
      <c r="D62" s="1">
        <f>ABS(B62/C62-1)</f>
        <v>3.0151292964698317E-2</v>
      </c>
      <c r="E62" t="s">
        <v>15</v>
      </c>
      <c r="F62" t="str">
        <f>MID(E62,8,16)</f>
        <v>2016, 2017, 2015</v>
      </c>
    </row>
    <row r="63" spans="1:6" x14ac:dyDescent="0.35">
      <c r="A63" t="s">
        <v>9</v>
      </c>
      <c r="B63">
        <v>26863</v>
      </c>
      <c r="C63">
        <v>26555</v>
      </c>
      <c r="D63" s="1">
        <f>ABS(B63/C63-1)</f>
        <v>1.1598569007719828E-2</v>
      </c>
      <c r="E63" t="s">
        <v>15</v>
      </c>
      <c r="F63" t="str">
        <f>MID(E63,8,16)</f>
        <v>2016, 2017, 2015</v>
      </c>
    </row>
    <row r="64" spans="1:6" x14ac:dyDescent="0.35">
      <c r="A64" t="s">
        <v>8</v>
      </c>
      <c r="B64">
        <v>49394</v>
      </c>
      <c r="C64">
        <v>50036</v>
      </c>
      <c r="D64" s="1">
        <f>ABS(B64/C64-1)</f>
        <v>1.2830761851466921E-2</v>
      </c>
      <c r="E64" t="s">
        <v>15</v>
      </c>
      <c r="F64" t="str">
        <f>MID(E64,8,16)</f>
        <v>2016, 2017, 2015</v>
      </c>
    </row>
    <row r="65" spans="1:6" x14ac:dyDescent="0.35">
      <c r="A65" t="s">
        <v>7</v>
      </c>
      <c r="B65">
        <v>233816.671018113</v>
      </c>
      <c r="C65">
        <v>234101.28383945799</v>
      </c>
      <c r="D65" s="1">
        <f>ABS(B65/C65-1)</f>
        <v>1.2157678790867266E-3</v>
      </c>
      <c r="E65" t="s">
        <v>36</v>
      </c>
      <c r="F65" t="str">
        <f>MID(E65,8,16)</f>
        <v>2016, 2017, 2018</v>
      </c>
    </row>
    <row r="66" spans="1:6" x14ac:dyDescent="0.35">
      <c r="A66" t="s">
        <v>12</v>
      </c>
      <c r="B66">
        <v>4778</v>
      </c>
      <c r="C66">
        <v>3644</v>
      </c>
      <c r="D66" s="1">
        <f>ABS(B66/C66-1)</f>
        <v>0.3111964873765094</v>
      </c>
      <c r="E66" t="s">
        <v>36</v>
      </c>
      <c r="F66" t="str">
        <f>MID(E66,8,16)</f>
        <v>2016, 2017, 2018</v>
      </c>
    </row>
    <row r="67" spans="1:6" x14ac:dyDescent="0.35">
      <c r="A67" t="s">
        <v>10</v>
      </c>
      <c r="B67">
        <v>6953</v>
      </c>
      <c r="C67">
        <v>7024</v>
      </c>
      <c r="D67" s="1">
        <f>ABS(B67/C67-1)</f>
        <v>1.0108200455580918E-2</v>
      </c>
      <c r="E67" t="s">
        <v>36</v>
      </c>
      <c r="F67" t="str">
        <f>MID(E67,8,16)</f>
        <v>2016, 2017, 2018</v>
      </c>
    </row>
    <row r="68" spans="1:6" x14ac:dyDescent="0.35">
      <c r="A68" t="s">
        <v>5</v>
      </c>
      <c r="B68">
        <v>11283973.613207299</v>
      </c>
      <c r="C68">
        <v>11465509.325063201</v>
      </c>
      <c r="D68" s="1">
        <f>ABS(B68/C68-1)</f>
        <v>1.5833200838193062E-2</v>
      </c>
      <c r="E68" t="s">
        <v>36</v>
      </c>
      <c r="F68" t="str">
        <f>MID(E68,8,16)</f>
        <v>2016, 2017, 2018</v>
      </c>
    </row>
    <row r="69" spans="1:6" x14ac:dyDescent="0.35">
      <c r="A69" t="s">
        <v>11</v>
      </c>
      <c r="B69">
        <v>26582</v>
      </c>
      <c r="C69">
        <v>27959</v>
      </c>
      <c r="D69" s="1">
        <f>ABS(B69/C69-1)</f>
        <v>4.9250688508172713E-2</v>
      </c>
      <c r="E69" t="s">
        <v>36</v>
      </c>
      <c r="F69" t="str">
        <f>MID(E69,8,16)</f>
        <v>2016, 2017, 2018</v>
      </c>
    </row>
    <row r="70" spans="1:6" x14ac:dyDescent="0.35">
      <c r="A70" t="s">
        <v>9</v>
      </c>
      <c r="B70">
        <v>26995</v>
      </c>
      <c r="C70">
        <v>26555</v>
      </c>
      <c r="D70" s="1">
        <f>ABS(B70/C70-1)</f>
        <v>1.6569384296742706E-2</v>
      </c>
      <c r="E70" t="s">
        <v>36</v>
      </c>
      <c r="F70" t="str">
        <f>MID(E70,8,16)</f>
        <v>2016, 2017, 2018</v>
      </c>
    </row>
    <row r="71" spans="1:6" x14ac:dyDescent="0.35">
      <c r="A71" t="s">
        <v>8</v>
      </c>
      <c r="B71">
        <v>49017</v>
      </c>
      <c r="C71">
        <v>50036</v>
      </c>
      <c r="D71" s="1">
        <f>ABS(B71/C71-1)</f>
        <v>2.0365336957390734E-2</v>
      </c>
      <c r="E71" t="s">
        <v>36</v>
      </c>
      <c r="F71" t="str">
        <f>MID(E71,8,16)</f>
        <v>2016, 2017, 2018</v>
      </c>
    </row>
    <row r="72" spans="1:6" x14ac:dyDescent="0.35">
      <c r="A72" t="s">
        <v>7</v>
      </c>
      <c r="B72">
        <v>222389.80547242099</v>
      </c>
      <c r="C72">
        <v>234101.28383945799</v>
      </c>
      <c r="D72" s="1">
        <f>ABS(B72/C72-1)</f>
        <v>5.0027399145185836E-2</v>
      </c>
      <c r="E72" t="s">
        <v>17</v>
      </c>
      <c r="F72" t="str">
        <f>MID(E72,8,16)</f>
        <v>2016, 2018, 2015</v>
      </c>
    </row>
    <row r="73" spans="1:6" x14ac:dyDescent="0.35">
      <c r="A73" t="s">
        <v>12</v>
      </c>
      <c r="B73">
        <v>3431</v>
      </c>
      <c r="C73">
        <v>3644</v>
      </c>
      <c r="D73" s="1">
        <f>ABS(B73/C73-1)</f>
        <v>5.8452250274423689E-2</v>
      </c>
      <c r="E73" t="s">
        <v>17</v>
      </c>
      <c r="F73" t="str">
        <f>MID(E73,8,16)</f>
        <v>2016, 2018, 2015</v>
      </c>
    </row>
    <row r="74" spans="1:6" x14ac:dyDescent="0.35">
      <c r="A74" t="s">
        <v>10</v>
      </c>
      <c r="B74">
        <v>7474</v>
      </c>
      <c r="C74">
        <v>7024</v>
      </c>
      <c r="D74" s="1">
        <f>ABS(B74/C74-1)</f>
        <v>6.4066059225512451E-2</v>
      </c>
      <c r="E74" t="s">
        <v>17</v>
      </c>
      <c r="F74" t="str">
        <f>MID(E74,8,16)</f>
        <v>2016, 2018, 2015</v>
      </c>
    </row>
    <row r="75" spans="1:6" x14ac:dyDescent="0.35">
      <c r="A75" t="s">
        <v>5</v>
      </c>
      <c r="B75">
        <v>8473008.4213039707</v>
      </c>
      <c r="C75">
        <v>11465509.325063201</v>
      </c>
      <c r="D75" s="1">
        <f>ABS(B75/C75-1)</f>
        <v>0.26100025903059776</v>
      </c>
      <c r="E75" t="s">
        <v>17</v>
      </c>
      <c r="F75" t="str">
        <f>MID(E75,8,16)</f>
        <v>2016, 2018, 2015</v>
      </c>
    </row>
    <row r="76" spans="1:6" x14ac:dyDescent="0.35">
      <c r="A76" t="s">
        <v>11</v>
      </c>
      <c r="B76">
        <v>27118</v>
      </c>
      <c r="C76">
        <v>27959</v>
      </c>
      <c r="D76" s="1">
        <f>ABS(B76/C76-1)</f>
        <v>3.0079759648056092E-2</v>
      </c>
      <c r="E76" t="s">
        <v>17</v>
      </c>
      <c r="F76" t="str">
        <f>MID(E76,8,16)</f>
        <v>2016, 2018, 2015</v>
      </c>
    </row>
    <row r="77" spans="1:6" x14ac:dyDescent="0.35">
      <c r="A77" t="s">
        <v>9</v>
      </c>
      <c r="B77">
        <v>25364</v>
      </c>
      <c r="C77">
        <v>26555</v>
      </c>
      <c r="D77" s="1">
        <f>ABS(B77/C77-1)</f>
        <v>4.4850310675955574E-2</v>
      </c>
      <c r="E77" t="s">
        <v>17</v>
      </c>
      <c r="F77" t="str">
        <f>MID(E77,8,16)</f>
        <v>2016, 2018, 2015</v>
      </c>
    </row>
    <row r="78" spans="1:6" x14ac:dyDescent="0.35">
      <c r="A78" t="s">
        <v>8</v>
      </c>
      <c r="B78">
        <v>49881</v>
      </c>
      <c r="C78">
        <v>50036</v>
      </c>
      <c r="D78" s="1">
        <f>ABS(B78/C78-1)</f>
        <v>3.0977696058838156E-3</v>
      </c>
      <c r="E78" t="s">
        <v>17</v>
      </c>
      <c r="F78" t="str">
        <f>MID(E78,8,16)</f>
        <v>2016, 2018, 2015</v>
      </c>
    </row>
    <row r="79" spans="1:6" x14ac:dyDescent="0.35">
      <c r="A79" t="s">
        <v>7</v>
      </c>
      <c r="B79">
        <v>222739.20533756699</v>
      </c>
      <c r="C79">
        <v>234101.28383945799</v>
      </c>
      <c r="D79" s="1">
        <f>ABS(B79/C79-1)</f>
        <v>4.8534883344266033E-2</v>
      </c>
      <c r="E79" t="s">
        <v>30</v>
      </c>
      <c r="F79" t="str">
        <f>MID(E79,8,16)</f>
        <v>2016, 2018, 2017</v>
      </c>
    </row>
    <row r="80" spans="1:6" x14ac:dyDescent="0.35">
      <c r="A80" t="s">
        <v>12</v>
      </c>
      <c r="B80">
        <v>4727</v>
      </c>
      <c r="C80">
        <v>3644</v>
      </c>
      <c r="D80" s="1">
        <f>ABS(B80/C80-1)</f>
        <v>0.29720087815587259</v>
      </c>
      <c r="E80" t="s">
        <v>30</v>
      </c>
      <c r="F80" t="str">
        <f>MID(E80,8,16)</f>
        <v>2016, 2018, 2017</v>
      </c>
    </row>
    <row r="81" spans="1:6" x14ac:dyDescent="0.35">
      <c r="A81" t="s">
        <v>10</v>
      </c>
      <c r="B81">
        <v>7385</v>
      </c>
      <c r="C81">
        <v>7024</v>
      </c>
      <c r="D81" s="1">
        <f>ABS(B81/C81-1)</f>
        <v>5.139521640091127E-2</v>
      </c>
      <c r="E81" t="s">
        <v>30</v>
      </c>
      <c r="F81" t="str">
        <f>MID(E81,8,16)</f>
        <v>2016, 2018, 2017</v>
      </c>
    </row>
    <row r="82" spans="1:6" x14ac:dyDescent="0.35">
      <c r="A82" t="s">
        <v>5</v>
      </c>
      <c r="B82">
        <v>8123857.4658291796</v>
      </c>
      <c r="C82">
        <v>11465509.325063201</v>
      </c>
      <c r="D82" s="1">
        <f>ABS(B82/C82-1)</f>
        <v>0.29145254384201558</v>
      </c>
      <c r="E82" t="s">
        <v>30</v>
      </c>
      <c r="F82" t="str">
        <f>MID(E82,8,16)</f>
        <v>2016, 2018, 2017</v>
      </c>
    </row>
    <row r="83" spans="1:6" x14ac:dyDescent="0.35">
      <c r="A83" t="s">
        <v>11</v>
      </c>
      <c r="B83">
        <v>26598</v>
      </c>
      <c r="C83">
        <v>27959</v>
      </c>
      <c r="D83" s="1">
        <f>ABS(B83/C83-1)</f>
        <v>4.8678421975034913E-2</v>
      </c>
      <c r="E83" t="s">
        <v>30</v>
      </c>
      <c r="F83" t="str">
        <f>MID(E83,8,16)</f>
        <v>2016, 2018, 2017</v>
      </c>
    </row>
    <row r="84" spans="1:6" x14ac:dyDescent="0.35">
      <c r="A84" t="s">
        <v>9</v>
      </c>
      <c r="B84">
        <v>26346</v>
      </c>
      <c r="C84">
        <v>26555</v>
      </c>
      <c r="D84" s="1">
        <f>ABS(B84/C84-1)</f>
        <v>7.8704575409527244E-3</v>
      </c>
      <c r="E84" t="s">
        <v>30</v>
      </c>
      <c r="F84" t="str">
        <f>MID(E84,8,16)</f>
        <v>2016, 2018, 2017</v>
      </c>
    </row>
    <row r="85" spans="1:6" x14ac:dyDescent="0.35">
      <c r="A85" t="s">
        <v>8</v>
      </c>
      <c r="B85">
        <v>47689</v>
      </c>
      <c r="C85">
        <v>50036</v>
      </c>
      <c r="D85" s="1">
        <f>ABS(B85/C85-1)</f>
        <v>4.6906227516188337E-2</v>
      </c>
      <c r="E85" t="s">
        <v>30</v>
      </c>
      <c r="F85" t="str">
        <f>MID(E85,8,16)</f>
        <v>2016, 2018, 2017</v>
      </c>
    </row>
    <row r="86" spans="1:6" x14ac:dyDescent="0.35">
      <c r="A86" t="s">
        <v>7</v>
      </c>
      <c r="B86">
        <v>233510.94679165399</v>
      </c>
      <c r="C86">
        <v>234101.28383945799</v>
      </c>
      <c r="D86" s="1">
        <f>ABS(B86/C86-1)</f>
        <v>2.5217164046347218E-3</v>
      </c>
      <c r="E86" t="s">
        <v>19</v>
      </c>
      <c r="F86" t="str">
        <f>MID(E86,8,16)</f>
        <v>2017, 2015, 2016</v>
      </c>
    </row>
    <row r="87" spans="1:6" x14ac:dyDescent="0.35">
      <c r="A87" t="s">
        <v>12</v>
      </c>
      <c r="B87">
        <v>3617</v>
      </c>
      <c r="C87">
        <v>3644</v>
      </c>
      <c r="D87" s="1">
        <f>ABS(B87/C87-1)</f>
        <v>7.4094401756311656E-3</v>
      </c>
      <c r="E87" t="s">
        <v>19</v>
      </c>
      <c r="F87" t="str">
        <f>MID(E87,8,16)</f>
        <v>2017, 2015, 2016</v>
      </c>
    </row>
    <row r="88" spans="1:6" x14ac:dyDescent="0.35">
      <c r="A88" t="s">
        <v>10</v>
      </c>
      <c r="B88">
        <v>7030</v>
      </c>
      <c r="C88">
        <v>7024</v>
      </c>
      <c r="D88" s="1">
        <f>ABS(B88/C88-1)</f>
        <v>8.5421412300679123E-4</v>
      </c>
      <c r="E88" t="s">
        <v>19</v>
      </c>
      <c r="F88" t="str">
        <f>MID(E88,8,16)</f>
        <v>2017, 2015, 2016</v>
      </c>
    </row>
    <row r="89" spans="1:6" x14ac:dyDescent="0.35">
      <c r="A89" t="s">
        <v>5</v>
      </c>
      <c r="B89">
        <v>11474300.1261856</v>
      </c>
      <c r="C89">
        <v>11465509.325063201</v>
      </c>
      <c r="D89" s="1">
        <f>ABS(B89/C89-1)</f>
        <v>7.667170182472649E-4</v>
      </c>
      <c r="E89" t="s">
        <v>19</v>
      </c>
      <c r="F89" t="str">
        <f>MID(E89,8,16)</f>
        <v>2017, 2015, 2016</v>
      </c>
    </row>
    <row r="90" spans="1:6" x14ac:dyDescent="0.35">
      <c r="A90" t="s">
        <v>11</v>
      </c>
      <c r="B90">
        <v>27081</v>
      </c>
      <c r="C90">
        <v>27959</v>
      </c>
      <c r="D90" s="1">
        <f>ABS(B90/C90-1)</f>
        <v>3.140312600593731E-2</v>
      </c>
      <c r="E90" t="s">
        <v>19</v>
      </c>
      <c r="F90" t="str">
        <f>MID(E90,8,16)</f>
        <v>2017, 2015, 2016</v>
      </c>
    </row>
    <row r="91" spans="1:6" x14ac:dyDescent="0.35">
      <c r="A91" t="s">
        <v>9</v>
      </c>
      <c r="B91">
        <v>26536</v>
      </c>
      <c r="C91">
        <v>26555</v>
      </c>
      <c r="D91" s="1">
        <f>ABS(B91/C91-1)</f>
        <v>7.1549614008659113E-4</v>
      </c>
      <c r="E91" t="s">
        <v>19</v>
      </c>
      <c r="F91" t="str">
        <f>MID(E91,8,16)</f>
        <v>2017, 2015, 2016</v>
      </c>
    </row>
    <row r="92" spans="1:6" x14ac:dyDescent="0.35">
      <c r="A92" t="s">
        <v>8</v>
      </c>
      <c r="B92">
        <v>50047</v>
      </c>
      <c r="C92">
        <v>50036</v>
      </c>
      <c r="D92" s="1">
        <f>ABS(B92/C92-1)</f>
        <v>2.1984171396605134E-4</v>
      </c>
      <c r="E92" t="s">
        <v>19</v>
      </c>
      <c r="F92" t="str">
        <f>MID(E92,8,16)</f>
        <v>2017, 2015, 2016</v>
      </c>
    </row>
    <row r="93" spans="1:6" x14ac:dyDescent="0.35">
      <c r="A93" t="s">
        <v>7</v>
      </c>
      <c r="B93">
        <v>209922.624152034</v>
      </c>
      <c r="C93">
        <v>234101.28383945799</v>
      </c>
      <c r="D93" s="1">
        <f>ABS(B93/C93-1)</f>
        <v>0.10328290084904124</v>
      </c>
      <c r="E93" t="s">
        <v>32</v>
      </c>
      <c r="F93" t="str">
        <f>MID(E93,8,16)</f>
        <v>2017, 2015, 2018</v>
      </c>
    </row>
    <row r="94" spans="1:6" x14ac:dyDescent="0.35">
      <c r="A94" t="s">
        <v>12</v>
      </c>
      <c r="B94">
        <v>3433</v>
      </c>
      <c r="C94">
        <v>3644</v>
      </c>
      <c r="D94" s="1">
        <f>ABS(B94/C94-1)</f>
        <v>5.7903402854006636E-2</v>
      </c>
      <c r="E94" t="s">
        <v>32</v>
      </c>
      <c r="F94" t="str">
        <f>MID(E94,8,16)</f>
        <v>2017, 2015, 2018</v>
      </c>
    </row>
    <row r="95" spans="1:6" x14ac:dyDescent="0.35">
      <c r="A95" t="s">
        <v>10</v>
      </c>
      <c r="B95">
        <v>7660</v>
      </c>
      <c r="C95">
        <v>7024</v>
      </c>
      <c r="D95" s="1">
        <f>ABS(B95/C95-1)</f>
        <v>9.0546697038724311E-2</v>
      </c>
      <c r="E95" t="s">
        <v>32</v>
      </c>
      <c r="F95" t="str">
        <f>MID(E95,8,16)</f>
        <v>2017, 2015, 2018</v>
      </c>
    </row>
    <row r="96" spans="1:6" x14ac:dyDescent="0.35">
      <c r="A96" t="s">
        <v>5</v>
      </c>
      <c r="B96">
        <v>5593810.8746288298</v>
      </c>
      <c r="C96">
        <v>11465509.325063201</v>
      </c>
      <c r="D96" s="1">
        <f>ABS(B96/C96-1)</f>
        <v>0.5121184139285504</v>
      </c>
      <c r="E96" t="s">
        <v>32</v>
      </c>
      <c r="F96" t="str">
        <f>MID(E96,8,16)</f>
        <v>2017, 2015, 2018</v>
      </c>
    </row>
    <row r="97" spans="1:6" x14ac:dyDescent="0.35">
      <c r="A97" t="s">
        <v>11</v>
      </c>
      <c r="B97">
        <v>27117</v>
      </c>
      <c r="C97">
        <v>27959</v>
      </c>
      <c r="D97" s="1">
        <f>ABS(B97/C97-1)</f>
        <v>3.0115526306377149E-2</v>
      </c>
      <c r="E97" t="s">
        <v>32</v>
      </c>
      <c r="F97" t="str">
        <f>MID(E97,8,16)</f>
        <v>2017, 2015, 2018</v>
      </c>
    </row>
    <row r="98" spans="1:6" x14ac:dyDescent="0.35">
      <c r="A98" t="s">
        <v>9</v>
      </c>
      <c r="B98">
        <v>25848</v>
      </c>
      <c r="C98">
        <v>26555</v>
      </c>
      <c r="D98" s="1">
        <f>ABS(B98/C98-1)</f>
        <v>2.6623987949538686E-2</v>
      </c>
      <c r="E98" t="s">
        <v>32</v>
      </c>
      <c r="F98" t="str">
        <f>MID(E98,8,16)</f>
        <v>2017, 2015, 2018</v>
      </c>
    </row>
    <row r="99" spans="1:6" x14ac:dyDescent="0.35">
      <c r="A99" t="s">
        <v>8</v>
      </c>
      <c r="B99">
        <v>41982</v>
      </c>
      <c r="C99">
        <v>50036</v>
      </c>
      <c r="D99" s="1">
        <f>ABS(B99/C99-1)</f>
        <v>0.1609641058437925</v>
      </c>
      <c r="E99" t="s">
        <v>32</v>
      </c>
      <c r="F99" t="str">
        <f>MID(E99,8,16)</f>
        <v>2017, 2015, 2018</v>
      </c>
    </row>
    <row r="100" spans="1:6" x14ac:dyDescent="0.35">
      <c r="A100" t="s">
        <v>7</v>
      </c>
      <c r="B100">
        <v>224848.69422232101</v>
      </c>
      <c r="C100">
        <v>234101.28383945799</v>
      </c>
      <c r="D100" s="1">
        <f>ABS(B100/C100-1)</f>
        <v>3.9523873877950311E-2</v>
      </c>
      <c r="E100" t="s">
        <v>13</v>
      </c>
      <c r="F100" t="str">
        <f>MID(E100,8,16)</f>
        <v>2017, 2016, 2015</v>
      </c>
    </row>
    <row r="101" spans="1:6" x14ac:dyDescent="0.35">
      <c r="A101" t="s">
        <v>12</v>
      </c>
      <c r="B101">
        <v>3436</v>
      </c>
      <c r="C101">
        <v>3644</v>
      </c>
      <c r="D101" s="1">
        <f>ABS(B101/C101-1)</f>
        <v>5.7080131723380889E-2</v>
      </c>
      <c r="E101" t="s">
        <v>13</v>
      </c>
      <c r="F101" t="str">
        <f>MID(E101,8,16)</f>
        <v>2017, 2016, 2015</v>
      </c>
    </row>
    <row r="102" spans="1:6" x14ac:dyDescent="0.35">
      <c r="A102" t="s">
        <v>10</v>
      </c>
      <c r="B102">
        <v>7369</v>
      </c>
      <c r="C102">
        <v>7024</v>
      </c>
      <c r="D102" s="1">
        <f>ABS(B102/C102-1)</f>
        <v>4.9117312072892938E-2</v>
      </c>
      <c r="E102" t="s">
        <v>13</v>
      </c>
      <c r="F102" t="str">
        <f>MID(E102,8,16)</f>
        <v>2017, 2016, 2015</v>
      </c>
    </row>
    <row r="103" spans="1:6" x14ac:dyDescent="0.35">
      <c r="A103" t="s">
        <v>5</v>
      </c>
      <c r="B103">
        <v>8622700.5059343707</v>
      </c>
      <c r="C103">
        <v>11465509.325063201</v>
      </c>
      <c r="D103" s="1">
        <f>ABS(B103/C103-1)</f>
        <v>0.24794439902591592</v>
      </c>
      <c r="E103" t="s">
        <v>13</v>
      </c>
      <c r="F103" t="str">
        <f>MID(E103,8,16)</f>
        <v>2017, 2016, 2015</v>
      </c>
    </row>
    <row r="104" spans="1:6" x14ac:dyDescent="0.35">
      <c r="A104" t="s">
        <v>11</v>
      </c>
      <c r="B104">
        <v>27116</v>
      </c>
      <c r="C104">
        <v>27959</v>
      </c>
      <c r="D104" s="1">
        <f>ABS(B104/C104-1)</f>
        <v>3.0151292964698317E-2</v>
      </c>
      <c r="E104" t="s">
        <v>13</v>
      </c>
      <c r="F104" t="str">
        <f>MID(E104,8,16)</f>
        <v>2017, 2016, 2015</v>
      </c>
    </row>
    <row r="105" spans="1:6" x14ac:dyDescent="0.35">
      <c r="A105" t="s">
        <v>9</v>
      </c>
      <c r="B105">
        <v>27045</v>
      </c>
      <c r="C105">
        <v>26555</v>
      </c>
      <c r="D105" s="1">
        <f>ABS(B105/C105-1)</f>
        <v>1.8452268875917888E-2</v>
      </c>
      <c r="E105" t="s">
        <v>13</v>
      </c>
      <c r="F105" t="str">
        <f>MID(E105,8,16)</f>
        <v>2017, 2016, 2015</v>
      </c>
    </row>
    <row r="106" spans="1:6" x14ac:dyDescent="0.35">
      <c r="A106" t="s">
        <v>8</v>
      </c>
      <c r="B106">
        <v>46804</v>
      </c>
      <c r="C106">
        <v>50036</v>
      </c>
      <c r="D106" s="1">
        <f>ABS(B106/C106-1)</f>
        <v>6.4593492685266596E-2</v>
      </c>
      <c r="E106" t="s">
        <v>13</v>
      </c>
      <c r="F106" t="str">
        <f>MID(E106,8,16)</f>
        <v>2017, 2016, 2015</v>
      </c>
    </row>
    <row r="107" spans="1:6" x14ac:dyDescent="0.35">
      <c r="A107" t="s">
        <v>7</v>
      </c>
      <c r="B107">
        <v>222426.50612777099</v>
      </c>
      <c r="C107">
        <v>234101.28383945799</v>
      </c>
      <c r="D107" s="1">
        <f>ABS(B107/C107-1)</f>
        <v>4.9870626594655243E-2</v>
      </c>
      <c r="E107" t="s">
        <v>34</v>
      </c>
      <c r="F107" t="str">
        <f>MID(E107,8,16)</f>
        <v>2017, 2016, 2018</v>
      </c>
    </row>
    <row r="108" spans="1:6" x14ac:dyDescent="0.35">
      <c r="A108" t="s">
        <v>12</v>
      </c>
      <c r="B108">
        <v>4728</v>
      </c>
      <c r="C108">
        <v>3644</v>
      </c>
      <c r="D108" s="1">
        <f>ABS(B108/C108-1)</f>
        <v>0.29747530186608118</v>
      </c>
      <c r="E108" t="s">
        <v>34</v>
      </c>
      <c r="F108" t="str">
        <f>MID(E108,8,16)</f>
        <v>2017, 2016, 2018</v>
      </c>
    </row>
    <row r="109" spans="1:6" x14ac:dyDescent="0.35">
      <c r="A109" t="s">
        <v>10</v>
      </c>
      <c r="B109">
        <v>7382</v>
      </c>
      <c r="C109">
        <v>7024</v>
      </c>
      <c r="D109" s="1">
        <f>ABS(B109/C109-1)</f>
        <v>5.0968109339407652E-2</v>
      </c>
      <c r="E109" t="s">
        <v>34</v>
      </c>
      <c r="F109" t="str">
        <f>MID(E109,8,16)</f>
        <v>2017, 2016, 2018</v>
      </c>
    </row>
    <row r="110" spans="1:6" x14ac:dyDescent="0.35">
      <c r="A110" t="s">
        <v>5</v>
      </c>
      <c r="B110">
        <v>8126052.9636477605</v>
      </c>
      <c r="C110">
        <v>11465509.325063201</v>
      </c>
      <c r="D110" s="1">
        <f>ABS(B110/C110-1)</f>
        <v>0.29126105668201807</v>
      </c>
      <c r="E110" t="s">
        <v>34</v>
      </c>
      <c r="F110" t="str">
        <f>MID(E110,8,16)</f>
        <v>2017, 2016, 2018</v>
      </c>
    </row>
    <row r="111" spans="1:6" x14ac:dyDescent="0.35">
      <c r="A111" t="s">
        <v>11</v>
      </c>
      <c r="B111">
        <v>26598</v>
      </c>
      <c r="C111">
        <v>27959</v>
      </c>
      <c r="D111" s="1">
        <f>ABS(B111/C111-1)</f>
        <v>4.8678421975034913E-2</v>
      </c>
      <c r="E111" t="s">
        <v>34</v>
      </c>
      <c r="F111" t="str">
        <f>MID(E111,8,16)</f>
        <v>2017, 2016, 2018</v>
      </c>
    </row>
    <row r="112" spans="1:6" x14ac:dyDescent="0.35">
      <c r="A112" t="s">
        <v>9</v>
      </c>
      <c r="B112">
        <v>26338</v>
      </c>
      <c r="C112">
        <v>26555</v>
      </c>
      <c r="D112" s="1">
        <f>ABS(B112/C112-1)</f>
        <v>8.1717190736207979E-3</v>
      </c>
      <c r="E112" t="s">
        <v>34</v>
      </c>
      <c r="F112" t="str">
        <f>MID(E112,8,16)</f>
        <v>2017, 2016, 2018</v>
      </c>
    </row>
    <row r="113" spans="1:6" x14ac:dyDescent="0.35">
      <c r="A113" t="s">
        <v>8</v>
      </c>
      <c r="B113">
        <v>47722</v>
      </c>
      <c r="C113">
        <v>50036</v>
      </c>
      <c r="D113" s="1">
        <f>ABS(B113/C113-1)</f>
        <v>4.6246702374290516E-2</v>
      </c>
      <c r="E113" t="s">
        <v>34</v>
      </c>
      <c r="F113" t="str">
        <f>MID(E113,8,16)</f>
        <v>2017, 2016, 2018</v>
      </c>
    </row>
    <row r="114" spans="1:6" x14ac:dyDescent="0.35">
      <c r="A114" t="s">
        <v>7</v>
      </c>
      <c r="B114">
        <v>206901.156315133</v>
      </c>
      <c r="C114">
        <v>234101.28383945799</v>
      </c>
      <c r="D114" s="1">
        <f>ABS(B114/C114-1)</f>
        <v>0.1161895700793264</v>
      </c>
      <c r="E114" t="s">
        <v>18</v>
      </c>
      <c r="F114" t="str">
        <f>MID(E114,8,16)</f>
        <v>2017, 2018, 2015</v>
      </c>
    </row>
    <row r="115" spans="1:6" x14ac:dyDescent="0.35">
      <c r="A115" t="s">
        <v>12</v>
      </c>
      <c r="B115">
        <v>3427</v>
      </c>
      <c r="C115">
        <v>3644</v>
      </c>
      <c r="D115" s="1">
        <f>ABS(B115/C115-1)</f>
        <v>5.9549945115257907E-2</v>
      </c>
      <c r="E115" t="s">
        <v>18</v>
      </c>
      <c r="F115" t="str">
        <f>MID(E115,8,16)</f>
        <v>2017, 2018, 2015</v>
      </c>
    </row>
    <row r="116" spans="1:6" x14ac:dyDescent="0.35">
      <c r="A116" t="s">
        <v>10</v>
      </c>
      <c r="B116">
        <v>7980</v>
      </c>
      <c r="C116">
        <v>7024</v>
      </c>
      <c r="D116" s="1">
        <f>ABS(B116/C116-1)</f>
        <v>0.13610478359908873</v>
      </c>
      <c r="E116" t="s">
        <v>18</v>
      </c>
      <c r="F116" t="str">
        <f>MID(E116,8,16)</f>
        <v>2017, 2018, 2015</v>
      </c>
    </row>
    <row r="117" spans="1:6" x14ac:dyDescent="0.35">
      <c r="A117" t="s">
        <v>5</v>
      </c>
      <c r="B117">
        <v>5069322.56426288</v>
      </c>
      <c r="C117">
        <v>11465509.325063201</v>
      </c>
      <c r="D117" s="1">
        <f>ABS(B117/C117-1)</f>
        <v>0.55786329062752416</v>
      </c>
      <c r="E117" t="s">
        <v>18</v>
      </c>
      <c r="F117" t="str">
        <f>MID(E117,8,16)</f>
        <v>2017, 2018, 2015</v>
      </c>
    </row>
    <row r="118" spans="1:6" x14ac:dyDescent="0.35">
      <c r="A118" t="s">
        <v>11</v>
      </c>
      <c r="B118">
        <v>27120</v>
      </c>
      <c r="C118">
        <v>27959</v>
      </c>
      <c r="D118" s="1">
        <f>ABS(B118/C118-1)</f>
        <v>3.0008226331413868E-2</v>
      </c>
      <c r="E118" t="s">
        <v>18</v>
      </c>
      <c r="F118" t="str">
        <f>MID(E118,8,16)</f>
        <v>2017, 2018, 2015</v>
      </c>
    </row>
    <row r="119" spans="1:6" x14ac:dyDescent="0.35">
      <c r="A119" t="s">
        <v>9</v>
      </c>
      <c r="B119">
        <v>23819</v>
      </c>
      <c r="C119">
        <v>26555</v>
      </c>
      <c r="D119" s="1">
        <f>ABS(B119/C119-1)</f>
        <v>0.10303144417247223</v>
      </c>
      <c r="E119" t="s">
        <v>18</v>
      </c>
      <c r="F119" t="str">
        <f>MID(E119,8,16)</f>
        <v>2017, 2018, 2015</v>
      </c>
    </row>
    <row r="120" spans="1:6" x14ac:dyDescent="0.35">
      <c r="A120" t="s">
        <v>8</v>
      </c>
      <c r="B120">
        <v>46672</v>
      </c>
      <c r="C120">
        <v>50036</v>
      </c>
      <c r="D120" s="1">
        <f>ABS(B120/C120-1)</f>
        <v>6.7231593252857991E-2</v>
      </c>
      <c r="E120" t="s">
        <v>18</v>
      </c>
      <c r="F120" t="str">
        <f>MID(E120,8,16)</f>
        <v>2017, 2018, 2015</v>
      </c>
    </row>
    <row r="121" spans="1:6" x14ac:dyDescent="0.35">
      <c r="A121" t="s">
        <v>7</v>
      </c>
      <c r="B121">
        <v>233476.649399694</v>
      </c>
      <c r="C121">
        <v>234101.28383945799</v>
      </c>
      <c r="D121" s="1">
        <f>ABS(B121/C121-1)</f>
        <v>2.6682230422638842E-3</v>
      </c>
      <c r="E121" t="s">
        <v>24</v>
      </c>
      <c r="F121" t="str">
        <f>MID(E121,8,16)</f>
        <v>2017, 2018, 2016</v>
      </c>
    </row>
    <row r="122" spans="1:6" x14ac:dyDescent="0.35">
      <c r="A122" t="s">
        <v>12</v>
      </c>
      <c r="B122">
        <v>4774</v>
      </c>
      <c r="C122">
        <v>3644</v>
      </c>
      <c r="D122" s="1">
        <f>ABS(B122/C122-1)</f>
        <v>0.31009879253567507</v>
      </c>
      <c r="E122" t="s">
        <v>24</v>
      </c>
      <c r="F122" t="str">
        <f>MID(E122,8,16)</f>
        <v>2017, 2018, 2016</v>
      </c>
    </row>
    <row r="123" spans="1:6" x14ac:dyDescent="0.35">
      <c r="A123" t="s">
        <v>10</v>
      </c>
      <c r="B123">
        <v>6954</v>
      </c>
      <c r="C123">
        <v>7024</v>
      </c>
      <c r="D123" s="1">
        <f>ABS(B123/C123-1)</f>
        <v>9.9658314350796751E-3</v>
      </c>
      <c r="E123" t="s">
        <v>24</v>
      </c>
      <c r="F123" t="str">
        <f>MID(E123,8,16)</f>
        <v>2017, 2018, 2016</v>
      </c>
    </row>
    <row r="124" spans="1:6" x14ac:dyDescent="0.35">
      <c r="A124" t="s">
        <v>5</v>
      </c>
      <c r="B124">
        <v>11267146.4853241</v>
      </c>
      <c r="C124">
        <v>11465509.325063201</v>
      </c>
      <c r="D124" s="1">
        <f>ABS(B124/C124-1)</f>
        <v>1.7300831050347409E-2</v>
      </c>
      <c r="E124" t="s">
        <v>24</v>
      </c>
      <c r="F124" t="str">
        <f>MID(E124,8,16)</f>
        <v>2017, 2018, 2016</v>
      </c>
    </row>
    <row r="125" spans="1:6" x14ac:dyDescent="0.35">
      <c r="A125" t="s">
        <v>11</v>
      </c>
      <c r="B125">
        <v>26583</v>
      </c>
      <c r="C125">
        <v>27959</v>
      </c>
      <c r="D125" s="1">
        <f>ABS(B125/C125-1)</f>
        <v>4.9214921849851545E-2</v>
      </c>
      <c r="E125" t="s">
        <v>24</v>
      </c>
      <c r="F125" t="str">
        <f>MID(E125,8,16)</f>
        <v>2017, 2018, 2016</v>
      </c>
    </row>
    <row r="126" spans="1:6" x14ac:dyDescent="0.35">
      <c r="A126" t="s">
        <v>9</v>
      </c>
      <c r="B126">
        <v>27041</v>
      </c>
      <c r="C126">
        <v>26555</v>
      </c>
      <c r="D126" s="1">
        <f>ABS(B126/C126-1)</f>
        <v>1.8301638109583962E-2</v>
      </c>
      <c r="E126" t="s">
        <v>24</v>
      </c>
      <c r="F126" t="str">
        <f>MID(E126,8,16)</f>
        <v>2017, 2018, 2016</v>
      </c>
    </row>
    <row r="127" spans="1:6" x14ac:dyDescent="0.35">
      <c r="A127" t="s">
        <v>8</v>
      </c>
      <c r="B127">
        <v>48908</v>
      </c>
      <c r="C127">
        <v>50036</v>
      </c>
      <c r="D127" s="1">
        <f>ABS(B127/C127-1)</f>
        <v>2.2543768486689597E-2</v>
      </c>
      <c r="E127" t="s">
        <v>24</v>
      </c>
      <c r="F127" t="str">
        <f>MID(E127,8,16)</f>
        <v>2017, 2018, 2016</v>
      </c>
    </row>
    <row r="128" spans="1:6" x14ac:dyDescent="0.35">
      <c r="A128" t="s">
        <v>7</v>
      </c>
      <c r="B128">
        <v>222089.64970421599</v>
      </c>
      <c r="C128">
        <v>234101.28383945799</v>
      </c>
      <c r="D128" s="1">
        <f>ABS(B128/C128-1)</f>
        <v>5.1309561136278714E-2</v>
      </c>
      <c r="E128" t="s">
        <v>20</v>
      </c>
      <c r="F128" t="str">
        <f>MID(E128,8,16)</f>
        <v>2018, 2015, 2016</v>
      </c>
    </row>
    <row r="129" spans="1:6" x14ac:dyDescent="0.35">
      <c r="A129" t="s">
        <v>12</v>
      </c>
      <c r="B129">
        <v>3431</v>
      </c>
      <c r="C129">
        <v>3644</v>
      </c>
      <c r="D129" s="1">
        <f>ABS(B129/C129-1)</f>
        <v>5.8452250274423689E-2</v>
      </c>
      <c r="E129" t="s">
        <v>20</v>
      </c>
      <c r="F129" t="str">
        <f>MID(E129,8,16)</f>
        <v>2018, 2015, 2016</v>
      </c>
    </row>
    <row r="130" spans="1:6" x14ac:dyDescent="0.35">
      <c r="A130" t="s">
        <v>10</v>
      </c>
      <c r="B130">
        <v>7451</v>
      </c>
      <c r="C130">
        <v>7024</v>
      </c>
      <c r="D130" s="1">
        <f>ABS(B130/C130-1)</f>
        <v>6.0791571753986418E-2</v>
      </c>
      <c r="E130" t="s">
        <v>20</v>
      </c>
      <c r="F130" t="str">
        <f>MID(E130,8,16)</f>
        <v>2018, 2015, 2016</v>
      </c>
    </row>
    <row r="131" spans="1:6" x14ac:dyDescent="0.35">
      <c r="A131" t="s">
        <v>5</v>
      </c>
      <c r="B131">
        <v>8460770.2069565803</v>
      </c>
      <c r="C131">
        <v>11465509.325063201</v>
      </c>
      <c r="D131" s="1">
        <f>ABS(B131/C131-1)</f>
        <v>0.26206765289862577</v>
      </c>
      <c r="E131" t="s">
        <v>20</v>
      </c>
      <c r="F131" t="str">
        <f>MID(E131,8,16)</f>
        <v>2018, 2015, 2016</v>
      </c>
    </row>
    <row r="132" spans="1:6" x14ac:dyDescent="0.35">
      <c r="A132" t="s">
        <v>11</v>
      </c>
      <c r="B132">
        <v>27118</v>
      </c>
      <c r="C132">
        <v>27959</v>
      </c>
      <c r="D132" s="1">
        <f>ABS(B132/C132-1)</f>
        <v>3.0079759648056092E-2</v>
      </c>
      <c r="E132" t="s">
        <v>20</v>
      </c>
      <c r="F132" t="str">
        <f>MID(E132,8,16)</f>
        <v>2018, 2015, 2016</v>
      </c>
    </row>
    <row r="133" spans="1:6" x14ac:dyDescent="0.35">
      <c r="A133" t="s">
        <v>9</v>
      </c>
      <c r="B133">
        <v>25392</v>
      </c>
      <c r="C133">
        <v>26555</v>
      </c>
      <c r="D133" s="1">
        <f>ABS(B133/C133-1)</f>
        <v>4.3795895311617428E-2</v>
      </c>
      <c r="E133" t="s">
        <v>20</v>
      </c>
      <c r="F133" t="str">
        <f>MID(E133,8,16)</f>
        <v>2018, 2015, 2016</v>
      </c>
    </row>
    <row r="134" spans="1:6" x14ac:dyDescent="0.35">
      <c r="A134" t="s">
        <v>8</v>
      </c>
      <c r="B134">
        <v>49960</v>
      </c>
      <c r="C134">
        <v>50036</v>
      </c>
      <c r="D134" s="1">
        <f>ABS(B134/C134-1)</f>
        <v>1.5189063874010422E-3</v>
      </c>
      <c r="E134" t="s">
        <v>20</v>
      </c>
      <c r="F134" t="str">
        <f>MID(E134,8,16)</f>
        <v>2018, 2015, 2016</v>
      </c>
    </row>
    <row r="135" spans="1:6" x14ac:dyDescent="0.35">
      <c r="A135" t="s">
        <v>7</v>
      </c>
      <c r="B135">
        <v>206799.99511842401</v>
      </c>
      <c r="C135">
        <v>234101.28383945799</v>
      </c>
      <c r="D135" s="1">
        <f>ABS(B135/C135-1)</f>
        <v>0.11662169584578896</v>
      </c>
      <c r="E135" t="s">
        <v>26</v>
      </c>
      <c r="F135" t="str">
        <f>MID(E135,8,16)</f>
        <v>2018, 2015, 2017</v>
      </c>
    </row>
    <row r="136" spans="1:6" x14ac:dyDescent="0.35">
      <c r="A136" t="s">
        <v>12</v>
      </c>
      <c r="B136">
        <v>3427</v>
      </c>
      <c r="C136">
        <v>3644</v>
      </c>
      <c r="D136" s="1">
        <f>ABS(B136/C136-1)</f>
        <v>5.9549945115257907E-2</v>
      </c>
      <c r="E136" t="s">
        <v>26</v>
      </c>
      <c r="F136" t="str">
        <f>MID(E136,8,16)</f>
        <v>2018, 2015, 2017</v>
      </c>
    </row>
    <row r="137" spans="1:6" x14ac:dyDescent="0.35">
      <c r="A137" t="s">
        <v>10</v>
      </c>
      <c r="B137">
        <v>7973</v>
      </c>
      <c r="C137">
        <v>7024</v>
      </c>
      <c r="D137" s="1">
        <f>ABS(B137/C137-1)</f>
        <v>0.13510820045558081</v>
      </c>
      <c r="E137" t="s">
        <v>26</v>
      </c>
      <c r="F137" t="str">
        <f>MID(E137,8,16)</f>
        <v>2018, 2015, 2017</v>
      </c>
    </row>
    <row r="138" spans="1:6" x14ac:dyDescent="0.35">
      <c r="A138" t="s">
        <v>5</v>
      </c>
      <c r="B138">
        <v>5067450.5228711404</v>
      </c>
      <c r="C138">
        <v>11465509.325063201</v>
      </c>
      <c r="D138" s="1">
        <f>ABS(B138/C138-1)</f>
        <v>0.55802656653081506</v>
      </c>
      <c r="E138" t="s">
        <v>26</v>
      </c>
      <c r="F138" t="str">
        <f>MID(E138,8,16)</f>
        <v>2018, 2015, 2017</v>
      </c>
    </row>
    <row r="139" spans="1:6" x14ac:dyDescent="0.35">
      <c r="A139" t="s">
        <v>11</v>
      </c>
      <c r="B139">
        <v>27120</v>
      </c>
      <c r="C139">
        <v>27959</v>
      </c>
      <c r="D139" s="1">
        <f>ABS(B139/C139-1)</f>
        <v>3.0008226331413868E-2</v>
      </c>
      <c r="E139" t="s">
        <v>26</v>
      </c>
      <c r="F139" t="str">
        <f>MID(E139,8,16)</f>
        <v>2018, 2015, 2017</v>
      </c>
    </row>
    <row r="140" spans="1:6" x14ac:dyDescent="0.35">
      <c r="A140" t="s">
        <v>9</v>
      </c>
      <c r="B140">
        <v>23839</v>
      </c>
      <c r="C140">
        <v>26555</v>
      </c>
      <c r="D140" s="1">
        <f>ABS(B140/C140-1)</f>
        <v>0.10227829034080216</v>
      </c>
      <c r="E140" t="s">
        <v>26</v>
      </c>
      <c r="F140" t="str">
        <f>MID(E140,8,16)</f>
        <v>2018, 2015, 2017</v>
      </c>
    </row>
    <row r="141" spans="1:6" x14ac:dyDescent="0.35">
      <c r="A141" t="s">
        <v>8</v>
      </c>
      <c r="B141">
        <v>46640</v>
      </c>
      <c r="C141">
        <v>50036</v>
      </c>
      <c r="D141" s="1">
        <f>ABS(B141/C141-1)</f>
        <v>6.7871132784395272E-2</v>
      </c>
      <c r="E141" t="s">
        <v>26</v>
      </c>
      <c r="F141" t="str">
        <f>MID(E141,8,16)</f>
        <v>2018, 2015, 2017</v>
      </c>
    </row>
    <row r="142" spans="1:6" x14ac:dyDescent="0.35">
      <c r="A142" t="s">
        <v>7</v>
      </c>
      <c r="B142">
        <v>224455.13983800399</v>
      </c>
      <c r="C142">
        <v>234101.28383945799</v>
      </c>
      <c r="D142" s="1">
        <f>ABS(B142/C142-1)</f>
        <v>4.1205002566620408E-2</v>
      </c>
      <c r="E142" t="s">
        <v>14</v>
      </c>
      <c r="F142" t="str">
        <f>MID(E142,8,16)</f>
        <v>2018, 2016, 2015</v>
      </c>
    </row>
    <row r="143" spans="1:6" x14ac:dyDescent="0.35">
      <c r="A143" t="s">
        <v>12</v>
      </c>
      <c r="B143">
        <v>3436</v>
      </c>
      <c r="C143">
        <v>3644</v>
      </c>
      <c r="D143" s="1">
        <f>ABS(B143/C143-1)</f>
        <v>5.7080131723380889E-2</v>
      </c>
      <c r="E143" t="s">
        <v>14</v>
      </c>
      <c r="F143" t="str">
        <f>MID(E143,8,16)</f>
        <v>2018, 2016, 2015</v>
      </c>
    </row>
    <row r="144" spans="1:6" x14ac:dyDescent="0.35">
      <c r="A144" t="s">
        <v>10</v>
      </c>
      <c r="B144">
        <v>7365</v>
      </c>
      <c r="C144">
        <v>7024</v>
      </c>
      <c r="D144" s="1">
        <f>ABS(B144/C144-1)</f>
        <v>4.8547835990888411E-2</v>
      </c>
      <c r="E144" t="s">
        <v>14</v>
      </c>
      <c r="F144" t="str">
        <f>MID(E144,8,16)</f>
        <v>2018, 2016, 2015</v>
      </c>
    </row>
    <row r="145" spans="1:6" x14ac:dyDescent="0.35">
      <c r="A145" t="s">
        <v>5</v>
      </c>
      <c r="B145">
        <v>8590807.9996936806</v>
      </c>
      <c r="C145">
        <v>11465509.325063201</v>
      </c>
      <c r="D145" s="1">
        <f>ABS(B145/C145-1)</f>
        <v>0.25072600299452241</v>
      </c>
      <c r="E145" t="s">
        <v>14</v>
      </c>
      <c r="F145" t="str">
        <f>MID(E145,8,16)</f>
        <v>2018, 2016, 2015</v>
      </c>
    </row>
    <row r="146" spans="1:6" x14ac:dyDescent="0.35">
      <c r="A146" t="s">
        <v>11</v>
      </c>
      <c r="B146">
        <v>27115</v>
      </c>
      <c r="C146">
        <v>27959</v>
      </c>
      <c r="D146" s="1">
        <f>ABS(B146/C146-1)</f>
        <v>3.0187059623019374E-2</v>
      </c>
      <c r="E146" t="s">
        <v>14</v>
      </c>
      <c r="F146" t="str">
        <f>MID(E146,8,16)</f>
        <v>2018, 2016, 2015</v>
      </c>
    </row>
    <row r="147" spans="1:6" x14ac:dyDescent="0.35">
      <c r="A147" t="s">
        <v>9</v>
      </c>
      <c r="B147">
        <v>27119</v>
      </c>
      <c r="C147">
        <v>26555</v>
      </c>
      <c r="D147" s="1">
        <f>ABS(B147/C147-1)</f>
        <v>2.1238938053097289E-2</v>
      </c>
      <c r="E147" t="s">
        <v>14</v>
      </c>
      <c r="F147" t="str">
        <f>MID(E147,8,16)</f>
        <v>2018, 2016, 2015</v>
      </c>
    </row>
    <row r="148" spans="1:6" x14ac:dyDescent="0.35">
      <c r="A148" t="s">
        <v>8</v>
      </c>
      <c r="B148">
        <v>46670</v>
      </c>
      <c r="C148">
        <v>50036</v>
      </c>
      <c r="D148" s="1">
        <f>ABS(B148/C148-1)</f>
        <v>6.7271564473579071E-2</v>
      </c>
      <c r="E148" t="s">
        <v>14</v>
      </c>
      <c r="F148" t="str">
        <f>MID(E148,8,16)</f>
        <v>2018, 2016, 2015</v>
      </c>
    </row>
    <row r="149" spans="1:6" x14ac:dyDescent="0.35">
      <c r="A149" t="s">
        <v>7</v>
      </c>
      <c r="B149">
        <v>233394.10091904699</v>
      </c>
      <c r="C149">
        <v>234101.28383945799</v>
      </c>
      <c r="D149" s="1">
        <f>ABS(B149/C149-1)</f>
        <v>3.020841700705823E-3</v>
      </c>
      <c r="E149" t="s">
        <v>28</v>
      </c>
      <c r="F149" t="str">
        <f>MID(E149,8,16)</f>
        <v>2018, 2016, 2017</v>
      </c>
    </row>
    <row r="150" spans="1:6" x14ac:dyDescent="0.35">
      <c r="A150" t="s">
        <v>12</v>
      </c>
      <c r="B150">
        <v>4773</v>
      </c>
      <c r="C150">
        <v>3644</v>
      </c>
      <c r="D150" s="1">
        <f>ABS(B150/C150-1)</f>
        <v>0.30982436882546649</v>
      </c>
      <c r="E150" t="s">
        <v>28</v>
      </c>
      <c r="F150" t="str">
        <f>MID(E150,8,16)</f>
        <v>2018, 2016, 2017</v>
      </c>
    </row>
    <row r="151" spans="1:6" x14ac:dyDescent="0.35">
      <c r="A151" t="s">
        <v>10</v>
      </c>
      <c r="B151">
        <v>6956</v>
      </c>
      <c r="C151">
        <v>7024</v>
      </c>
      <c r="D151" s="1">
        <f>ABS(B151/C151-1)</f>
        <v>9.6810933940774113E-3</v>
      </c>
      <c r="E151" t="s">
        <v>28</v>
      </c>
      <c r="F151" t="str">
        <f>MID(E151,8,16)</f>
        <v>2018, 2016, 2017</v>
      </c>
    </row>
    <row r="152" spans="1:6" x14ac:dyDescent="0.35">
      <c r="A152" t="s">
        <v>5</v>
      </c>
      <c r="B152">
        <v>11263553.305455901</v>
      </c>
      <c r="C152">
        <v>11465509.325063201</v>
      </c>
      <c r="D152" s="1">
        <f>ABS(B152/C152-1)</f>
        <v>1.761422139056934E-2</v>
      </c>
      <c r="E152" t="s">
        <v>28</v>
      </c>
      <c r="F152" t="str">
        <f>MID(E152,8,16)</f>
        <v>2018, 2016, 2017</v>
      </c>
    </row>
    <row r="153" spans="1:6" x14ac:dyDescent="0.35">
      <c r="A153" t="s">
        <v>11</v>
      </c>
      <c r="B153">
        <v>26584</v>
      </c>
      <c r="C153">
        <v>27959</v>
      </c>
      <c r="D153" s="1">
        <f>ABS(B153/C153-1)</f>
        <v>4.9179155191530488E-2</v>
      </c>
      <c r="E153" t="s">
        <v>28</v>
      </c>
      <c r="F153" t="str">
        <f>MID(E153,8,16)</f>
        <v>2018, 2016, 2017</v>
      </c>
    </row>
    <row r="154" spans="1:6" x14ac:dyDescent="0.35">
      <c r="A154" t="s">
        <v>9</v>
      </c>
      <c r="B154">
        <v>27052</v>
      </c>
      <c r="C154">
        <v>26555</v>
      </c>
      <c r="D154" s="1">
        <f>ABS(B154/C154-1)</f>
        <v>1.871587271700248E-2</v>
      </c>
      <c r="E154" t="s">
        <v>28</v>
      </c>
      <c r="F154" t="str">
        <f>MID(E154,8,16)</f>
        <v>2018, 2016, 2017</v>
      </c>
    </row>
    <row r="155" spans="1:6" x14ac:dyDescent="0.35">
      <c r="A155" t="s">
        <v>8</v>
      </c>
      <c r="B155">
        <v>48870</v>
      </c>
      <c r="C155">
        <v>50036</v>
      </c>
      <c r="D155" s="1">
        <f>ABS(B155/C155-1)</f>
        <v>2.3303221680390118E-2</v>
      </c>
      <c r="E155" t="s">
        <v>28</v>
      </c>
      <c r="F155" t="str">
        <f>MID(E155,8,16)</f>
        <v>2018, 2016, 2017</v>
      </c>
    </row>
    <row r="156" spans="1:6" x14ac:dyDescent="0.35">
      <c r="A156" t="s">
        <v>7</v>
      </c>
      <c r="B156">
        <v>209657.425035739</v>
      </c>
      <c r="C156">
        <v>234101.28383945799</v>
      </c>
      <c r="D156" s="1">
        <f>ABS(B156/C156-1)</f>
        <v>0.10441574007121679</v>
      </c>
      <c r="E156" t="s">
        <v>16</v>
      </c>
      <c r="F156" t="str">
        <f>MID(E156,8,16)</f>
        <v>2018, 2017, 2015</v>
      </c>
    </row>
    <row r="157" spans="1:6" x14ac:dyDescent="0.35">
      <c r="A157" t="s">
        <v>12</v>
      </c>
      <c r="B157">
        <v>3433</v>
      </c>
      <c r="C157">
        <v>3644</v>
      </c>
      <c r="D157" s="1">
        <f>ABS(B157/C157-1)</f>
        <v>5.7903402854006636E-2</v>
      </c>
      <c r="E157" t="s">
        <v>16</v>
      </c>
      <c r="F157" t="str">
        <f>MID(E157,8,16)</f>
        <v>2018, 2017, 2015</v>
      </c>
    </row>
    <row r="158" spans="1:6" x14ac:dyDescent="0.35">
      <c r="A158" t="s">
        <v>10</v>
      </c>
      <c r="B158">
        <v>7656</v>
      </c>
      <c r="C158">
        <v>7024</v>
      </c>
      <c r="D158" s="1">
        <f>ABS(B158/C158-1)</f>
        <v>8.9977220956719783E-2</v>
      </c>
      <c r="E158" t="s">
        <v>16</v>
      </c>
      <c r="F158" t="str">
        <f>MID(E158,8,16)</f>
        <v>2018, 2017, 2015</v>
      </c>
    </row>
    <row r="159" spans="1:6" x14ac:dyDescent="0.35">
      <c r="A159" t="s">
        <v>5</v>
      </c>
      <c r="B159">
        <v>5593832.1832471797</v>
      </c>
      <c r="C159">
        <v>11465509.325063201</v>
      </c>
      <c r="D159" s="1">
        <f>ABS(B159/C159-1)</f>
        <v>0.51211655543123069</v>
      </c>
      <c r="E159" t="s">
        <v>16</v>
      </c>
      <c r="F159" t="str">
        <f>MID(E159,8,16)</f>
        <v>2018, 2017, 2015</v>
      </c>
    </row>
    <row r="160" spans="1:6" x14ac:dyDescent="0.35">
      <c r="A160" t="s">
        <v>11</v>
      </c>
      <c r="B160">
        <v>27117</v>
      </c>
      <c r="C160">
        <v>27959</v>
      </c>
      <c r="D160" s="1">
        <f>ABS(B160/C160-1)</f>
        <v>3.0115526306377149E-2</v>
      </c>
      <c r="E160" t="s">
        <v>16</v>
      </c>
      <c r="F160" t="str">
        <f>MID(E160,8,16)</f>
        <v>2018, 2017, 2015</v>
      </c>
    </row>
    <row r="161" spans="1:6" x14ac:dyDescent="0.35">
      <c r="A161" t="s">
        <v>9</v>
      </c>
      <c r="B161">
        <v>25835</v>
      </c>
      <c r="C161">
        <v>26555</v>
      </c>
      <c r="D161" s="1">
        <f>ABS(B161/C161-1)</f>
        <v>2.7113537940124277E-2</v>
      </c>
      <c r="E161" t="s">
        <v>16</v>
      </c>
      <c r="F161" t="str">
        <f>MID(E161,8,16)</f>
        <v>2018, 2017, 2015</v>
      </c>
    </row>
    <row r="162" spans="1:6" x14ac:dyDescent="0.35">
      <c r="A162" t="s">
        <v>8</v>
      </c>
      <c r="B162">
        <v>42064</v>
      </c>
      <c r="C162">
        <v>50036</v>
      </c>
      <c r="D162" s="1">
        <f>ABS(B162/C162-1)</f>
        <v>0.15932528579422811</v>
      </c>
      <c r="E162" t="s">
        <v>16</v>
      </c>
      <c r="F162" t="str">
        <f>MID(E162,8,16)</f>
        <v>2018, 2017, 2015</v>
      </c>
    </row>
    <row r="163" spans="1:6" x14ac:dyDescent="0.35">
      <c r="A163" t="s">
        <v>7</v>
      </c>
      <c r="B163">
        <v>222340.88333153501</v>
      </c>
      <c r="C163">
        <v>234101.28383945799</v>
      </c>
      <c r="D163" s="1">
        <f>ABS(B163/C163-1)</f>
        <v>5.0236377669710008E-2</v>
      </c>
      <c r="E163" t="s">
        <v>22</v>
      </c>
      <c r="F163" t="str">
        <f>MID(E163,8,16)</f>
        <v>2018, 2017, 2016</v>
      </c>
    </row>
    <row r="164" spans="1:6" x14ac:dyDescent="0.35">
      <c r="A164" t="s">
        <v>12</v>
      </c>
      <c r="B164">
        <v>4726</v>
      </c>
      <c r="C164">
        <v>3644</v>
      </c>
      <c r="D164" s="1">
        <f>ABS(B164/C164-1)</f>
        <v>0.29692645444566401</v>
      </c>
      <c r="E164" t="s">
        <v>22</v>
      </c>
      <c r="F164" t="str">
        <f>MID(E164,8,16)</f>
        <v>2018, 2017, 2016</v>
      </c>
    </row>
    <row r="165" spans="1:6" x14ac:dyDescent="0.35">
      <c r="A165" t="s">
        <v>10</v>
      </c>
      <c r="B165">
        <v>7397</v>
      </c>
      <c r="C165">
        <v>7024</v>
      </c>
      <c r="D165" s="1">
        <f>ABS(B165/C165-1)</f>
        <v>5.3103644646924852E-2</v>
      </c>
      <c r="E165" t="s">
        <v>22</v>
      </c>
      <c r="F165" t="str">
        <f>MID(E165,8,16)</f>
        <v>2018, 2017, 2016</v>
      </c>
    </row>
    <row r="166" spans="1:6" x14ac:dyDescent="0.35">
      <c r="A166" t="s">
        <v>5</v>
      </c>
      <c r="B166">
        <v>8131590.6747233402</v>
      </c>
      <c r="C166">
        <v>11465509.325063201</v>
      </c>
      <c r="D166" s="1">
        <f>ABS(B166/C166-1)</f>
        <v>0.2907780680141292</v>
      </c>
      <c r="E166" t="s">
        <v>22</v>
      </c>
      <c r="F166" t="str">
        <f>MID(E166,8,16)</f>
        <v>2018, 2017, 2016</v>
      </c>
    </row>
    <row r="167" spans="1:6" x14ac:dyDescent="0.35">
      <c r="A167" t="s">
        <v>11</v>
      </c>
      <c r="B167">
        <v>26599</v>
      </c>
      <c r="C167">
        <v>27959</v>
      </c>
      <c r="D167" s="1">
        <f>ABS(B167/C167-1)</f>
        <v>4.8642655316713745E-2</v>
      </c>
      <c r="E167" t="s">
        <v>22</v>
      </c>
      <c r="F167" t="str">
        <f>MID(E167,8,16)</f>
        <v>2018, 2017, 2016</v>
      </c>
    </row>
    <row r="168" spans="1:6" x14ac:dyDescent="0.35">
      <c r="A168" t="s">
        <v>9</v>
      </c>
      <c r="B168">
        <v>26326</v>
      </c>
      <c r="C168">
        <v>26555</v>
      </c>
      <c r="D168" s="1">
        <f>ABS(B168/C168-1)</f>
        <v>8.623611372622908E-3</v>
      </c>
      <c r="E168" t="s">
        <v>22</v>
      </c>
      <c r="F168" t="str">
        <f>MID(E168,8,16)</f>
        <v>2018, 2017, 2016</v>
      </c>
    </row>
    <row r="169" spans="1:6" x14ac:dyDescent="0.35">
      <c r="A169" t="s">
        <v>8</v>
      </c>
      <c r="B169">
        <v>47664</v>
      </c>
      <c r="C169">
        <v>50036</v>
      </c>
      <c r="D169" s="1">
        <f>ABS(B169/C169-1)</f>
        <v>4.7405867775201838E-2</v>
      </c>
      <c r="E169" t="s">
        <v>22</v>
      </c>
      <c r="F169" t="str">
        <f>MID(E169,8,16)</f>
        <v>2018, 2017, 2016</v>
      </c>
    </row>
    <row r="175" spans="1:6" x14ac:dyDescent="0.35">
      <c r="C175" t="str" cm="1">
        <f t="array" ref="C175:C181">_xlfn.UNIQUE(Table1[Parameter])</f>
        <v>Annualised Cost â‚¬M</v>
      </c>
      <c r="D175" s="5">
        <f>AVERAGEIF(Table1[Parameter],C175,Table1[Error])</f>
        <v>5.0693396843793946E-2</v>
      </c>
    </row>
    <row r="176" spans="1:6" x14ac:dyDescent="0.35">
      <c r="C176" t="str">
        <v>battery Flow Cap (MW)</v>
      </c>
      <c r="D176" s="5">
        <f>AVERAGEIF(Table1[Parameter],C176,Table1[Error])</f>
        <v>0.11728183315038417</v>
      </c>
    </row>
    <row r="177" spans="3:4" x14ac:dyDescent="0.35">
      <c r="C177" t="str">
        <v>electrolyser Flow Cap (MW)</v>
      </c>
      <c r="D177" s="5">
        <f>AVERAGEIF(Table1[Parameter],C177,Table1[Error])</f>
        <v>5.5666287015945316E-2</v>
      </c>
    </row>
    <row r="178" spans="3:4" x14ac:dyDescent="0.35">
      <c r="C178" t="str">
        <v>H2 Storage (GWh)</v>
      </c>
      <c r="D178" s="5">
        <f>AVERAGEIF(Table1[Parameter],C178,Table1[Error])</f>
        <v>0.26761528410379176</v>
      </c>
    </row>
    <row r="179" spans="3:4" x14ac:dyDescent="0.35">
      <c r="C179" t="str">
        <v>h2_elec_conversion Flow Cap (MW)</v>
      </c>
      <c r="D179" s="5">
        <f>AVERAGEIF(Table1[Parameter],C179,Table1[Error])</f>
        <v>3.4872491863085234E-2</v>
      </c>
    </row>
    <row r="180" spans="3:4" x14ac:dyDescent="0.35">
      <c r="C180" t="str">
        <v>offshore_wind Flow Cap (MW)</v>
      </c>
      <c r="D180" s="5">
        <f>AVERAGEIF(Table1[Parameter],C180,Table1[Error])</f>
        <v>3.0146551183079146E-2</v>
      </c>
    </row>
    <row r="181" spans="3:4" x14ac:dyDescent="0.35">
      <c r="C181" t="str">
        <v>solar Flow Cap (MW)</v>
      </c>
      <c r="D181" s="5">
        <f>AVERAGEIF(Table1[Parameter],C181,Table1[Error])</f>
        <v>5.4091054440802623E-2</v>
      </c>
    </row>
  </sheetData>
  <conditionalFormatting sqref="D2:D169">
    <cfRule type="colorScale" priority="3">
      <colorScale>
        <cfvo type="min"/>
        <cfvo type="percentile" val="50"/>
        <cfvo type="max"/>
        <color rgb="FFF8696B"/>
        <color theme="0"/>
        <color theme="5"/>
      </colorScale>
    </cfRule>
  </conditionalFormatting>
  <conditionalFormatting sqref="J2:J25">
    <cfRule type="colorScale" priority="2">
      <colorScale>
        <cfvo type="min"/>
        <cfvo type="max"/>
        <color rgb="FF63BE7B"/>
        <color rgb="FFFCFCFF"/>
      </colorScale>
    </cfRule>
  </conditionalFormatting>
  <conditionalFormatting sqref="K2:K25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Sheet2</vt:lpstr>
      <vt:lpstr>three_cluster_combinations_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Hawkins</cp:lastModifiedBy>
  <dcterms:created xsi:type="dcterms:W3CDTF">2025-01-03T21:20:43Z</dcterms:created>
  <dcterms:modified xsi:type="dcterms:W3CDTF">2025-01-04T11:31:57Z</dcterms:modified>
</cp:coreProperties>
</file>