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wkins\Offline Workspace\Development\energy-system-modelling-with-LDES\simple_weather-year_ldes-model\export\"/>
    </mc:Choice>
  </mc:AlternateContent>
  <xr:revisionPtr revIDLastSave="0" documentId="13_ncr:9_{F441960C-B3A3-4DF6-B531-952A85F3CF54}" xr6:coauthVersionLast="47" xr6:coauthVersionMax="47" xr10:uidLastSave="{00000000-0000-0000-0000-000000000000}"/>
  <bookViews>
    <workbookView xWindow="-110" yWindow="-110" windowWidth="19420" windowHeight="11500" xr2:uid="{753F38DD-ACE9-438B-A77F-1A038457B320}"/>
  </bookViews>
  <sheets>
    <sheet name="plan_results" sheetId="1" r:id="rId1"/>
    <sheet name="Cap Mix" sheetId="2" r:id="rId2"/>
  </sheets>
  <definedNames>
    <definedName name="_xlnm._FilterDatabase" localSheetId="0" hidden="1">plan_results!$A$1:$K$111</definedName>
    <definedName name="_xlchart.v1.0" hidden="1">plan_results!$B$1</definedName>
    <definedName name="_xlchart.v1.1" hidden="1">plan_results!$B$2:$B$107</definedName>
    <definedName name="_xlchart.v1.10" hidden="1">'Cap Mix'!$A$4:$J$4</definedName>
    <definedName name="_xlchart.v1.11" hidden="1">'Cap Mix'!$A$5:$J$5</definedName>
    <definedName name="_xlchart.v1.12" hidden="1">'Cap Mix'!$A$6:$J$6</definedName>
    <definedName name="_xlchart.v1.13" hidden="1">'Cap Mix'!$A$7:$J$7</definedName>
    <definedName name="_xlchart.v1.14" hidden="1">'Cap Mix'!$A$8:$J$8</definedName>
    <definedName name="_xlchart.v1.15" hidden="1">'Cap Mix'!$A$9:$J$9</definedName>
    <definedName name="_xlchart.v1.16" hidden="1">'Cap Mix'!$A$10:$J$10</definedName>
    <definedName name="_xlchart.v1.17" hidden="1">'Cap Mix'!$A$11:$J$11</definedName>
    <definedName name="_xlchart.v1.18" hidden="1">'Cap Mix'!$A$12:$J$12</definedName>
    <definedName name="_xlchart.v1.19" hidden="1">'Cap Mix'!$A$13:$J$13</definedName>
    <definedName name="_xlchart.v1.2" hidden="1">plan_results!$B$8:$B$107</definedName>
    <definedName name="_xlchart.v1.20" hidden="1">'Cap Mix'!$A$3:$J$3</definedName>
    <definedName name="_xlchart.v1.21" hidden="1">'Cap Mix'!$A$4:$J$4</definedName>
    <definedName name="_xlchart.v1.22" hidden="1">'Cap Mix'!$A$5:$J$5</definedName>
    <definedName name="_xlchart.v1.23" hidden="1">'Cap Mix'!$A$6:$J$6</definedName>
    <definedName name="_xlchart.v1.24" hidden="1">'Cap Mix'!$A$7:$J$7</definedName>
    <definedName name="_xlchart.v1.25" hidden="1">'Cap Mix'!$A$8:$J$8</definedName>
    <definedName name="_xlchart.v1.26" hidden="1">'Cap Mix'!$A$9:$J$9</definedName>
    <definedName name="_xlchart.v1.27" hidden="1">'Cap Mix'!$B$3</definedName>
    <definedName name="_xlchart.v1.28" hidden="1">'Cap Mix'!$B$3:$J$3</definedName>
    <definedName name="_xlchart.v1.29" hidden="1">'Cap Mix'!$B$4:$B$13</definedName>
    <definedName name="_xlchart.v1.3" hidden="1">plan_results!$D$1</definedName>
    <definedName name="_xlchart.v1.30" hidden="1">'Cap Mix'!$D$3</definedName>
    <definedName name="_xlchart.v1.31" hidden="1">'Cap Mix'!$D$4:$D$13</definedName>
    <definedName name="_xlchart.v1.32" hidden="1">'Cap Mix'!$E$3</definedName>
    <definedName name="_xlchart.v1.33" hidden="1">'Cap Mix'!$E$4:$E$13</definedName>
    <definedName name="_xlchart.v1.4" hidden="1">plan_results!$D$2:$D$107</definedName>
    <definedName name="_xlchart.v1.5" hidden="1">'Cap Mix'!$A$10:$J$10</definedName>
    <definedName name="_xlchart.v1.6" hidden="1">'Cap Mix'!$A$11:$J$11</definedName>
    <definedName name="_xlchart.v1.7" hidden="1">'Cap Mix'!$A$12:$J$12</definedName>
    <definedName name="_xlchart.v1.8" hidden="1">'Cap Mix'!$A$13:$J$13</definedName>
    <definedName name="_xlchart.v1.9" hidden="1">'Cap Mix'!$A$3:$J$3</definedName>
  </definedNames>
  <calcPr calcId="0"/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4" i="2"/>
  <c r="D5" i="2"/>
  <c r="D6" i="2"/>
  <c r="D7" i="2"/>
  <c r="D8" i="2"/>
  <c r="D9" i="2"/>
  <c r="D10" i="2"/>
  <c r="D11" i="2"/>
  <c r="D12" i="2"/>
  <c r="D13" i="2"/>
  <c r="D4" i="2"/>
  <c r="B5" i="2"/>
  <c r="C5" i="2"/>
  <c r="E5" i="2"/>
  <c r="G5" i="2"/>
  <c r="H5" i="2"/>
  <c r="I5" i="2"/>
  <c r="J5" i="2"/>
  <c r="B6" i="2"/>
  <c r="C6" i="2"/>
  <c r="E6" i="2"/>
  <c r="G6" i="2"/>
  <c r="H6" i="2"/>
  <c r="I6" i="2"/>
  <c r="J6" i="2"/>
  <c r="B7" i="2"/>
  <c r="C7" i="2"/>
  <c r="E7" i="2"/>
  <c r="G7" i="2"/>
  <c r="H7" i="2"/>
  <c r="I7" i="2"/>
  <c r="J7" i="2"/>
  <c r="B8" i="2"/>
  <c r="C8" i="2"/>
  <c r="E8" i="2"/>
  <c r="G8" i="2"/>
  <c r="H8" i="2"/>
  <c r="I8" i="2"/>
  <c r="J8" i="2"/>
  <c r="B9" i="2"/>
  <c r="C9" i="2"/>
  <c r="E9" i="2"/>
  <c r="G9" i="2"/>
  <c r="H9" i="2"/>
  <c r="I9" i="2"/>
  <c r="J9" i="2"/>
  <c r="B10" i="2"/>
  <c r="C10" i="2"/>
  <c r="E10" i="2"/>
  <c r="G10" i="2"/>
  <c r="H10" i="2"/>
  <c r="I10" i="2"/>
  <c r="J10" i="2"/>
  <c r="B11" i="2"/>
  <c r="C11" i="2"/>
  <c r="E11" i="2"/>
  <c r="G11" i="2"/>
  <c r="H11" i="2"/>
  <c r="I11" i="2"/>
  <c r="J11" i="2"/>
  <c r="B12" i="2"/>
  <c r="C12" i="2"/>
  <c r="E12" i="2"/>
  <c r="G12" i="2"/>
  <c r="H12" i="2"/>
  <c r="I12" i="2"/>
  <c r="J12" i="2"/>
  <c r="B13" i="2"/>
  <c r="C13" i="2"/>
  <c r="E13" i="2"/>
  <c r="G13" i="2"/>
  <c r="H13" i="2"/>
  <c r="I13" i="2"/>
  <c r="J13" i="2"/>
  <c r="C4" i="2"/>
  <c r="E4" i="2"/>
  <c r="G4" i="2"/>
  <c r="H4" i="2"/>
  <c r="I4" i="2"/>
  <c r="J4" i="2"/>
  <c r="B4" i="2"/>
  <c r="B3" i="2" a="1"/>
  <c r="B3" i="2" s="1"/>
  <c r="A4" i="2" a="1"/>
  <c r="A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<sst xmlns="http://schemas.openxmlformats.org/spreadsheetml/2006/main" count="202" uniqueCount="23">
  <si>
    <t>techs</t>
  </si>
  <si>
    <t>year</t>
  </si>
  <si>
    <t>Flow Capacity (Power) (MWh)</t>
  </si>
  <si>
    <t>Storage Capacity (MWh)</t>
  </si>
  <si>
    <t>Flow Capacity (Hydrogen) (MWh)</t>
  </si>
  <si>
    <t>Cost Investment</t>
  </si>
  <si>
    <t>Cost Investment Annualised</t>
  </si>
  <si>
    <t>carriers</t>
  </si>
  <si>
    <t>Cost Investment Flow Cap</t>
  </si>
  <si>
    <t>Cost Investment Storage Cap</t>
  </si>
  <si>
    <t>Cost Fixed Opex</t>
  </si>
  <si>
    <t>battery</t>
  </si>
  <si>
    <t>demand_power</t>
  </si>
  <si>
    <t>electrolyser</t>
  </si>
  <si>
    <t>hydrogen</t>
  </si>
  <si>
    <t>power</t>
  </si>
  <si>
    <t>h2_elec_conversion</t>
  </si>
  <si>
    <t>h2_salt_cavern</t>
  </si>
  <si>
    <t>nuclear</t>
  </si>
  <si>
    <t>offshore_wind</t>
  </si>
  <si>
    <t>onshore_wind</t>
  </si>
  <si>
    <t>solar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</si>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</sst>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0C21-2FD8-45AD-8E36-7797D95955E9}">
  <dimension ref="A1:K111"/>
  <sheetViews>
    <sheetView tabSelected="1" workbookViewId="0">
      <selection activeCell="C1" sqref="C1"/>
    </sheetView>
  </sheetViews>
  <sheetFormatPr defaultRowHeight="14.5" x14ac:dyDescent="0.35"/>
  <cols>
    <col min="1" max="1" width="16.81640625" bestFit="1" customWidth="1"/>
    <col min="2" max="2" width="4.81640625" bestFit="1" customWidth="1"/>
    <col min="3" max="3" width="24.7265625" bestFit="1" customWidth="1"/>
    <col min="4" max="4" width="20.453125" bestFit="1" customWidth="1"/>
    <col min="5" max="5" width="27.453125" bestFit="1" customWidth="1"/>
    <col min="6" max="6" width="14.08984375" bestFit="1" customWidth="1"/>
    <col min="7" max="7" width="23.54296875" bestFit="1" customWidth="1"/>
    <col min="8" max="8" width="8.1796875" bestFit="1" customWidth="1"/>
    <col min="9" max="9" width="22" bestFit="1" customWidth="1"/>
    <col min="10" max="10" width="24.453125" bestFit="1" customWidth="1"/>
    <col min="11" max="11" width="13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2010</v>
      </c>
      <c r="C2">
        <v>2350.1265620233098</v>
      </c>
      <c r="D2">
        <v>783.37552067443903</v>
      </c>
      <c r="F2">
        <v>869.54682794862697</v>
      </c>
      <c r="G2">
        <v>102.136644133003</v>
      </c>
      <c r="J2">
        <v>869.54682794862697</v>
      </c>
    </row>
    <row r="3" spans="1:11" x14ac:dyDescent="0.35">
      <c r="A3" t="s">
        <v>12</v>
      </c>
      <c r="B3">
        <v>2010</v>
      </c>
      <c r="C3">
        <v>18950</v>
      </c>
    </row>
    <row r="4" spans="1:11" x14ac:dyDescent="0.35">
      <c r="A4" t="s">
        <v>13</v>
      </c>
      <c r="B4">
        <v>2010</v>
      </c>
      <c r="C4">
        <v>12542.530960140701</v>
      </c>
      <c r="E4">
        <v>8152.6451240914903</v>
      </c>
      <c r="F4">
        <v>24834.211301078602</v>
      </c>
      <c r="G4">
        <v>2735.9371833994601</v>
      </c>
      <c r="H4" t="s">
        <v>14</v>
      </c>
      <c r="I4">
        <v>9783.1741489097894</v>
      </c>
      <c r="K4">
        <v>496.68422602157398</v>
      </c>
    </row>
    <row r="5" spans="1:11" x14ac:dyDescent="0.35">
      <c r="A5" t="s">
        <v>13</v>
      </c>
      <c r="B5">
        <v>2010</v>
      </c>
      <c r="C5">
        <v>12542.530960140701</v>
      </c>
      <c r="E5">
        <v>8152.6451240914903</v>
      </c>
      <c r="F5">
        <v>24834.211301078602</v>
      </c>
      <c r="G5">
        <v>2735.9371833994601</v>
      </c>
      <c r="H5" t="s">
        <v>15</v>
      </c>
      <c r="I5">
        <v>15051.037152168899</v>
      </c>
      <c r="K5">
        <v>496.68422602157398</v>
      </c>
    </row>
    <row r="6" spans="1:11" x14ac:dyDescent="0.35">
      <c r="A6" t="s">
        <v>16</v>
      </c>
      <c r="B6">
        <v>2010</v>
      </c>
      <c r="C6">
        <v>15796.8</v>
      </c>
      <c r="E6">
        <v>28208.571428571398</v>
      </c>
      <c r="F6">
        <v>4118.9027657142797</v>
      </c>
      <c r="G6">
        <v>453.77157723688703</v>
      </c>
      <c r="H6" t="s">
        <v>14</v>
      </c>
      <c r="I6">
        <v>2640.32228571428</v>
      </c>
      <c r="K6">
        <v>1371.0313522285701</v>
      </c>
    </row>
    <row r="7" spans="1:11" x14ac:dyDescent="0.35">
      <c r="A7" t="s">
        <v>16</v>
      </c>
      <c r="B7">
        <v>2010</v>
      </c>
      <c r="C7">
        <v>15796.8</v>
      </c>
      <c r="E7">
        <v>28208.571428571398</v>
      </c>
      <c r="F7">
        <v>4118.9027657142797</v>
      </c>
      <c r="G7">
        <v>453.77157723688703</v>
      </c>
      <c r="H7" t="s">
        <v>15</v>
      </c>
      <c r="I7">
        <v>1478.5804800000001</v>
      </c>
      <c r="K7">
        <v>1371.0313522285701</v>
      </c>
    </row>
    <row r="8" spans="1:11" x14ac:dyDescent="0.35">
      <c r="A8" t="s">
        <v>17</v>
      </c>
      <c r="B8">
        <v>2010</v>
      </c>
      <c r="D8">
        <v>7821616.9858403001</v>
      </c>
      <c r="E8">
        <v>28208.571428571398</v>
      </c>
      <c r="F8">
        <v>24950.958184830499</v>
      </c>
      <c r="G8">
        <v>2495.2768900369501</v>
      </c>
      <c r="J8">
        <v>24950.958184830499</v>
      </c>
    </row>
    <row r="9" spans="1:11" x14ac:dyDescent="0.35">
      <c r="A9" t="s">
        <v>18</v>
      </c>
      <c r="B9">
        <v>2010</v>
      </c>
      <c r="C9">
        <v>1650</v>
      </c>
      <c r="F9">
        <v>11427.9</v>
      </c>
      <c r="G9">
        <v>1168.61036198597</v>
      </c>
      <c r="H9" t="s">
        <v>15</v>
      </c>
      <c r="I9">
        <v>11427.9</v>
      </c>
      <c r="K9">
        <v>273.89999999999998</v>
      </c>
    </row>
    <row r="10" spans="1:11" x14ac:dyDescent="0.35">
      <c r="A10" t="s">
        <v>19</v>
      </c>
      <c r="B10">
        <v>2010</v>
      </c>
      <c r="C10">
        <v>31257.449457939099</v>
      </c>
      <c r="F10">
        <v>66265.792850830898</v>
      </c>
      <c r="G10">
        <v>7173.7784975925697</v>
      </c>
      <c r="H10" t="s">
        <v>15</v>
      </c>
      <c r="I10">
        <v>66265.792850830898</v>
      </c>
      <c r="K10">
        <v>1562.8724728969501</v>
      </c>
    </row>
    <row r="11" spans="1:11" x14ac:dyDescent="0.35">
      <c r="A11" t="s">
        <v>20</v>
      </c>
      <c r="B11">
        <v>2010</v>
      </c>
      <c r="C11">
        <v>16000</v>
      </c>
      <c r="F11">
        <v>17760</v>
      </c>
      <c r="G11">
        <v>1922.6557268249201</v>
      </c>
      <c r="H11" t="s">
        <v>15</v>
      </c>
      <c r="I11">
        <v>17760</v>
      </c>
      <c r="K11">
        <v>262.39999999999998</v>
      </c>
    </row>
    <row r="12" spans="1:11" x14ac:dyDescent="0.35">
      <c r="A12" t="s">
        <v>21</v>
      </c>
      <c r="B12">
        <v>2010</v>
      </c>
      <c r="C12">
        <v>44572.837921632803</v>
      </c>
      <c r="F12">
        <v>24960.7892361144</v>
      </c>
      <c r="G12">
        <v>2588.1768754526101</v>
      </c>
      <c r="H12" t="s">
        <v>15</v>
      </c>
      <c r="I12">
        <v>24960.7892361144</v>
      </c>
      <c r="K12">
        <v>503.67306851445102</v>
      </c>
    </row>
    <row r="13" spans="1:11" x14ac:dyDescent="0.35">
      <c r="A13" t="s">
        <v>11</v>
      </c>
      <c r="B13">
        <v>2011</v>
      </c>
      <c r="C13">
        <v>3722.2867631444201</v>
      </c>
      <c r="D13">
        <v>1240.76225438147</v>
      </c>
      <c r="F13">
        <v>1377.2461023634301</v>
      </c>
      <c r="G13">
        <v>161.77081040306001</v>
      </c>
      <c r="J13">
        <v>1377.2461023634301</v>
      </c>
    </row>
    <row r="14" spans="1:11" x14ac:dyDescent="0.35">
      <c r="A14" t="s">
        <v>12</v>
      </c>
      <c r="B14">
        <v>2011</v>
      </c>
      <c r="C14">
        <v>18548</v>
      </c>
    </row>
    <row r="15" spans="1:11" x14ac:dyDescent="0.35">
      <c r="A15" t="s">
        <v>13</v>
      </c>
      <c r="B15">
        <v>2011</v>
      </c>
      <c r="C15">
        <v>11870.9838480331</v>
      </c>
      <c r="E15">
        <v>7716.1395012215498</v>
      </c>
      <c r="F15">
        <v>23504.548019105601</v>
      </c>
      <c r="G15">
        <v>2589.4507429626401</v>
      </c>
      <c r="H15" t="s">
        <v>14</v>
      </c>
      <c r="I15">
        <v>9259.3674014658609</v>
      </c>
      <c r="K15">
        <v>470.090960382113</v>
      </c>
    </row>
    <row r="16" spans="1:11" x14ac:dyDescent="0.35">
      <c r="A16" t="s">
        <v>13</v>
      </c>
      <c r="B16">
        <v>2011</v>
      </c>
      <c r="C16">
        <v>11870.9838480331</v>
      </c>
      <c r="E16">
        <v>7716.1395012215498</v>
      </c>
      <c r="F16">
        <v>23504.548019105601</v>
      </c>
      <c r="G16">
        <v>2589.4507429626401</v>
      </c>
      <c r="H16" t="s">
        <v>15</v>
      </c>
      <c r="I16">
        <v>14245.1806176397</v>
      </c>
      <c r="K16">
        <v>470.090960382113</v>
      </c>
    </row>
    <row r="17" spans="1:11" x14ac:dyDescent="0.35">
      <c r="A17" t="s">
        <v>16</v>
      </c>
      <c r="B17">
        <v>2011</v>
      </c>
      <c r="C17">
        <v>14998.7828807154</v>
      </c>
      <c r="E17">
        <v>26783.540858420401</v>
      </c>
      <c r="F17">
        <v>3910.8255019831099</v>
      </c>
      <c r="G17">
        <v>430.84810622505</v>
      </c>
      <c r="H17" t="s">
        <v>14</v>
      </c>
      <c r="I17">
        <v>2506.9394243481502</v>
      </c>
      <c r="K17">
        <v>1301.7700784165099</v>
      </c>
    </row>
    <row r="18" spans="1:11" x14ac:dyDescent="0.35">
      <c r="A18" t="s">
        <v>16</v>
      </c>
      <c r="B18">
        <v>2011</v>
      </c>
      <c r="C18">
        <v>14998.7828807154</v>
      </c>
      <c r="E18">
        <v>26783.540858420401</v>
      </c>
      <c r="F18">
        <v>3910.8255019831099</v>
      </c>
      <c r="G18">
        <v>430.84810622505</v>
      </c>
      <c r="H18" t="s">
        <v>15</v>
      </c>
      <c r="I18">
        <v>1403.88607763496</v>
      </c>
      <c r="K18">
        <v>1301.7700784165099</v>
      </c>
    </row>
    <row r="19" spans="1:11" x14ac:dyDescent="0.35">
      <c r="A19" t="s">
        <v>17</v>
      </c>
      <c r="B19">
        <v>2011</v>
      </c>
      <c r="D19">
        <v>4094259.7142928499</v>
      </c>
      <c r="E19">
        <v>26783.540858420401</v>
      </c>
      <c r="F19">
        <v>13060.6884885942</v>
      </c>
      <c r="G19">
        <v>1306.1636315584201</v>
      </c>
      <c r="J19">
        <v>13060.6884885942</v>
      </c>
    </row>
    <row r="20" spans="1:11" x14ac:dyDescent="0.35">
      <c r="A20" t="s">
        <v>18</v>
      </c>
      <c r="B20">
        <v>2011</v>
      </c>
      <c r="C20">
        <v>1650</v>
      </c>
      <c r="F20">
        <v>11427.9</v>
      </c>
      <c r="G20">
        <v>1168.61036198597</v>
      </c>
      <c r="H20" t="s">
        <v>15</v>
      </c>
      <c r="I20">
        <v>11427.9</v>
      </c>
      <c r="K20">
        <v>273.89999999999998</v>
      </c>
    </row>
    <row r="21" spans="1:11" x14ac:dyDescent="0.35">
      <c r="A21" t="s">
        <v>19</v>
      </c>
      <c r="B21">
        <v>2011</v>
      </c>
      <c r="C21">
        <v>22875.650603458598</v>
      </c>
      <c r="F21">
        <v>48496.379279332199</v>
      </c>
      <c r="G21">
        <v>5250.1036797118004</v>
      </c>
      <c r="H21" t="s">
        <v>15</v>
      </c>
      <c r="I21">
        <v>48496.379279332199</v>
      </c>
      <c r="K21">
        <v>1143.7825301729299</v>
      </c>
    </row>
    <row r="22" spans="1:11" x14ac:dyDescent="0.35">
      <c r="A22" t="s">
        <v>20</v>
      </c>
      <c r="B22">
        <v>2011</v>
      </c>
      <c r="C22">
        <v>16000</v>
      </c>
      <c r="F22">
        <v>17760</v>
      </c>
      <c r="G22">
        <v>1922.6557268249201</v>
      </c>
      <c r="H22" t="s">
        <v>15</v>
      </c>
      <c r="I22">
        <v>17760</v>
      </c>
      <c r="K22">
        <v>262.39999999999998</v>
      </c>
    </row>
    <row r="23" spans="1:11" x14ac:dyDescent="0.35">
      <c r="A23" t="s">
        <v>21</v>
      </c>
      <c r="B23">
        <v>2011</v>
      </c>
      <c r="C23">
        <v>45525.728315680899</v>
      </c>
      <c r="F23">
        <v>25494.407856781301</v>
      </c>
      <c r="G23">
        <v>2643.5076328760501</v>
      </c>
      <c r="H23" t="s">
        <v>15</v>
      </c>
      <c r="I23">
        <v>25494.407856781301</v>
      </c>
      <c r="K23">
        <v>514.44072996719399</v>
      </c>
    </row>
    <row r="24" spans="1:11" x14ac:dyDescent="0.35">
      <c r="A24" t="s">
        <v>11</v>
      </c>
      <c r="B24">
        <v>2012</v>
      </c>
      <c r="C24">
        <v>2162.3307688219302</v>
      </c>
      <c r="D24">
        <v>720.77692294064502</v>
      </c>
      <c r="F24">
        <v>800.06238446411601</v>
      </c>
      <c r="G24">
        <v>94.232493302478602</v>
      </c>
      <c r="J24">
        <v>800.06238446411601</v>
      </c>
    </row>
    <row r="25" spans="1:11" x14ac:dyDescent="0.35">
      <c r="A25" t="s">
        <v>12</v>
      </c>
      <c r="B25">
        <v>2012</v>
      </c>
      <c r="C25">
        <v>18797</v>
      </c>
    </row>
    <row r="26" spans="1:11" x14ac:dyDescent="0.35">
      <c r="A26" t="s">
        <v>13</v>
      </c>
      <c r="B26">
        <v>2012</v>
      </c>
      <c r="C26">
        <v>11948.199355528701</v>
      </c>
      <c r="E26">
        <v>7766.3295810936697</v>
      </c>
      <c r="F26">
        <v>23657.434723946801</v>
      </c>
      <c r="G26">
        <v>2613.43450794094</v>
      </c>
      <c r="H26" t="s">
        <v>14</v>
      </c>
      <c r="I26">
        <v>9319.5954973124008</v>
      </c>
      <c r="K26">
        <v>474.44499227202999</v>
      </c>
    </row>
    <row r="27" spans="1:11" x14ac:dyDescent="0.35">
      <c r="A27" t="s">
        <v>13</v>
      </c>
      <c r="B27">
        <v>2012</v>
      </c>
      <c r="C27">
        <v>11948.199355528701</v>
      </c>
      <c r="E27">
        <v>7766.3295810936697</v>
      </c>
      <c r="F27">
        <v>23657.434723946801</v>
      </c>
      <c r="G27">
        <v>2613.43450794094</v>
      </c>
      <c r="H27" t="s">
        <v>15</v>
      </c>
      <c r="I27">
        <v>14337.8392266344</v>
      </c>
      <c r="K27">
        <v>474.44499227202999</v>
      </c>
    </row>
    <row r="28" spans="1:11" x14ac:dyDescent="0.35">
      <c r="A28" t="s">
        <v>16</v>
      </c>
      <c r="B28">
        <v>2012</v>
      </c>
      <c r="C28">
        <v>15254.8463847475</v>
      </c>
      <c r="E28">
        <v>27240.7971156206</v>
      </c>
      <c r="F28">
        <v>3977.5922316344599</v>
      </c>
      <c r="G28">
        <v>439.40422611201302</v>
      </c>
      <c r="H28" t="s">
        <v>14</v>
      </c>
      <c r="I28">
        <v>2549.7386100220901</v>
      </c>
      <c r="K28">
        <v>1327.62165045609</v>
      </c>
    </row>
    <row r="29" spans="1:11" x14ac:dyDescent="0.35">
      <c r="A29" t="s">
        <v>16</v>
      </c>
      <c r="B29">
        <v>2012</v>
      </c>
      <c r="C29">
        <v>15254.8463847475</v>
      </c>
      <c r="E29">
        <v>27240.7971156206</v>
      </c>
      <c r="F29">
        <v>3977.5922316344599</v>
      </c>
      <c r="G29">
        <v>439.40422611201302</v>
      </c>
      <c r="H29" t="s">
        <v>15</v>
      </c>
      <c r="I29">
        <v>1427.85362161237</v>
      </c>
      <c r="K29">
        <v>1327.62165045609</v>
      </c>
    </row>
    <row r="30" spans="1:11" x14ac:dyDescent="0.35">
      <c r="A30" t="s">
        <v>17</v>
      </c>
      <c r="B30">
        <v>2012</v>
      </c>
      <c r="D30">
        <v>5255024.7765025198</v>
      </c>
      <c r="E30">
        <v>27240.7971156206</v>
      </c>
      <c r="F30">
        <v>16763.529037043001</v>
      </c>
      <c r="G30">
        <v>1681.0676392624</v>
      </c>
      <c r="J30">
        <v>16763.529037043001</v>
      </c>
    </row>
    <row r="31" spans="1:11" x14ac:dyDescent="0.35">
      <c r="A31" t="s">
        <v>18</v>
      </c>
      <c r="B31">
        <v>2012</v>
      </c>
      <c r="C31">
        <v>1650</v>
      </c>
      <c r="F31">
        <v>11427.9</v>
      </c>
      <c r="G31">
        <v>1171.8120342105899</v>
      </c>
      <c r="H31" t="s">
        <v>15</v>
      </c>
      <c r="I31">
        <v>11427.9</v>
      </c>
      <c r="K31">
        <v>274.65041095890399</v>
      </c>
    </row>
    <row r="32" spans="1:11" x14ac:dyDescent="0.35">
      <c r="A32" t="s">
        <v>19</v>
      </c>
      <c r="B32">
        <v>2012</v>
      </c>
      <c r="C32">
        <v>26597.791202496399</v>
      </c>
      <c r="F32">
        <v>56387.317349292403</v>
      </c>
      <c r="G32">
        <v>6121.0822990897796</v>
      </c>
      <c r="H32" t="s">
        <v>15</v>
      </c>
      <c r="I32">
        <v>56387.317349292403</v>
      </c>
      <c r="K32">
        <v>1333.53309316626</v>
      </c>
    </row>
    <row r="33" spans="1:11" x14ac:dyDescent="0.35">
      <c r="A33" t="s">
        <v>20</v>
      </c>
      <c r="B33">
        <v>2012</v>
      </c>
      <c r="C33">
        <v>16000</v>
      </c>
      <c r="F33">
        <v>17760</v>
      </c>
      <c r="G33">
        <v>1927.9232767614201</v>
      </c>
      <c r="H33" t="s">
        <v>15</v>
      </c>
      <c r="I33">
        <v>17760</v>
      </c>
      <c r="K33">
        <v>263.11890410958898</v>
      </c>
    </row>
    <row r="34" spans="1:11" x14ac:dyDescent="0.35">
      <c r="A34" t="s">
        <v>21</v>
      </c>
      <c r="B34">
        <v>2012</v>
      </c>
      <c r="C34">
        <v>40162.587162848002</v>
      </c>
      <c r="F34">
        <v>22491.048811194902</v>
      </c>
      <c r="G34">
        <v>2338.4795073414398</v>
      </c>
      <c r="H34" t="s">
        <v>15</v>
      </c>
      <c r="I34">
        <v>22491.048811194902</v>
      </c>
      <c r="K34">
        <v>455.08062462495099</v>
      </c>
    </row>
    <row r="35" spans="1:11" x14ac:dyDescent="0.35">
      <c r="A35" t="s">
        <v>11</v>
      </c>
      <c r="B35">
        <v>2013</v>
      </c>
      <c r="C35">
        <v>2398.0836127994598</v>
      </c>
      <c r="D35">
        <v>799.36120426648802</v>
      </c>
      <c r="F35">
        <v>887.29093673580201</v>
      </c>
      <c r="G35">
        <v>104.22086049306699</v>
      </c>
      <c r="J35">
        <v>887.29093673580201</v>
      </c>
    </row>
    <row r="36" spans="1:11" x14ac:dyDescent="0.35">
      <c r="A36" t="s">
        <v>12</v>
      </c>
      <c r="B36">
        <v>2013</v>
      </c>
      <c r="C36">
        <v>18448</v>
      </c>
    </row>
    <row r="37" spans="1:11" x14ac:dyDescent="0.35">
      <c r="A37" t="s">
        <v>13</v>
      </c>
      <c r="B37">
        <v>2013</v>
      </c>
      <c r="C37">
        <v>11597.434424938399</v>
      </c>
      <c r="E37">
        <v>7538.3323762099899</v>
      </c>
      <c r="F37">
        <v>22962.920161378101</v>
      </c>
      <c r="G37">
        <v>2529.78064603239</v>
      </c>
      <c r="H37" t="s">
        <v>14</v>
      </c>
      <c r="I37">
        <v>9045.99885145199</v>
      </c>
      <c r="K37">
        <v>459.25840322756198</v>
      </c>
    </row>
    <row r="38" spans="1:11" x14ac:dyDescent="0.35">
      <c r="A38" t="s">
        <v>13</v>
      </c>
      <c r="B38">
        <v>2013</v>
      </c>
      <c r="C38">
        <v>11597.434424938399</v>
      </c>
      <c r="E38">
        <v>7538.3323762099899</v>
      </c>
      <c r="F38">
        <v>22962.920161378101</v>
      </c>
      <c r="G38">
        <v>2529.78064603239</v>
      </c>
      <c r="H38" t="s">
        <v>15</v>
      </c>
      <c r="I38">
        <v>13916.9213099261</v>
      </c>
      <c r="K38">
        <v>459.25840322756198</v>
      </c>
    </row>
    <row r="39" spans="1:11" x14ac:dyDescent="0.35">
      <c r="A39" t="s">
        <v>16</v>
      </c>
      <c r="B39">
        <v>2013</v>
      </c>
      <c r="C39">
        <v>14832.739845709901</v>
      </c>
      <c r="E39">
        <v>26487.0354387677</v>
      </c>
      <c r="F39">
        <v>3867.53096662711</v>
      </c>
      <c r="G39">
        <v>426.07843072851699</v>
      </c>
      <c r="H39" t="s">
        <v>14</v>
      </c>
      <c r="I39">
        <v>2479.1865170686601</v>
      </c>
      <c r="K39">
        <v>1287.3589187631801</v>
      </c>
    </row>
    <row r="40" spans="1:11" x14ac:dyDescent="0.35">
      <c r="A40" t="s">
        <v>16</v>
      </c>
      <c r="B40">
        <v>2013</v>
      </c>
      <c r="C40">
        <v>14832.739845709901</v>
      </c>
      <c r="E40">
        <v>26487.0354387677</v>
      </c>
      <c r="F40">
        <v>3867.53096662711</v>
      </c>
      <c r="G40">
        <v>426.07843072851699</v>
      </c>
      <c r="H40" t="s">
        <v>15</v>
      </c>
      <c r="I40">
        <v>1388.3444495584499</v>
      </c>
      <c r="K40">
        <v>1287.3589187631801</v>
      </c>
    </row>
    <row r="41" spans="1:11" x14ac:dyDescent="0.35">
      <c r="A41" t="s">
        <v>17</v>
      </c>
      <c r="B41">
        <v>2013</v>
      </c>
      <c r="D41">
        <v>4886485.8947765101</v>
      </c>
      <c r="E41">
        <v>26487.0354387677</v>
      </c>
      <c r="F41">
        <v>15587.890004336999</v>
      </c>
      <c r="G41">
        <v>1558.9021232823</v>
      </c>
      <c r="J41">
        <v>15587.890004336999</v>
      </c>
    </row>
    <row r="42" spans="1:11" x14ac:dyDescent="0.35">
      <c r="A42" t="s">
        <v>18</v>
      </c>
      <c r="B42">
        <v>2013</v>
      </c>
      <c r="C42">
        <v>1650</v>
      </c>
      <c r="F42">
        <v>11427.9</v>
      </c>
      <c r="G42">
        <v>1168.61036198597</v>
      </c>
      <c r="H42" t="s">
        <v>15</v>
      </c>
      <c r="I42">
        <v>11427.9</v>
      </c>
      <c r="K42">
        <v>273.89999999999998</v>
      </c>
    </row>
    <row r="43" spans="1:11" x14ac:dyDescent="0.35">
      <c r="A43" t="s">
        <v>19</v>
      </c>
      <c r="B43">
        <v>2013</v>
      </c>
      <c r="C43">
        <v>26148.812343203099</v>
      </c>
      <c r="F43">
        <v>55435.482167590701</v>
      </c>
      <c r="G43">
        <v>6001.3145979064702</v>
      </c>
      <c r="H43" t="s">
        <v>15</v>
      </c>
      <c r="I43">
        <v>55435.482167590701</v>
      </c>
      <c r="K43">
        <v>1307.4406171601499</v>
      </c>
    </row>
    <row r="44" spans="1:11" x14ac:dyDescent="0.35">
      <c r="A44" t="s">
        <v>20</v>
      </c>
      <c r="B44">
        <v>2013</v>
      </c>
      <c r="C44">
        <v>16000</v>
      </c>
      <c r="F44">
        <v>17760</v>
      </c>
      <c r="G44">
        <v>1922.6557268249201</v>
      </c>
      <c r="H44" t="s">
        <v>15</v>
      </c>
      <c r="I44">
        <v>17760</v>
      </c>
      <c r="K44">
        <v>262.39999999999998</v>
      </c>
    </row>
    <row r="45" spans="1:11" x14ac:dyDescent="0.35">
      <c r="A45" t="s">
        <v>21</v>
      </c>
      <c r="B45">
        <v>2013</v>
      </c>
      <c r="C45">
        <v>42802.5127262733</v>
      </c>
      <c r="F45">
        <v>23969.4071267131</v>
      </c>
      <c r="G45">
        <v>2485.3807568676498</v>
      </c>
      <c r="H45" t="s">
        <v>15</v>
      </c>
      <c r="I45">
        <v>23969.4071267131</v>
      </c>
      <c r="K45">
        <v>483.66839380688901</v>
      </c>
    </row>
    <row r="46" spans="1:11" x14ac:dyDescent="0.35">
      <c r="A46" t="s">
        <v>11</v>
      </c>
      <c r="B46">
        <v>2014</v>
      </c>
      <c r="C46">
        <v>4912.2341749382704</v>
      </c>
      <c r="D46">
        <v>1637.4113916460899</v>
      </c>
      <c r="F46">
        <v>1817.5266447271599</v>
      </c>
      <c r="G46">
        <v>213.485997703756</v>
      </c>
      <c r="J46">
        <v>1817.5266447271599</v>
      </c>
    </row>
    <row r="47" spans="1:11" x14ac:dyDescent="0.35">
      <c r="A47" t="s">
        <v>12</v>
      </c>
      <c r="B47">
        <v>2014</v>
      </c>
      <c r="C47">
        <v>18890</v>
      </c>
    </row>
    <row r="48" spans="1:11" x14ac:dyDescent="0.35">
      <c r="A48" t="s">
        <v>13</v>
      </c>
      <c r="B48">
        <v>2014</v>
      </c>
      <c r="C48">
        <v>12780.7969731633</v>
      </c>
      <c r="E48">
        <v>8307.5180325561905</v>
      </c>
      <c r="F48">
        <v>25305.978006863399</v>
      </c>
      <c r="G48">
        <v>2787.9108118992099</v>
      </c>
      <c r="H48" t="s">
        <v>14</v>
      </c>
      <c r="I48">
        <v>9969.0216390674304</v>
      </c>
      <c r="K48">
        <v>506.11956013726899</v>
      </c>
    </row>
    <row r="49" spans="1:11" x14ac:dyDescent="0.35">
      <c r="A49" t="s">
        <v>13</v>
      </c>
      <c r="B49">
        <v>2014</v>
      </c>
      <c r="C49">
        <v>12780.7969731633</v>
      </c>
      <c r="E49">
        <v>8307.5180325561905</v>
      </c>
      <c r="F49">
        <v>25305.978006863399</v>
      </c>
      <c r="G49">
        <v>2787.9108118992099</v>
      </c>
      <c r="H49" t="s">
        <v>15</v>
      </c>
      <c r="I49">
        <v>15336.956367796</v>
      </c>
      <c r="K49">
        <v>506.11956013726899</v>
      </c>
    </row>
    <row r="50" spans="1:11" x14ac:dyDescent="0.35">
      <c r="A50" t="s">
        <v>16</v>
      </c>
      <c r="B50">
        <v>2014</v>
      </c>
      <c r="C50">
        <v>14920.636656848001</v>
      </c>
      <c r="E50">
        <v>26643.9940300858</v>
      </c>
      <c r="F50">
        <v>3890.4494322970099</v>
      </c>
      <c r="G50">
        <v>428.60331390892298</v>
      </c>
      <c r="H50" t="s">
        <v>14</v>
      </c>
      <c r="I50">
        <v>2493.87784121603</v>
      </c>
      <c r="K50">
        <v>1294.9876336821101</v>
      </c>
    </row>
    <row r="51" spans="1:11" x14ac:dyDescent="0.35">
      <c r="A51" t="s">
        <v>16</v>
      </c>
      <c r="B51">
        <v>2014</v>
      </c>
      <c r="C51">
        <v>14920.636656848001</v>
      </c>
      <c r="E51">
        <v>26643.9940300858</v>
      </c>
      <c r="F51">
        <v>3890.4494322970099</v>
      </c>
      <c r="G51">
        <v>428.60331390892298</v>
      </c>
      <c r="H51" t="s">
        <v>15</v>
      </c>
      <c r="I51">
        <v>1396.5715910809799</v>
      </c>
      <c r="K51">
        <v>1294.9876336821101</v>
      </c>
    </row>
    <row r="52" spans="1:11" x14ac:dyDescent="0.35">
      <c r="A52" t="s">
        <v>17</v>
      </c>
      <c r="B52">
        <v>2014</v>
      </c>
      <c r="D52">
        <v>5829307.09772499</v>
      </c>
      <c r="E52">
        <v>26643.9940300858</v>
      </c>
      <c r="F52">
        <v>18595.489641742701</v>
      </c>
      <c r="G52">
        <v>1859.6839134688</v>
      </c>
      <c r="J52">
        <v>18595.489641742701</v>
      </c>
    </row>
    <row r="53" spans="1:11" x14ac:dyDescent="0.35">
      <c r="A53" t="s">
        <v>18</v>
      </c>
      <c r="B53">
        <v>2014</v>
      </c>
      <c r="C53">
        <v>1650</v>
      </c>
      <c r="F53">
        <v>11427.9</v>
      </c>
      <c r="G53">
        <v>1168.61036198597</v>
      </c>
      <c r="H53" t="s">
        <v>15</v>
      </c>
      <c r="I53">
        <v>11427.9</v>
      </c>
      <c r="K53">
        <v>273.89999999999998</v>
      </c>
    </row>
    <row r="54" spans="1:11" x14ac:dyDescent="0.35">
      <c r="A54" t="s">
        <v>19</v>
      </c>
      <c r="B54">
        <v>2014</v>
      </c>
      <c r="C54">
        <v>22133.560758634099</v>
      </c>
      <c r="F54">
        <v>46923.148808304402</v>
      </c>
      <c r="G54">
        <v>5079.78945816129</v>
      </c>
      <c r="H54" t="s">
        <v>15</v>
      </c>
      <c r="I54">
        <v>46923.148808304402</v>
      </c>
      <c r="K54">
        <v>1106.6780379316999</v>
      </c>
    </row>
    <row r="55" spans="1:11" x14ac:dyDescent="0.35">
      <c r="A55" t="s">
        <v>20</v>
      </c>
      <c r="B55">
        <v>2014</v>
      </c>
      <c r="C55">
        <v>16000</v>
      </c>
      <c r="F55">
        <v>17760</v>
      </c>
      <c r="G55">
        <v>1922.6557268249201</v>
      </c>
      <c r="H55" t="s">
        <v>15</v>
      </c>
      <c r="I55">
        <v>17760</v>
      </c>
      <c r="K55">
        <v>262.39999999999998</v>
      </c>
    </row>
    <row r="56" spans="1:11" x14ac:dyDescent="0.35">
      <c r="A56" t="s">
        <v>21</v>
      </c>
      <c r="B56">
        <v>2014</v>
      </c>
      <c r="C56">
        <v>53992.9588967198</v>
      </c>
      <c r="F56">
        <v>30236.0569821631</v>
      </c>
      <c r="G56">
        <v>3135.1678324689001</v>
      </c>
      <c r="H56" t="s">
        <v>15</v>
      </c>
      <c r="I56">
        <v>30236.0569821631</v>
      </c>
      <c r="K56">
        <v>610.12043553293404</v>
      </c>
    </row>
    <row r="57" spans="1:11" x14ac:dyDescent="0.35">
      <c r="A57" t="s">
        <v>11</v>
      </c>
      <c r="B57">
        <v>2015</v>
      </c>
      <c r="C57">
        <v>3421.6695113304099</v>
      </c>
      <c r="D57">
        <v>1140.5565037767999</v>
      </c>
      <c r="F57">
        <v>1266.0177191922501</v>
      </c>
      <c r="G57">
        <v>148.70596625171601</v>
      </c>
      <c r="J57">
        <v>1266.0177191922501</v>
      </c>
    </row>
    <row r="58" spans="1:11" x14ac:dyDescent="0.35">
      <c r="A58" t="s">
        <v>12</v>
      </c>
      <c r="B58">
        <v>2015</v>
      </c>
      <c r="C58">
        <v>17863</v>
      </c>
    </row>
    <row r="59" spans="1:11" x14ac:dyDescent="0.35">
      <c r="A59" t="s">
        <v>13</v>
      </c>
      <c r="B59">
        <v>2015</v>
      </c>
      <c r="C59">
        <v>11888.440390112601</v>
      </c>
      <c r="E59">
        <v>7727.48625357324</v>
      </c>
      <c r="F59">
        <v>23539.111972423001</v>
      </c>
      <c r="G59">
        <v>2593.25858706689</v>
      </c>
      <c r="H59" t="s">
        <v>14</v>
      </c>
      <c r="I59">
        <v>9272.9835042878804</v>
      </c>
      <c r="K59">
        <v>470.78223944846098</v>
      </c>
    </row>
    <row r="60" spans="1:11" x14ac:dyDescent="0.35">
      <c r="A60" t="s">
        <v>13</v>
      </c>
      <c r="B60">
        <v>2015</v>
      </c>
      <c r="C60">
        <v>11888.440390112601</v>
      </c>
      <c r="E60">
        <v>7727.48625357324</v>
      </c>
      <c r="F60">
        <v>23539.111972423001</v>
      </c>
      <c r="G60">
        <v>2593.25858706689</v>
      </c>
      <c r="H60" t="s">
        <v>15</v>
      </c>
      <c r="I60">
        <v>14266.128468135201</v>
      </c>
      <c r="K60">
        <v>470.78223944846098</v>
      </c>
    </row>
    <row r="61" spans="1:11" x14ac:dyDescent="0.35">
      <c r="A61" t="s">
        <v>16</v>
      </c>
      <c r="B61">
        <v>2015</v>
      </c>
      <c r="C61">
        <v>15189.231281188</v>
      </c>
      <c r="E61">
        <v>27123.627287835701</v>
      </c>
      <c r="F61">
        <v>3960.48356206062</v>
      </c>
      <c r="G61">
        <v>436.31883897248503</v>
      </c>
      <c r="H61" t="s">
        <v>14</v>
      </c>
      <c r="I61">
        <v>2538.7715141414201</v>
      </c>
      <c r="K61">
        <v>1318.2994215765</v>
      </c>
    </row>
    <row r="62" spans="1:11" x14ac:dyDescent="0.35">
      <c r="A62" t="s">
        <v>16</v>
      </c>
      <c r="B62">
        <v>2015</v>
      </c>
      <c r="C62">
        <v>15189.231281188</v>
      </c>
      <c r="E62">
        <v>27123.627287835701</v>
      </c>
      <c r="F62">
        <v>3960.48356206062</v>
      </c>
      <c r="G62">
        <v>436.31883897248503</v>
      </c>
      <c r="H62" t="s">
        <v>15</v>
      </c>
      <c r="I62">
        <v>1421.7120479191899</v>
      </c>
      <c r="K62">
        <v>1318.2994215765</v>
      </c>
    </row>
    <row r="63" spans="1:11" x14ac:dyDescent="0.35">
      <c r="A63" t="s">
        <v>17</v>
      </c>
      <c r="B63">
        <v>2015</v>
      </c>
      <c r="D63">
        <v>4365250.2820664197</v>
      </c>
      <c r="E63">
        <v>27123.627287835701</v>
      </c>
      <c r="F63">
        <v>13925.1483997919</v>
      </c>
      <c r="G63">
        <v>1392.6158961486699</v>
      </c>
      <c r="J63">
        <v>13925.1483997919</v>
      </c>
    </row>
    <row r="64" spans="1:11" x14ac:dyDescent="0.35">
      <c r="A64" t="s">
        <v>18</v>
      </c>
      <c r="B64">
        <v>2015</v>
      </c>
      <c r="C64">
        <v>1650</v>
      </c>
      <c r="F64">
        <v>11427.9</v>
      </c>
      <c r="G64">
        <v>1168.61036198597</v>
      </c>
      <c r="H64" t="s">
        <v>15</v>
      </c>
      <c r="I64">
        <v>11427.9</v>
      </c>
      <c r="K64">
        <v>273.89999999999998</v>
      </c>
    </row>
    <row r="65" spans="1:11" x14ac:dyDescent="0.35">
      <c r="A65" t="s">
        <v>19</v>
      </c>
      <c r="B65">
        <v>2015</v>
      </c>
      <c r="C65">
        <v>21710.898514998298</v>
      </c>
      <c r="F65">
        <v>46027.104851796503</v>
      </c>
      <c r="G65">
        <v>4982.7858520539203</v>
      </c>
      <c r="H65" t="s">
        <v>15</v>
      </c>
      <c r="I65">
        <v>46027.104851796503</v>
      </c>
      <c r="K65">
        <v>1085.5449257499099</v>
      </c>
    </row>
    <row r="66" spans="1:11" x14ac:dyDescent="0.35">
      <c r="A66" t="s">
        <v>20</v>
      </c>
      <c r="B66">
        <v>2015</v>
      </c>
      <c r="C66">
        <v>16000</v>
      </c>
      <c r="F66">
        <v>17760</v>
      </c>
      <c r="G66">
        <v>1922.6557268249201</v>
      </c>
      <c r="H66" t="s">
        <v>15</v>
      </c>
      <c r="I66">
        <v>17760</v>
      </c>
      <c r="K66">
        <v>262.39999999999998</v>
      </c>
    </row>
    <row r="67" spans="1:11" x14ac:dyDescent="0.35">
      <c r="A67" t="s">
        <v>21</v>
      </c>
      <c r="B67">
        <v>2015</v>
      </c>
      <c r="C67">
        <v>46403.824688906599</v>
      </c>
      <c r="F67">
        <v>25986.141825787701</v>
      </c>
      <c r="G67">
        <v>2694.4953831197599</v>
      </c>
      <c r="H67" t="s">
        <v>15</v>
      </c>
      <c r="I67">
        <v>25986.141825787701</v>
      </c>
      <c r="K67">
        <v>524.36321898464496</v>
      </c>
    </row>
    <row r="68" spans="1:11" x14ac:dyDescent="0.35">
      <c r="A68" t="s">
        <v>11</v>
      </c>
      <c r="B68">
        <v>2016</v>
      </c>
      <c r="C68">
        <v>3811.2593710289002</v>
      </c>
      <c r="D68">
        <v>1270.4197903429599</v>
      </c>
      <c r="F68">
        <v>1410.16596728069</v>
      </c>
      <c r="G68">
        <v>166.09136693280101</v>
      </c>
      <c r="J68">
        <v>1410.16596728069</v>
      </c>
    </row>
    <row r="69" spans="1:11" x14ac:dyDescent="0.35">
      <c r="A69" t="s">
        <v>12</v>
      </c>
      <c r="B69">
        <v>2016</v>
      </c>
      <c r="C69">
        <v>18192</v>
      </c>
    </row>
    <row r="70" spans="1:11" x14ac:dyDescent="0.35">
      <c r="A70" t="s">
        <v>13</v>
      </c>
      <c r="B70">
        <v>2016</v>
      </c>
      <c r="C70">
        <v>11856.7371566484</v>
      </c>
      <c r="E70">
        <v>7706.8791518214603</v>
      </c>
      <c r="F70">
        <v>23476.3395701638</v>
      </c>
      <c r="G70">
        <v>2593.4289439548202</v>
      </c>
      <c r="H70" t="s">
        <v>14</v>
      </c>
      <c r="I70">
        <v>9248.2549821857501</v>
      </c>
      <c r="K70">
        <v>470.81316617424397</v>
      </c>
    </row>
    <row r="71" spans="1:11" x14ac:dyDescent="0.35">
      <c r="A71" t="s">
        <v>13</v>
      </c>
      <c r="B71">
        <v>2016</v>
      </c>
      <c r="C71">
        <v>11856.7371566484</v>
      </c>
      <c r="E71">
        <v>7706.8791518214603</v>
      </c>
      <c r="F71">
        <v>23476.3395701638</v>
      </c>
      <c r="G71">
        <v>2593.4289439548202</v>
      </c>
      <c r="H71" t="s">
        <v>15</v>
      </c>
      <c r="I71">
        <v>14228.084587978001</v>
      </c>
      <c r="K71">
        <v>470.81316617424397</v>
      </c>
    </row>
    <row r="72" spans="1:11" x14ac:dyDescent="0.35">
      <c r="A72" t="s">
        <v>16</v>
      </c>
      <c r="B72">
        <v>2016</v>
      </c>
      <c r="C72">
        <v>14990.0860619047</v>
      </c>
      <c r="E72">
        <v>26768.0108248299</v>
      </c>
      <c r="F72">
        <v>3908.5578685983701</v>
      </c>
      <c r="G72">
        <v>431.77800675655499</v>
      </c>
      <c r="H72" t="s">
        <v>14</v>
      </c>
      <c r="I72">
        <v>2505.4858132040799</v>
      </c>
      <c r="K72">
        <v>1304.5796919910599</v>
      </c>
    </row>
    <row r="73" spans="1:11" x14ac:dyDescent="0.35">
      <c r="A73" t="s">
        <v>16</v>
      </c>
      <c r="B73">
        <v>2016</v>
      </c>
      <c r="C73">
        <v>14990.0860619047</v>
      </c>
      <c r="E73">
        <v>26768.0108248299</v>
      </c>
      <c r="F73">
        <v>3908.5578685983701</v>
      </c>
      <c r="G73">
        <v>431.77800675655499</v>
      </c>
      <c r="H73" t="s">
        <v>15</v>
      </c>
      <c r="I73">
        <v>1403.0720553942799</v>
      </c>
      <c r="K73">
        <v>1304.5796919910599</v>
      </c>
    </row>
    <row r="74" spans="1:11" x14ac:dyDescent="0.35">
      <c r="A74" t="s">
        <v>17</v>
      </c>
      <c r="B74">
        <v>2016</v>
      </c>
      <c r="D74">
        <v>6613049.4211159898</v>
      </c>
      <c r="E74">
        <v>26768.0108248299</v>
      </c>
      <c r="F74">
        <v>21095.627653359999</v>
      </c>
      <c r="G74">
        <v>2115.4959018252198</v>
      </c>
      <c r="J74">
        <v>21095.627653359999</v>
      </c>
    </row>
    <row r="75" spans="1:11" x14ac:dyDescent="0.35">
      <c r="A75" t="s">
        <v>18</v>
      </c>
      <c r="B75">
        <v>2016</v>
      </c>
      <c r="C75">
        <v>1650</v>
      </c>
      <c r="F75">
        <v>11427.9</v>
      </c>
      <c r="G75">
        <v>1171.8120342105899</v>
      </c>
      <c r="H75" t="s">
        <v>15</v>
      </c>
      <c r="I75">
        <v>11427.9</v>
      </c>
      <c r="K75">
        <v>274.65041095890399</v>
      </c>
    </row>
    <row r="76" spans="1:11" x14ac:dyDescent="0.35">
      <c r="A76" t="s">
        <v>19</v>
      </c>
      <c r="B76">
        <v>2016</v>
      </c>
      <c r="C76">
        <v>27917.8469287515</v>
      </c>
      <c r="F76">
        <v>59185.835488953198</v>
      </c>
      <c r="G76">
        <v>6424.8733048268796</v>
      </c>
      <c r="H76" t="s">
        <v>15</v>
      </c>
      <c r="I76">
        <v>59185.835488953198</v>
      </c>
      <c r="K76">
        <v>1399.71670903055</v>
      </c>
    </row>
    <row r="77" spans="1:11" x14ac:dyDescent="0.35">
      <c r="A77" t="s">
        <v>20</v>
      </c>
      <c r="B77">
        <v>2016</v>
      </c>
      <c r="C77">
        <v>16000</v>
      </c>
      <c r="F77">
        <v>17760</v>
      </c>
      <c r="G77">
        <v>1927.9232767614201</v>
      </c>
      <c r="H77" t="s">
        <v>15</v>
      </c>
      <c r="I77">
        <v>17760</v>
      </c>
      <c r="K77">
        <v>263.11890410958898</v>
      </c>
    </row>
    <row r="78" spans="1:11" x14ac:dyDescent="0.35">
      <c r="A78" t="s">
        <v>21</v>
      </c>
      <c r="B78">
        <v>2016</v>
      </c>
      <c r="C78">
        <v>48689.7640027651</v>
      </c>
      <c r="F78">
        <v>27266.267841548401</v>
      </c>
      <c r="G78">
        <v>2834.9771113122501</v>
      </c>
      <c r="H78" t="s">
        <v>15</v>
      </c>
      <c r="I78">
        <v>27266.267841548401</v>
      </c>
      <c r="K78">
        <v>551.70171496612602</v>
      </c>
    </row>
    <row r="79" spans="1:11" x14ac:dyDescent="0.35">
      <c r="A79" t="s">
        <v>11</v>
      </c>
      <c r="B79">
        <v>2017</v>
      </c>
      <c r="C79">
        <v>2621.8841901231499</v>
      </c>
      <c r="D79">
        <v>873.961396707718</v>
      </c>
      <c r="F79">
        <v>970.097150345567</v>
      </c>
      <c r="G79">
        <v>113.947247272506</v>
      </c>
      <c r="J79">
        <v>970.097150345567</v>
      </c>
    </row>
    <row r="80" spans="1:11" x14ac:dyDescent="0.35">
      <c r="A80" t="s">
        <v>12</v>
      </c>
      <c r="B80">
        <v>2017</v>
      </c>
      <c r="C80">
        <v>18439</v>
      </c>
    </row>
    <row r="81" spans="1:11" x14ac:dyDescent="0.35">
      <c r="A81" t="s">
        <v>13</v>
      </c>
      <c r="B81">
        <v>2017</v>
      </c>
      <c r="C81">
        <v>12629.7414539778</v>
      </c>
      <c r="E81">
        <v>8209.3319450856197</v>
      </c>
      <c r="F81">
        <v>25006.8880788762</v>
      </c>
      <c r="G81">
        <v>2754.9606511214001</v>
      </c>
      <c r="H81" t="s">
        <v>14</v>
      </c>
      <c r="I81">
        <v>9851.1983341027499</v>
      </c>
      <c r="K81">
        <v>500.13776157752397</v>
      </c>
    </row>
    <row r="82" spans="1:11" x14ac:dyDescent="0.35">
      <c r="A82" t="s">
        <v>13</v>
      </c>
      <c r="B82">
        <v>2017</v>
      </c>
      <c r="C82">
        <v>12629.7414539778</v>
      </c>
      <c r="E82">
        <v>8209.3319450856197</v>
      </c>
      <c r="F82">
        <v>25006.8880788762</v>
      </c>
      <c r="G82">
        <v>2754.9606511214001</v>
      </c>
      <c r="H82" t="s">
        <v>15</v>
      </c>
      <c r="I82">
        <v>15155.689744773401</v>
      </c>
      <c r="K82">
        <v>500.13776157752397</v>
      </c>
    </row>
    <row r="83" spans="1:11" x14ac:dyDescent="0.35">
      <c r="A83" t="s">
        <v>16</v>
      </c>
      <c r="B83">
        <v>2017</v>
      </c>
      <c r="C83">
        <v>15234.4420299464</v>
      </c>
      <c r="E83">
        <v>27204.360767761402</v>
      </c>
      <c r="F83">
        <v>3972.2719418654501</v>
      </c>
      <c r="G83">
        <v>437.61754204982702</v>
      </c>
      <c r="H83" t="s">
        <v>14</v>
      </c>
      <c r="I83">
        <v>2546.3281678624699</v>
      </c>
      <c r="K83">
        <v>1322.2233399653801</v>
      </c>
    </row>
    <row r="84" spans="1:11" x14ac:dyDescent="0.35">
      <c r="A84" t="s">
        <v>16</v>
      </c>
      <c r="B84">
        <v>2017</v>
      </c>
      <c r="C84">
        <v>15234.4420299464</v>
      </c>
      <c r="E84">
        <v>27204.360767761402</v>
      </c>
      <c r="F84">
        <v>3972.2719418654501</v>
      </c>
      <c r="G84">
        <v>437.61754204982702</v>
      </c>
      <c r="H84" t="s">
        <v>15</v>
      </c>
      <c r="I84">
        <v>1425.94377400298</v>
      </c>
      <c r="K84">
        <v>1322.2233399653801</v>
      </c>
    </row>
    <row r="85" spans="1:11" x14ac:dyDescent="0.35">
      <c r="A85" t="s">
        <v>17</v>
      </c>
      <c r="B85">
        <v>2017</v>
      </c>
      <c r="D85">
        <v>5172887.1368390201</v>
      </c>
      <c r="E85">
        <v>27204.360767761402</v>
      </c>
      <c r="F85">
        <v>16501.509966516402</v>
      </c>
      <c r="G85">
        <v>1650.27074973003</v>
      </c>
      <c r="J85">
        <v>16501.509966516402</v>
      </c>
    </row>
    <row r="86" spans="1:11" x14ac:dyDescent="0.35">
      <c r="A86" t="s">
        <v>18</v>
      </c>
      <c r="B86">
        <v>2017</v>
      </c>
      <c r="C86">
        <v>1650</v>
      </c>
      <c r="F86">
        <v>11427.9</v>
      </c>
      <c r="G86">
        <v>1168.61036198597</v>
      </c>
      <c r="H86" t="s">
        <v>15</v>
      </c>
      <c r="I86">
        <v>11427.9</v>
      </c>
      <c r="K86">
        <v>273.89999999999998</v>
      </c>
    </row>
    <row r="87" spans="1:11" x14ac:dyDescent="0.35">
      <c r="A87" t="s">
        <v>19</v>
      </c>
      <c r="B87">
        <v>2017</v>
      </c>
      <c r="C87">
        <v>27511.135857460999</v>
      </c>
      <c r="F87">
        <v>58323.6080178173</v>
      </c>
      <c r="G87">
        <v>6313.9762930488996</v>
      </c>
      <c r="H87" t="s">
        <v>15</v>
      </c>
      <c r="I87">
        <v>58323.6080178173</v>
      </c>
      <c r="K87">
        <v>1375.55679287305</v>
      </c>
    </row>
    <row r="88" spans="1:11" x14ac:dyDescent="0.35">
      <c r="A88" t="s">
        <v>20</v>
      </c>
      <c r="B88">
        <v>2017</v>
      </c>
      <c r="C88">
        <v>16000</v>
      </c>
      <c r="F88">
        <v>17760</v>
      </c>
      <c r="G88">
        <v>1922.6557268249201</v>
      </c>
      <c r="H88" t="s">
        <v>15</v>
      </c>
      <c r="I88">
        <v>17760</v>
      </c>
      <c r="K88">
        <v>262.39999999999998</v>
      </c>
    </row>
    <row r="89" spans="1:11" x14ac:dyDescent="0.35">
      <c r="A89" t="s">
        <v>21</v>
      </c>
      <c r="B89">
        <v>2017</v>
      </c>
      <c r="C89">
        <v>40390.586101958703</v>
      </c>
      <c r="F89">
        <v>22618.728217096799</v>
      </c>
      <c r="G89">
        <v>2345.3292590178798</v>
      </c>
      <c r="H89" t="s">
        <v>15</v>
      </c>
      <c r="I89">
        <v>22618.728217096799</v>
      </c>
      <c r="K89">
        <v>456.41362295213298</v>
      </c>
    </row>
    <row r="90" spans="1:11" x14ac:dyDescent="0.35">
      <c r="A90" t="s">
        <v>11</v>
      </c>
      <c r="B90">
        <v>2018</v>
      </c>
      <c r="C90">
        <v>2146.33269617221</v>
      </c>
      <c r="D90">
        <v>715.444232057406</v>
      </c>
      <c r="F90">
        <v>794.14309758372099</v>
      </c>
      <c r="G90">
        <v>93.279750257891095</v>
      </c>
      <c r="J90">
        <v>794.14309758372099</v>
      </c>
    </row>
    <row r="91" spans="1:11" x14ac:dyDescent="0.35">
      <c r="A91" t="s">
        <v>12</v>
      </c>
      <c r="B91">
        <v>2018</v>
      </c>
      <c r="C91">
        <v>18063</v>
      </c>
    </row>
    <row r="92" spans="1:11" x14ac:dyDescent="0.35">
      <c r="A92" t="s">
        <v>13</v>
      </c>
      <c r="B92">
        <v>2018</v>
      </c>
      <c r="C92">
        <v>12169.2273148607</v>
      </c>
      <c r="E92">
        <v>7909.9977546594801</v>
      </c>
      <c r="F92">
        <v>24095.070083424202</v>
      </c>
      <c r="G92">
        <v>2654.5074203742902</v>
      </c>
      <c r="H92" t="s">
        <v>14</v>
      </c>
      <c r="I92">
        <v>9491.9973055913706</v>
      </c>
      <c r="K92">
        <v>481.90140166848499</v>
      </c>
    </row>
    <row r="93" spans="1:11" x14ac:dyDescent="0.35">
      <c r="A93" t="s">
        <v>13</v>
      </c>
      <c r="B93">
        <v>2018</v>
      </c>
      <c r="C93">
        <v>12169.2273148607</v>
      </c>
      <c r="E93">
        <v>7909.9977546594801</v>
      </c>
      <c r="F93">
        <v>24095.070083424202</v>
      </c>
      <c r="G93">
        <v>2654.5074203742902</v>
      </c>
      <c r="H93" t="s">
        <v>15</v>
      </c>
      <c r="I93">
        <v>14603.0727778328</v>
      </c>
      <c r="K93">
        <v>481.90140166848499</v>
      </c>
    </row>
    <row r="94" spans="1:11" x14ac:dyDescent="0.35">
      <c r="A94" t="s">
        <v>16</v>
      </c>
      <c r="B94">
        <v>2018</v>
      </c>
      <c r="C94">
        <v>14614.6</v>
      </c>
      <c r="E94">
        <v>26097.5</v>
      </c>
      <c r="F94">
        <v>3810.65256</v>
      </c>
      <c r="G94">
        <v>419.81224632116698</v>
      </c>
      <c r="H94" t="s">
        <v>14</v>
      </c>
      <c r="I94">
        <v>2442.7260000000001</v>
      </c>
      <c r="K94">
        <v>1268.4261876</v>
      </c>
    </row>
    <row r="95" spans="1:11" x14ac:dyDescent="0.35">
      <c r="A95" t="s">
        <v>16</v>
      </c>
      <c r="B95">
        <v>2018</v>
      </c>
      <c r="C95">
        <v>14614.6</v>
      </c>
      <c r="E95">
        <v>26097.5</v>
      </c>
      <c r="F95">
        <v>3810.65256</v>
      </c>
      <c r="G95">
        <v>419.81224632116698</v>
      </c>
      <c r="H95" t="s">
        <v>15</v>
      </c>
      <c r="I95">
        <v>1367.9265600000001</v>
      </c>
      <c r="K95">
        <v>1268.4261876</v>
      </c>
    </row>
    <row r="96" spans="1:11" x14ac:dyDescent="0.35">
      <c r="A96" t="s">
        <v>17</v>
      </c>
      <c r="B96">
        <v>2018</v>
      </c>
      <c r="D96">
        <v>2108623.6628565299</v>
      </c>
      <c r="E96">
        <v>26097.5</v>
      </c>
      <c r="F96">
        <v>6726.5094845123303</v>
      </c>
      <c r="G96">
        <v>672.69976339114999</v>
      </c>
      <c r="J96">
        <v>6726.5094845123303</v>
      </c>
    </row>
    <row r="97" spans="1:11" x14ac:dyDescent="0.35">
      <c r="A97" t="s">
        <v>18</v>
      </c>
      <c r="B97">
        <v>2018</v>
      </c>
      <c r="C97">
        <v>1650</v>
      </c>
      <c r="F97">
        <v>11427.9</v>
      </c>
      <c r="G97">
        <v>1168.61036198597</v>
      </c>
      <c r="H97" t="s">
        <v>15</v>
      </c>
      <c r="I97">
        <v>11427.9</v>
      </c>
      <c r="K97">
        <v>273.89999999999998</v>
      </c>
    </row>
    <row r="98" spans="1:11" x14ac:dyDescent="0.35">
      <c r="A98" t="s">
        <v>19</v>
      </c>
      <c r="B98">
        <v>2018</v>
      </c>
      <c r="C98">
        <v>25031.824840519999</v>
      </c>
      <c r="F98">
        <v>53067.468661902603</v>
      </c>
      <c r="G98">
        <v>5744.9590389025298</v>
      </c>
      <c r="H98" t="s">
        <v>15</v>
      </c>
      <c r="I98">
        <v>53067.468661902603</v>
      </c>
      <c r="K98">
        <v>1251.5912420259999</v>
      </c>
    </row>
    <row r="99" spans="1:11" x14ac:dyDescent="0.35">
      <c r="A99" t="s">
        <v>20</v>
      </c>
      <c r="B99">
        <v>2018</v>
      </c>
      <c r="C99">
        <v>16000</v>
      </c>
      <c r="F99">
        <v>17760</v>
      </c>
      <c r="G99">
        <v>1922.6557268249201</v>
      </c>
      <c r="H99" t="s">
        <v>15</v>
      </c>
      <c r="I99">
        <v>17760</v>
      </c>
      <c r="K99">
        <v>262.39999999999998</v>
      </c>
    </row>
    <row r="100" spans="1:11" x14ac:dyDescent="0.35">
      <c r="A100" t="s">
        <v>21</v>
      </c>
      <c r="B100">
        <v>2018</v>
      </c>
      <c r="C100">
        <v>41533.554472565098</v>
      </c>
      <c r="F100">
        <v>23258.790504636399</v>
      </c>
      <c r="G100">
        <v>2411.6971288712198</v>
      </c>
      <c r="H100" t="s">
        <v>15</v>
      </c>
      <c r="I100">
        <v>23258.790504636399</v>
      </c>
      <c r="K100">
        <v>469.32916553998598</v>
      </c>
    </row>
    <row r="101" spans="1:11" x14ac:dyDescent="0.35">
      <c r="A101" t="s">
        <v>11</v>
      </c>
      <c r="B101">
        <v>2019</v>
      </c>
      <c r="C101">
        <v>2995.4757447679799</v>
      </c>
      <c r="D101">
        <v>998.491914922663</v>
      </c>
      <c r="F101">
        <v>1108.3260255641501</v>
      </c>
      <c r="G101">
        <v>130.18355908841201</v>
      </c>
      <c r="J101">
        <v>1108.3260255641501</v>
      </c>
    </row>
    <row r="102" spans="1:11" x14ac:dyDescent="0.35">
      <c r="A102" t="s">
        <v>12</v>
      </c>
      <c r="B102">
        <v>2019</v>
      </c>
      <c r="C102">
        <v>18020</v>
      </c>
    </row>
    <row r="103" spans="1:11" x14ac:dyDescent="0.35">
      <c r="A103" t="s">
        <v>13</v>
      </c>
      <c r="B103">
        <v>2019</v>
      </c>
      <c r="C103">
        <v>11011.5586591602</v>
      </c>
      <c r="E103">
        <v>7157.5131284541403</v>
      </c>
      <c r="F103">
        <v>21802.886145137199</v>
      </c>
      <c r="G103">
        <v>2401.9819347882799</v>
      </c>
      <c r="H103" t="s">
        <v>14</v>
      </c>
      <c r="I103">
        <v>8589.0157541449698</v>
      </c>
      <c r="K103">
        <v>436.05772290274399</v>
      </c>
    </row>
    <row r="104" spans="1:11" x14ac:dyDescent="0.35">
      <c r="A104" t="s">
        <v>13</v>
      </c>
      <c r="B104">
        <v>2019</v>
      </c>
      <c r="C104">
        <v>11011.5586591602</v>
      </c>
      <c r="E104">
        <v>7157.5131284541403</v>
      </c>
      <c r="F104">
        <v>21802.886145137199</v>
      </c>
      <c r="G104">
        <v>2401.9819347882799</v>
      </c>
      <c r="H104" t="s">
        <v>15</v>
      </c>
      <c r="I104">
        <v>13213.870390992201</v>
      </c>
      <c r="K104">
        <v>436.05772290274399</v>
      </c>
    </row>
    <row r="105" spans="1:11" x14ac:dyDescent="0.35">
      <c r="A105" t="s">
        <v>16</v>
      </c>
      <c r="B105">
        <v>2019</v>
      </c>
      <c r="C105">
        <v>14980.5262228546</v>
      </c>
      <c r="E105">
        <v>26750.939683668999</v>
      </c>
      <c r="F105">
        <v>3906.0652088506199</v>
      </c>
      <c r="G105">
        <v>430.32367390758299</v>
      </c>
      <c r="H105" t="s">
        <v>14</v>
      </c>
      <c r="I105">
        <v>2503.88795439142</v>
      </c>
      <c r="K105">
        <v>1300.18555178365</v>
      </c>
    </row>
    <row r="106" spans="1:11" x14ac:dyDescent="0.35">
      <c r="A106" t="s">
        <v>16</v>
      </c>
      <c r="B106">
        <v>2019</v>
      </c>
      <c r="C106">
        <v>14980.5262228546</v>
      </c>
      <c r="E106">
        <v>26750.939683668999</v>
      </c>
      <c r="F106">
        <v>3906.0652088506199</v>
      </c>
      <c r="G106">
        <v>430.32367390758299</v>
      </c>
      <c r="H106" t="s">
        <v>15</v>
      </c>
      <c r="I106">
        <v>1402.17725445919</v>
      </c>
      <c r="K106">
        <v>1300.18555178365</v>
      </c>
    </row>
    <row r="107" spans="1:11" x14ac:dyDescent="0.35">
      <c r="A107" t="s">
        <v>17</v>
      </c>
      <c r="B107">
        <v>2019</v>
      </c>
      <c r="D107">
        <v>4040059.2767777299</v>
      </c>
      <c r="E107">
        <v>26750.939683668999</v>
      </c>
      <c r="F107">
        <v>12887.789092920901</v>
      </c>
      <c r="G107">
        <v>1288.87243724321</v>
      </c>
      <c r="J107">
        <v>12887.789092920901</v>
      </c>
    </row>
    <row r="108" spans="1:11" x14ac:dyDescent="0.35">
      <c r="A108" t="s">
        <v>18</v>
      </c>
      <c r="B108">
        <v>2019</v>
      </c>
      <c r="C108">
        <v>1650</v>
      </c>
      <c r="F108">
        <v>11427.9</v>
      </c>
      <c r="G108">
        <v>1168.61036198597</v>
      </c>
      <c r="H108" t="s">
        <v>15</v>
      </c>
      <c r="I108">
        <v>11427.9</v>
      </c>
      <c r="K108">
        <v>273.89999999999998</v>
      </c>
    </row>
    <row r="109" spans="1:11" x14ac:dyDescent="0.35">
      <c r="A109" t="s">
        <v>19</v>
      </c>
      <c r="B109">
        <v>2019</v>
      </c>
      <c r="C109">
        <v>27822.059108502301</v>
      </c>
      <c r="F109">
        <v>58982.765310025003</v>
      </c>
      <c r="G109">
        <v>6385.3351073924396</v>
      </c>
      <c r="H109" t="s">
        <v>15</v>
      </c>
      <c r="I109">
        <v>58982.765310025003</v>
      </c>
      <c r="K109">
        <v>1391.1029554251099</v>
      </c>
    </row>
    <row r="110" spans="1:11" x14ac:dyDescent="0.35">
      <c r="A110" t="s">
        <v>20</v>
      </c>
      <c r="B110">
        <v>2019</v>
      </c>
      <c r="C110">
        <v>16000</v>
      </c>
      <c r="F110">
        <v>17760</v>
      </c>
      <c r="G110">
        <v>1922.6557268249201</v>
      </c>
      <c r="H110" t="s">
        <v>15</v>
      </c>
      <c r="I110">
        <v>17760</v>
      </c>
      <c r="K110">
        <v>262.39999999999998</v>
      </c>
    </row>
    <row r="111" spans="1:11" x14ac:dyDescent="0.35">
      <c r="A111" t="s">
        <v>21</v>
      </c>
      <c r="B111">
        <v>2019</v>
      </c>
      <c r="C111">
        <v>33629.801303512402</v>
      </c>
      <c r="F111">
        <v>18832.6887299669</v>
      </c>
      <c r="G111">
        <v>1952.7559410250899</v>
      </c>
      <c r="H111" t="s">
        <v>15</v>
      </c>
      <c r="I111">
        <v>18832.6887299669</v>
      </c>
      <c r="K111">
        <v>380.016754729691</v>
      </c>
    </row>
  </sheetData>
  <autoFilter ref="A1:K111" xr:uid="{62D00C21-2FD8-45AD-8E36-7797D95955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0745-1362-4D48-9349-E616CAFFB3A4}">
  <dimension ref="A3:J13"/>
  <sheetViews>
    <sheetView workbookViewId="0">
      <selection activeCell="L17" sqref="L17"/>
    </sheetView>
  </sheetViews>
  <sheetFormatPr defaultRowHeight="14.5" x14ac:dyDescent="0.35"/>
  <cols>
    <col min="2" max="2" width="11.81640625" bestFit="1" customWidth="1"/>
    <col min="3" max="3" width="13.1796875" bestFit="1" customWidth="1"/>
    <col min="4" max="4" width="11.81640625" bestFit="1" customWidth="1"/>
    <col min="5" max="5" width="16.81640625" bestFit="1" customWidth="1"/>
    <col min="6" max="6" width="13" bestFit="1" customWidth="1"/>
    <col min="7" max="7" width="6.90625" bestFit="1" customWidth="1"/>
    <col min="8" max="8" width="12" bestFit="1" customWidth="1"/>
    <col min="9" max="9" width="11.90625" bestFit="1" customWidth="1"/>
    <col min="10" max="10" width="11.81640625" bestFit="1" customWidth="1"/>
  </cols>
  <sheetData>
    <row r="3" spans="1:10" x14ac:dyDescent="0.35">
      <c r="A3" t="s">
        <v>22</v>
      </c>
      <c r="B3" t="str" cm="1">
        <f t="array" ref="B3:J3">TRANSPOSE(_xlfn.UNIQUE(plan_results!A2:A111))</f>
        <v>battery</v>
      </c>
      <c r="C3" t="str">
        <v>demand_power</v>
      </c>
      <c r="D3" t="str">
        <v>electrolyser</v>
      </c>
      <c r="E3" t="str">
        <v>h2_elec_conversion</v>
      </c>
      <c r="F3" t="str">
        <v>h2_salt_cavern</v>
      </c>
      <c r="G3" t="str">
        <v>nuclear</v>
      </c>
      <c r="H3" t="str">
        <v>offshore_wind</v>
      </c>
      <c r="I3" t="str">
        <v>onshore_wind</v>
      </c>
      <c r="J3" t="str">
        <v>solar</v>
      </c>
    </row>
    <row r="4" spans="1:10" x14ac:dyDescent="0.35">
      <c r="A4" cm="1">
        <f t="array" ref="A4:A13">_xlfn.UNIQUE(plan_results!B2:B111)</f>
        <v>2010</v>
      </c>
      <c r="B4">
        <f>SUMIFS(plan_results!$C:$C,plan_results!$A:$A,'Cap Mix'!B$3,plan_results!$B:$B,'Cap Mix'!$A4)</f>
        <v>2350.1265620233098</v>
      </c>
      <c r="C4">
        <f>SUMIFS(plan_results!$C:$C,plan_results!$A:$A,'Cap Mix'!C$3,plan_results!$B:$B,'Cap Mix'!$A4)</f>
        <v>18950</v>
      </c>
      <c r="D4">
        <f>SUMIFS(plan_results!$E:$E,plan_results!$A:$A,'Cap Mix'!D$3,plan_results!$B:$B,'Cap Mix'!$A4)</f>
        <v>16305.290248182981</v>
      </c>
      <c r="E4">
        <f>SUMIFS(plan_results!$C:$C,plan_results!$A:$A,'Cap Mix'!E$3,plan_results!$B:$B,'Cap Mix'!$A4)</f>
        <v>31593.599999999999</v>
      </c>
      <c r="F4">
        <f>SUMIFS(plan_results!$E:$E,plan_results!$A:$A,'Cap Mix'!F$3,plan_results!$B:$B,'Cap Mix'!$A4)</f>
        <v>28208.571428571398</v>
      </c>
      <c r="G4">
        <f>SUMIFS(plan_results!$C:$C,plan_results!$A:$A,'Cap Mix'!G$3,plan_results!$B:$B,'Cap Mix'!$A4)</f>
        <v>1650</v>
      </c>
      <c r="H4">
        <f>SUMIFS(plan_results!$C:$C,plan_results!$A:$A,'Cap Mix'!H$3,plan_results!$B:$B,'Cap Mix'!$A4)</f>
        <v>31257.449457939099</v>
      </c>
      <c r="I4">
        <f>SUMIFS(plan_results!$C:$C,plan_results!$A:$A,'Cap Mix'!I$3,plan_results!$B:$B,'Cap Mix'!$A4)</f>
        <v>16000</v>
      </c>
      <c r="J4">
        <f>SUMIFS(plan_results!$C:$C,plan_results!$A:$A,'Cap Mix'!J$3,plan_results!$B:$B,'Cap Mix'!$A4)</f>
        <v>44572.837921632803</v>
      </c>
    </row>
    <row r="5" spans="1:10" x14ac:dyDescent="0.35">
      <c r="A5">
        <v>2011</v>
      </c>
      <c r="B5">
        <f>SUMIFS(plan_results!$C:$C,plan_results!$A:$A,'Cap Mix'!B$3,plan_results!$B:$B,'Cap Mix'!$A5)</f>
        <v>3722.2867631444201</v>
      </c>
      <c r="C5">
        <f>SUMIFS(plan_results!$C:$C,plan_results!$A:$A,'Cap Mix'!C$3,plan_results!$B:$B,'Cap Mix'!$A5)</f>
        <v>18548</v>
      </c>
      <c r="D5">
        <f>SUMIFS(plan_results!$E:$E,plan_results!$A:$A,'Cap Mix'!D$3,plan_results!$B:$B,'Cap Mix'!$A5)</f>
        <v>15432.2790024431</v>
      </c>
      <c r="E5">
        <f>SUMIFS(plan_results!$C:$C,plan_results!$A:$A,'Cap Mix'!E$3,plan_results!$B:$B,'Cap Mix'!$A5)</f>
        <v>29997.5657614308</v>
      </c>
      <c r="F5">
        <f>SUMIFS(plan_results!$E:$E,plan_results!$A:$A,'Cap Mix'!F$3,plan_results!$B:$B,'Cap Mix'!$A5)</f>
        <v>26783.540858420401</v>
      </c>
      <c r="G5">
        <f>SUMIFS(plan_results!$C:$C,plan_results!$A:$A,'Cap Mix'!G$3,plan_results!$B:$B,'Cap Mix'!$A5)</f>
        <v>1650</v>
      </c>
      <c r="H5">
        <f>SUMIFS(plan_results!$C:$C,plan_results!$A:$A,'Cap Mix'!H$3,plan_results!$B:$B,'Cap Mix'!$A5)</f>
        <v>22875.650603458598</v>
      </c>
      <c r="I5">
        <f>SUMIFS(plan_results!$C:$C,plan_results!$A:$A,'Cap Mix'!I$3,plan_results!$B:$B,'Cap Mix'!$A5)</f>
        <v>16000</v>
      </c>
      <c r="J5">
        <f>SUMIFS(plan_results!$C:$C,plan_results!$A:$A,'Cap Mix'!J$3,plan_results!$B:$B,'Cap Mix'!$A5)</f>
        <v>45525.728315680899</v>
      </c>
    </row>
    <row r="6" spans="1:10" x14ac:dyDescent="0.35">
      <c r="A6">
        <v>2012</v>
      </c>
      <c r="B6">
        <f>SUMIFS(plan_results!$C:$C,plan_results!$A:$A,'Cap Mix'!B$3,plan_results!$B:$B,'Cap Mix'!$A6)</f>
        <v>2162.3307688219302</v>
      </c>
      <c r="C6">
        <f>SUMIFS(plan_results!$C:$C,plan_results!$A:$A,'Cap Mix'!C$3,plan_results!$B:$B,'Cap Mix'!$A6)</f>
        <v>18797</v>
      </c>
      <c r="D6">
        <f>SUMIFS(plan_results!$E:$E,plan_results!$A:$A,'Cap Mix'!D$3,plan_results!$B:$B,'Cap Mix'!$A6)</f>
        <v>15532.659162187339</v>
      </c>
      <c r="E6">
        <f>SUMIFS(plan_results!$C:$C,plan_results!$A:$A,'Cap Mix'!E$3,plan_results!$B:$B,'Cap Mix'!$A6)</f>
        <v>30509.692769494999</v>
      </c>
      <c r="F6">
        <f>SUMIFS(plan_results!$E:$E,plan_results!$A:$A,'Cap Mix'!F$3,plan_results!$B:$B,'Cap Mix'!$A6)</f>
        <v>27240.7971156206</v>
      </c>
      <c r="G6">
        <f>SUMIFS(plan_results!$C:$C,plan_results!$A:$A,'Cap Mix'!G$3,plan_results!$B:$B,'Cap Mix'!$A6)</f>
        <v>1650</v>
      </c>
      <c r="H6">
        <f>SUMIFS(plan_results!$C:$C,plan_results!$A:$A,'Cap Mix'!H$3,plan_results!$B:$B,'Cap Mix'!$A6)</f>
        <v>26597.791202496399</v>
      </c>
      <c r="I6">
        <f>SUMIFS(plan_results!$C:$C,plan_results!$A:$A,'Cap Mix'!I$3,plan_results!$B:$B,'Cap Mix'!$A6)</f>
        <v>16000</v>
      </c>
      <c r="J6">
        <f>SUMIFS(plan_results!$C:$C,plan_results!$A:$A,'Cap Mix'!J$3,plan_results!$B:$B,'Cap Mix'!$A6)</f>
        <v>40162.587162848002</v>
      </c>
    </row>
    <row r="7" spans="1:10" x14ac:dyDescent="0.35">
      <c r="A7">
        <v>2013</v>
      </c>
      <c r="B7">
        <f>SUMIFS(plan_results!$C:$C,plan_results!$A:$A,'Cap Mix'!B$3,plan_results!$B:$B,'Cap Mix'!$A7)</f>
        <v>2398.0836127994598</v>
      </c>
      <c r="C7">
        <f>SUMIFS(plan_results!$C:$C,plan_results!$A:$A,'Cap Mix'!C$3,plan_results!$B:$B,'Cap Mix'!$A7)</f>
        <v>18448</v>
      </c>
      <c r="D7">
        <f>SUMIFS(plan_results!$E:$E,plan_results!$A:$A,'Cap Mix'!D$3,plan_results!$B:$B,'Cap Mix'!$A7)</f>
        <v>15076.66475241998</v>
      </c>
      <c r="E7">
        <f>SUMIFS(plan_results!$C:$C,plan_results!$A:$A,'Cap Mix'!E$3,plan_results!$B:$B,'Cap Mix'!$A7)</f>
        <v>29665.479691419801</v>
      </c>
      <c r="F7">
        <f>SUMIFS(plan_results!$E:$E,plan_results!$A:$A,'Cap Mix'!F$3,plan_results!$B:$B,'Cap Mix'!$A7)</f>
        <v>26487.0354387677</v>
      </c>
      <c r="G7">
        <f>SUMIFS(plan_results!$C:$C,plan_results!$A:$A,'Cap Mix'!G$3,plan_results!$B:$B,'Cap Mix'!$A7)</f>
        <v>1650</v>
      </c>
      <c r="H7">
        <f>SUMIFS(plan_results!$C:$C,plan_results!$A:$A,'Cap Mix'!H$3,plan_results!$B:$B,'Cap Mix'!$A7)</f>
        <v>26148.812343203099</v>
      </c>
      <c r="I7">
        <f>SUMIFS(plan_results!$C:$C,plan_results!$A:$A,'Cap Mix'!I$3,plan_results!$B:$B,'Cap Mix'!$A7)</f>
        <v>16000</v>
      </c>
      <c r="J7">
        <f>SUMIFS(plan_results!$C:$C,plan_results!$A:$A,'Cap Mix'!J$3,plan_results!$B:$B,'Cap Mix'!$A7)</f>
        <v>42802.5127262733</v>
      </c>
    </row>
    <row r="8" spans="1:10" x14ac:dyDescent="0.35">
      <c r="A8">
        <v>2014</v>
      </c>
      <c r="B8">
        <f>SUMIFS(plan_results!$C:$C,plan_results!$A:$A,'Cap Mix'!B$3,plan_results!$B:$B,'Cap Mix'!$A8)</f>
        <v>4912.2341749382704</v>
      </c>
      <c r="C8">
        <f>SUMIFS(plan_results!$C:$C,plan_results!$A:$A,'Cap Mix'!C$3,plan_results!$B:$B,'Cap Mix'!$A8)</f>
        <v>18890</v>
      </c>
      <c r="D8">
        <f>SUMIFS(plan_results!$E:$E,plan_results!$A:$A,'Cap Mix'!D$3,plan_results!$B:$B,'Cap Mix'!$A8)</f>
        <v>16615.036065112381</v>
      </c>
      <c r="E8">
        <f>SUMIFS(plan_results!$C:$C,plan_results!$A:$A,'Cap Mix'!E$3,plan_results!$B:$B,'Cap Mix'!$A8)</f>
        <v>29841.273313696001</v>
      </c>
      <c r="F8">
        <f>SUMIFS(plan_results!$E:$E,plan_results!$A:$A,'Cap Mix'!F$3,plan_results!$B:$B,'Cap Mix'!$A8)</f>
        <v>26643.9940300858</v>
      </c>
      <c r="G8">
        <f>SUMIFS(plan_results!$C:$C,plan_results!$A:$A,'Cap Mix'!G$3,plan_results!$B:$B,'Cap Mix'!$A8)</f>
        <v>1650</v>
      </c>
      <c r="H8">
        <f>SUMIFS(plan_results!$C:$C,plan_results!$A:$A,'Cap Mix'!H$3,plan_results!$B:$B,'Cap Mix'!$A8)</f>
        <v>22133.560758634099</v>
      </c>
      <c r="I8">
        <f>SUMIFS(plan_results!$C:$C,plan_results!$A:$A,'Cap Mix'!I$3,plan_results!$B:$B,'Cap Mix'!$A8)</f>
        <v>16000</v>
      </c>
      <c r="J8">
        <f>SUMIFS(plan_results!$C:$C,plan_results!$A:$A,'Cap Mix'!J$3,plan_results!$B:$B,'Cap Mix'!$A8)</f>
        <v>53992.9588967198</v>
      </c>
    </row>
    <row r="9" spans="1:10" x14ac:dyDescent="0.35">
      <c r="A9">
        <v>2015</v>
      </c>
      <c r="B9">
        <f>SUMIFS(plan_results!$C:$C,plan_results!$A:$A,'Cap Mix'!B$3,plan_results!$B:$B,'Cap Mix'!$A9)</f>
        <v>3421.6695113304099</v>
      </c>
      <c r="C9">
        <f>SUMIFS(plan_results!$C:$C,plan_results!$A:$A,'Cap Mix'!C$3,plan_results!$B:$B,'Cap Mix'!$A9)</f>
        <v>17863</v>
      </c>
      <c r="D9">
        <f>SUMIFS(plan_results!$E:$E,plan_results!$A:$A,'Cap Mix'!D$3,plan_results!$B:$B,'Cap Mix'!$A9)</f>
        <v>15454.97250714648</v>
      </c>
      <c r="E9">
        <f>SUMIFS(plan_results!$C:$C,plan_results!$A:$A,'Cap Mix'!E$3,plan_results!$B:$B,'Cap Mix'!$A9)</f>
        <v>30378.462562376</v>
      </c>
      <c r="F9">
        <f>SUMIFS(plan_results!$E:$E,plan_results!$A:$A,'Cap Mix'!F$3,plan_results!$B:$B,'Cap Mix'!$A9)</f>
        <v>27123.627287835701</v>
      </c>
      <c r="G9">
        <f>SUMIFS(plan_results!$C:$C,plan_results!$A:$A,'Cap Mix'!G$3,plan_results!$B:$B,'Cap Mix'!$A9)</f>
        <v>1650</v>
      </c>
      <c r="H9">
        <f>SUMIFS(plan_results!$C:$C,plan_results!$A:$A,'Cap Mix'!H$3,plan_results!$B:$B,'Cap Mix'!$A9)</f>
        <v>21710.898514998298</v>
      </c>
      <c r="I9">
        <f>SUMIFS(plan_results!$C:$C,plan_results!$A:$A,'Cap Mix'!I$3,plan_results!$B:$B,'Cap Mix'!$A9)</f>
        <v>16000</v>
      </c>
      <c r="J9">
        <f>SUMIFS(plan_results!$C:$C,plan_results!$A:$A,'Cap Mix'!J$3,plan_results!$B:$B,'Cap Mix'!$A9)</f>
        <v>46403.824688906599</v>
      </c>
    </row>
    <row r="10" spans="1:10" x14ac:dyDescent="0.35">
      <c r="A10">
        <v>2016</v>
      </c>
      <c r="B10">
        <f>SUMIFS(plan_results!$C:$C,plan_results!$A:$A,'Cap Mix'!B$3,plan_results!$B:$B,'Cap Mix'!$A10)</f>
        <v>3811.2593710289002</v>
      </c>
      <c r="C10">
        <f>SUMIFS(plan_results!$C:$C,plan_results!$A:$A,'Cap Mix'!C$3,plan_results!$B:$B,'Cap Mix'!$A10)</f>
        <v>18192</v>
      </c>
      <c r="D10">
        <f>SUMIFS(plan_results!$E:$E,plan_results!$A:$A,'Cap Mix'!D$3,plan_results!$B:$B,'Cap Mix'!$A10)</f>
        <v>15413.758303642921</v>
      </c>
      <c r="E10">
        <f>SUMIFS(plan_results!$C:$C,plan_results!$A:$A,'Cap Mix'!E$3,plan_results!$B:$B,'Cap Mix'!$A10)</f>
        <v>29980.1721238094</v>
      </c>
      <c r="F10">
        <f>SUMIFS(plan_results!$E:$E,plan_results!$A:$A,'Cap Mix'!F$3,plan_results!$B:$B,'Cap Mix'!$A10)</f>
        <v>26768.0108248299</v>
      </c>
      <c r="G10">
        <f>SUMIFS(plan_results!$C:$C,plan_results!$A:$A,'Cap Mix'!G$3,plan_results!$B:$B,'Cap Mix'!$A10)</f>
        <v>1650</v>
      </c>
      <c r="H10">
        <f>SUMIFS(plan_results!$C:$C,plan_results!$A:$A,'Cap Mix'!H$3,plan_results!$B:$B,'Cap Mix'!$A10)</f>
        <v>27917.8469287515</v>
      </c>
      <c r="I10">
        <f>SUMIFS(plan_results!$C:$C,plan_results!$A:$A,'Cap Mix'!I$3,plan_results!$B:$B,'Cap Mix'!$A10)</f>
        <v>16000</v>
      </c>
      <c r="J10">
        <f>SUMIFS(plan_results!$C:$C,plan_results!$A:$A,'Cap Mix'!J$3,plan_results!$B:$B,'Cap Mix'!$A10)</f>
        <v>48689.7640027651</v>
      </c>
    </row>
    <row r="11" spans="1:10" x14ac:dyDescent="0.35">
      <c r="A11">
        <v>2017</v>
      </c>
      <c r="B11">
        <f>SUMIFS(plan_results!$C:$C,plan_results!$A:$A,'Cap Mix'!B$3,plan_results!$B:$B,'Cap Mix'!$A11)</f>
        <v>2621.8841901231499</v>
      </c>
      <c r="C11">
        <f>SUMIFS(plan_results!$C:$C,plan_results!$A:$A,'Cap Mix'!C$3,plan_results!$B:$B,'Cap Mix'!$A11)</f>
        <v>18439</v>
      </c>
      <c r="D11">
        <f>SUMIFS(plan_results!$E:$E,plan_results!$A:$A,'Cap Mix'!D$3,plan_results!$B:$B,'Cap Mix'!$A11)</f>
        <v>16418.663890171239</v>
      </c>
      <c r="E11">
        <f>SUMIFS(plan_results!$C:$C,plan_results!$A:$A,'Cap Mix'!E$3,plan_results!$B:$B,'Cap Mix'!$A11)</f>
        <v>30468.8840598928</v>
      </c>
      <c r="F11">
        <f>SUMIFS(plan_results!$E:$E,plan_results!$A:$A,'Cap Mix'!F$3,plan_results!$B:$B,'Cap Mix'!$A11)</f>
        <v>27204.360767761402</v>
      </c>
      <c r="G11">
        <f>SUMIFS(plan_results!$C:$C,plan_results!$A:$A,'Cap Mix'!G$3,plan_results!$B:$B,'Cap Mix'!$A11)</f>
        <v>1650</v>
      </c>
      <c r="H11">
        <f>SUMIFS(plan_results!$C:$C,plan_results!$A:$A,'Cap Mix'!H$3,plan_results!$B:$B,'Cap Mix'!$A11)</f>
        <v>27511.135857460999</v>
      </c>
      <c r="I11">
        <f>SUMIFS(plan_results!$C:$C,plan_results!$A:$A,'Cap Mix'!I$3,plan_results!$B:$B,'Cap Mix'!$A11)</f>
        <v>16000</v>
      </c>
      <c r="J11">
        <f>SUMIFS(plan_results!$C:$C,plan_results!$A:$A,'Cap Mix'!J$3,plan_results!$B:$B,'Cap Mix'!$A11)</f>
        <v>40390.586101958703</v>
      </c>
    </row>
    <row r="12" spans="1:10" x14ac:dyDescent="0.35">
      <c r="A12">
        <v>2018</v>
      </c>
      <c r="B12">
        <f>SUMIFS(plan_results!$C:$C,plan_results!$A:$A,'Cap Mix'!B$3,plan_results!$B:$B,'Cap Mix'!$A12)</f>
        <v>2146.33269617221</v>
      </c>
      <c r="C12">
        <f>SUMIFS(plan_results!$C:$C,plan_results!$A:$A,'Cap Mix'!C$3,plan_results!$B:$B,'Cap Mix'!$A12)</f>
        <v>18063</v>
      </c>
      <c r="D12">
        <f>SUMIFS(plan_results!$E:$E,plan_results!$A:$A,'Cap Mix'!D$3,plan_results!$B:$B,'Cap Mix'!$A12)</f>
        <v>15819.99550931896</v>
      </c>
      <c r="E12">
        <f>SUMIFS(plan_results!$C:$C,plan_results!$A:$A,'Cap Mix'!E$3,plan_results!$B:$B,'Cap Mix'!$A12)</f>
        <v>29229.200000000001</v>
      </c>
      <c r="F12">
        <f>SUMIFS(plan_results!$E:$E,plan_results!$A:$A,'Cap Mix'!F$3,plan_results!$B:$B,'Cap Mix'!$A12)</f>
        <v>26097.5</v>
      </c>
      <c r="G12">
        <f>SUMIFS(plan_results!$C:$C,plan_results!$A:$A,'Cap Mix'!G$3,plan_results!$B:$B,'Cap Mix'!$A12)</f>
        <v>1650</v>
      </c>
      <c r="H12">
        <f>SUMIFS(plan_results!$C:$C,plan_results!$A:$A,'Cap Mix'!H$3,plan_results!$B:$B,'Cap Mix'!$A12)</f>
        <v>25031.824840519999</v>
      </c>
      <c r="I12">
        <f>SUMIFS(plan_results!$C:$C,plan_results!$A:$A,'Cap Mix'!I$3,plan_results!$B:$B,'Cap Mix'!$A12)</f>
        <v>16000</v>
      </c>
      <c r="J12">
        <f>SUMIFS(plan_results!$C:$C,plan_results!$A:$A,'Cap Mix'!J$3,plan_results!$B:$B,'Cap Mix'!$A12)</f>
        <v>41533.554472565098</v>
      </c>
    </row>
    <row r="13" spans="1:10" x14ac:dyDescent="0.35">
      <c r="A13">
        <v>2019</v>
      </c>
      <c r="B13">
        <f>SUMIFS(plan_results!$C:$C,plan_results!$A:$A,'Cap Mix'!B$3,plan_results!$B:$B,'Cap Mix'!$A13)</f>
        <v>2995.4757447679799</v>
      </c>
      <c r="C13">
        <f>SUMIFS(plan_results!$C:$C,plan_results!$A:$A,'Cap Mix'!C$3,plan_results!$B:$B,'Cap Mix'!$A13)</f>
        <v>18020</v>
      </c>
      <c r="D13">
        <f>SUMIFS(plan_results!$E:$E,plan_results!$A:$A,'Cap Mix'!D$3,plan_results!$B:$B,'Cap Mix'!$A13)</f>
        <v>14315.026256908281</v>
      </c>
      <c r="E13">
        <f>SUMIFS(plan_results!$C:$C,plan_results!$A:$A,'Cap Mix'!E$3,plan_results!$B:$B,'Cap Mix'!$A13)</f>
        <v>29961.0524457092</v>
      </c>
      <c r="F13">
        <f>SUMIFS(plan_results!$E:$E,plan_results!$A:$A,'Cap Mix'!F$3,plan_results!$B:$B,'Cap Mix'!$A13)</f>
        <v>26750.939683668999</v>
      </c>
      <c r="G13">
        <f>SUMIFS(plan_results!$C:$C,plan_results!$A:$A,'Cap Mix'!G$3,plan_results!$B:$B,'Cap Mix'!$A13)</f>
        <v>1650</v>
      </c>
      <c r="H13">
        <f>SUMIFS(plan_results!$C:$C,plan_results!$A:$A,'Cap Mix'!H$3,plan_results!$B:$B,'Cap Mix'!$A13)</f>
        <v>27822.059108502301</v>
      </c>
      <c r="I13">
        <f>SUMIFS(plan_results!$C:$C,plan_results!$A:$A,'Cap Mix'!I$3,plan_results!$B:$B,'Cap Mix'!$A13)</f>
        <v>16000</v>
      </c>
      <c r="J13">
        <f>SUMIFS(plan_results!$C:$C,plan_results!$A:$A,'Cap Mix'!J$3,plan_results!$B:$B,'Cap Mix'!$A13)</f>
        <v>33629.801303512402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plan_results</vt:lpstr>
      <vt:lpstr>Cap 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Hawkins</cp:lastModifiedBy>
  <dcterms:created xsi:type="dcterms:W3CDTF">2024-12-28T14:22:21Z</dcterms:created>
  <dcterms:modified xsi:type="dcterms:W3CDTF">2024-12-28T17:16:51Z</dcterms:modified>
</cp:coreProperties>
</file>