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nturini\Documents\repositorio venturini\calculo_de_carga\"/>
    </mc:Choice>
  </mc:AlternateContent>
  <bookViews>
    <workbookView xWindow="0" yWindow="0" windowWidth="14400" windowHeight="15600" activeTab="1"/>
  </bookViews>
  <sheets>
    <sheet name="Planilha1" sheetId="1" r:id="rId1"/>
    <sheet name="Teste Com Reais" sheetId="3" r:id="rId2"/>
    <sheet name="Teste Com Inventado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3" l="1"/>
  <c r="N48" i="3"/>
  <c r="L48" i="3"/>
  <c r="K48" i="3"/>
  <c r="J48" i="3"/>
  <c r="I48" i="3"/>
  <c r="H48" i="3"/>
  <c r="G48" i="3"/>
  <c r="F48" i="3"/>
  <c r="E48" i="3"/>
  <c r="D48" i="3"/>
  <c r="C48" i="3"/>
  <c r="C57" i="3" s="1"/>
  <c r="N47" i="3"/>
  <c r="L47" i="3"/>
  <c r="K47" i="3"/>
  <c r="J47" i="3"/>
  <c r="I47" i="3"/>
  <c r="H47" i="3"/>
  <c r="G47" i="3"/>
  <c r="F47" i="3"/>
  <c r="E47" i="3"/>
  <c r="D47" i="3"/>
  <c r="C47" i="3"/>
  <c r="N46" i="3"/>
  <c r="L46" i="3"/>
  <c r="K46" i="3"/>
  <c r="J46" i="3"/>
  <c r="I46" i="3"/>
  <c r="H46" i="3"/>
  <c r="G46" i="3"/>
  <c r="F46" i="3"/>
  <c r="E46" i="3"/>
  <c r="D46" i="3"/>
  <c r="C46" i="3"/>
  <c r="N45" i="3"/>
  <c r="L45" i="3"/>
  <c r="K45" i="3"/>
  <c r="J45" i="3"/>
  <c r="I45" i="3"/>
  <c r="H45" i="3"/>
  <c r="G45" i="3"/>
  <c r="F45" i="3"/>
  <c r="E45" i="3"/>
  <c r="D45" i="3"/>
  <c r="C45" i="3"/>
  <c r="O44" i="3"/>
  <c r="N44" i="3"/>
  <c r="L44" i="3"/>
  <c r="K44" i="3"/>
  <c r="J44" i="3"/>
  <c r="I44" i="3"/>
  <c r="H44" i="3"/>
  <c r="G44" i="3"/>
  <c r="F44" i="3"/>
  <c r="E44" i="3"/>
  <c r="D44" i="3"/>
  <c r="L43" i="3"/>
  <c r="K43" i="3"/>
  <c r="J43" i="3"/>
  <c r="I43" i="3"/>
  <c r="H43" i="3"/>
  <c r="G43" i="3"/>
  <c r="F43" i="3"/>
  <c r="E43" i="3"/>
  <c r="D43" i="3"/>
  <c r="C43" i="3"/>
  <c r="L42" i="3"/>
  <c r="K42" i="3"/>
  <c r="J42" i="3"/>
  <c r="I42" i="3"/>
  <c r="H42" i="3"/>
  <c r="G42" i="3"/>
  <c r="F42" i="3"/>
  <c r="E42" i="3"/>
  <c r="D42" i="3"/>
  <c r="C42" i="3"/>
  <c r="B42" i="3"/>
  <c r="E40" i="3"/>
  <c r="O48" i="3" s="1"/>
  <c r="O45" i="2"/>
  <c r="O46" i="2"/>
  <c r="O47" i="2"/>
  <c r="O48" i="2"/>
  <c r="O44" i="2"/>
  <c r="C52" i="3" l="1"/>
  <c r="C53" i="3"/>
  <c r="C54" i="3"/>
  <c r="C56" i="3"/>
  <c r="C55" i="3"/>
  <c r="O45" i="3"/>
  <c r="C59" i="3" s="1"/>
  <c r="O46" i="3"/>
  <c r="O47" i="3"/>
  <c r="C59" i="2"/>
  <c r="C52" i="2"/>
  <c r="C57" i="2"/>
  <c r="C56" i="2"/>
  <c r="C55" i="2"/>
  <c r="C54" i="2"/>
  <c r="C53" i="2"/>
  <c r="E40" i="2"/>
  <c r="N48" i="2"/>
  <c r="N47" i="2"/>
  <c r="N46" i="2"/>
  <c r="N45" i="2"/>
  <c r="N44" i="2"/>
  <c r="D44" i="2"/>
  <c r="E44" i="2"/>
  <c r="F44" i="2"/>
  <c r="G44" i="2"/>
  <c r="H44" i="2"/>
  <c r="I44" i="2"/>
  <c r="J44" i="2"/>
  <c r="K44" i="2"/>
  <c r="L44" i="2"/>
  <c r="D45" i="2"/>
  <c r="E45" i="2"/>
  <c r="F45" i="2"/>
  <c r="G45" i="2"/>
  <c r="H45" i="2"/>
  <c r="I45" i="2"/>
  <c r="J45" i="2"/>
  <c r="K45" i="2"/>
  <c r="L45" i="2"/>
  <c r="D46" i="2"/>
  <c r="E46" i="2"/>
  <c r="F46" i="2"/>
  <c r="G46" i="2"/>
  <c r="H46" i="2"/>
  <c r="I46" i="2"/>
  <c r="J46" i="2"/>
  <c r="K46" i="2"/>
  <c r="L46" i="2"/>
  <c r="D47" i="2"/>
  <c r="E47" i="2"/>
  <c r="F47" i="2"/>
  <c r="G47" i="2"/>
  <c r="H47" i="2"/>
  <c r="I47" i="2"/>
  <c r="J47" i="2"/>
  <c r="K47" i="2"/>
  <c r="L47" i="2"/>
  <c r="D48" i="2"/>
  <c r="E48" i="2"/>
  <c r="F48" i="2"/>
  <c r="G48" i="2"/>
  <c r="H48" i="2"/>
  <c r="I48" i="2"/>
  <c r="J48" i="2"/>
  <c r="K48" i="2"/>
  <c r="L48" i="2"/>
  <c r="C48" i="2"/>
  <c r="C47" i="2"/>
  <c r="C46" i="2"/>
  <c r="C45" i="2"/>
  <c r="C44" i="2"/>
  <c r="D43" i="2"/>
  <c r="E43" i="2"/>
  <c r="F43" i="2"/>
  <c r="G43" i="2"/>
  <c r="H43" i="2"/>
  <c r="I43" i="2" l="1"/>
  <c r="J43" i="2"/>
  <c r="K43" i="2"/>
  <c r="L43" i="2"/>
  <c r="C43" i="2"/>
  <c r="C42" i="2"/>
  <c r="D42" i="2"/>
  <c r="E42" i="2"/>
  <c r="F42" i="2"/>
  <c r="G42" i="2"/>
  <c r="H42" i="2"/>
  <c r="I42" i="2"/>
  <c r="J42" i="2"/>
  <c r="K42" i="2"/>
  <c r="L42" i="2"/>
  <c r="B42" i="2"/>
</calcChain>
</file>

<file path=xl/sharedStrings.xml><?xml version="1.0" encoding="utf-8"?>
<sst xmlns="http://schemas.openxmlformats.org/spreadsheetml/2006/main" count="280" uniqueCount="131">
  <si>
    <t>Minimizar ou maximar</t>
  </si>
  <si>
    <t>z</t>
  </si>
  <si>
    <t>=</t>
  </si>
  <si>
    <t>a</t>
  </si>
  <si>
    <t>b</t>
  </si>
  <si>
    <t>c</t>
  </si>
  <si>
    <t>Condições</t>
  </si>
  <si>
    <t>&lt;=</t>
  </si>
  <si>
    <t>Restrições</t>
  </si>
  <si>
    <t>R1</t>
  </si>
  <si>
    <t>R2</t>
  </si>
  <si>
    <t>R3</t>
  </si>
  <si>
    <t>Variaveis</t>
  </si>
  <si>
    <t>Peso de cada Liga</t>
  </si>
  <si>
    <t>sucata</t>
  </si>
  <si>
    <t>Preço (R$)</t>
  </si>
  <si>
    <t>C mín.</t>
  </si>
  <si>
    <t>C máx.</t>
  </si>
  <si>
    <t>Mn mín.</t>
  </si>
  <si>
    <t>Mn máx.</t>
  </si>
  <si>
    <t>Si mín.</t>
  </si>
  <si>
    <t>Si máx.</t>
  </si>
  <si>
    <t>Cr mín.</t>
  </si>
  <si>
    <t>Cr máx</t>
  </si>
  <si>
    <t>Ni mín.</t>
  </si>
  <si>
    <t>Ni máx</t>
  </si>
  <si>
    <t>Cu mín.</t>
  </si>
  <si>
    <t>Cu máx.</t>
  </si>
  <si>
    <t>Mo mín.</t>
  </si>
  <si>
    <t>Mo máx.</t>
  </si>
  <si>
    <t>Nb mín.</t>
  </si>
  <si>
    <t>Nb máx.</t>
  </si>
  <si>
    <t>W mín.</t>
  </si>
  <si>
    <t>W máx.</t>
  </si>
  <si>
    <t>V mín.</t>
  </si>
  <si>
    <t>V máx.</t>
  </si>
  <si>
    <t>Al mín.</t>
  </si>
  <si>
    <t>Al máx</t>
  </si>
  <si>
    <t>x1</t>
  </si>
  <si>
    <t>x2</t>
  </si>
  <si>
    <t>x3</t>
  </si>
  <si>
    <t>x31</t>
  </si>
  <si>
    <t>x33</t>
  </si>
  <si>
    <t>x5</t>
  </si>
  <si>
    <t xml:space="preserve">Fe-Cr </t>
  </si>
  <si>
    <t>x6</t>
  </si>
  <si>
    <t>Ni 4x4</t>
  </si>
  <si>
    <t>x7</t>
  </si>
  <si>
    <t xml:space="preserve">Carburante </t>
  </si>
  <si>
    <t>x8</t>
  </si>
  <si>
    <t>Mn</t>
  </si>
  <si>
    <t>x9</t>
  </si>
  <si>
    <t>Fe-Si</t>
  </si>
  <si>
    <t>Lista de materiais SIMPLIFICADA</t>
  </si>
  <si>
    <t>material</t>
  </si>
  <si>
    <t>preco</t>
  </si>
  <si>
    <t>C</t>
  </si>
  <si>
    <t>MN</t>
  </si>
  <si>
    <t>SI</t>
  </si>
  <si>
    <t>CR</t>
  </si>
  <si>
    <t>NI</t>
  </si>
  <si>
    <t>d</t>
  </si>
  <si>
    <t>e</t>
  </si>
  <si>
    <t>f</t>
  </si>
  <si>
    <t>g</t>
  </si>
  <si>
    <t>h</t>
  </si>
  <si>
    <t>l</t>
  </si>
  <si>
    <t>x4</t>
  </si>
  <si>
    <t>Porcentagem de elementos quimicos de cada Liga</t>
  </si>
  <si>
    <t>a%C</t>
  </si>
  <si>
    <t>b%C</t>
  </si>
  <si>
    <t>c%C</t>
  </si>
  <si>
    <t>a%Ni</t>
  </si>
  <si>
    <t>a%Mn</t>
  </si>
  <si>
    <t>a%Si</t>
  </si>
  <si>
    <t>a%Cr</t>
  </si>
  <si>
    <t>Cada restrição é a quantidade máxima de cada elemento da Liga desejada</t>
  </si>
  <si>
    <t>b%Mn</t>
  </si>
  <si>
    <t>b%Cr</t>
  </si>
  <si>
    <t>b%Si</t>
  </si>
  <si>
    <t>b%Ni</t>
  </si>
  <si>
    <t>c%Mn</t>
  </si>
  <si>
    <t>c%Si</t>
  </si>
  <si>
    <t>c%Cr</t>
  </si>
  <si>
    <t>c%Ni</t>
  </si>
  <si>
    <t>%C</t>
  </si>
  <si>
    <t>%Mn</t>
  </si>
  <si>
    <t>%Si</t>
  </si>
  <si>
    <t>%Cr</t>
  </si>
  <si>
    <t>%Ni</t>
  </si>
  <si>
    <t>R4</t>
  </si>
  <si>
    <t>R5</t>
  </si>
  <si>
    <t>Z</t>
  </si>
  <si>
    <t>Preço</t>
  </si>
  <si>
    <t>z1</t>
  </si>
  <si>
    <t>z2</t>
  </si>
  <si>
    <t>z3</t>
  </si>
  <si>
    <t>z4</t>
  </si>
  <si>
    <t>z8</t>
  </si>
  <si>
    <t>z5</t>
  </si>
  <si>
    <t>z6</t>
  </si>
  <si>
    <t>z7</t>
  </si>
  <si>
    <t>z9</t>
  </si>
  <si>
    <t>=PESO_TOTAL_CORRIDA*(Comp_min-((Comp_max-Comp_min)*estreitamento_CQ))*1.1</t>
  </si>
  <si>
    <t>PESO_TOTAL_CORRIDA</t>
  </si>
  <si>
    <t>estreitamento_CQ</t>
  </si>
  <si>
    <t>Calculo deve ser feito pelo eng. Met., pode usar 0,4 como holder</t>
  </si>
  <si>
    <t>kg</t>
  </si>
  <si>
    <t>Peso desejado da liga desejada, em kilograma</t>
  </si>
  <si>
    <t>c_min</t>
  </si>
  <si>
    <t>c_max</t>
  </si>
  <si>
    <t>mn_min</t>
  </si>
  <si>
    <t>mn_max</t>
  </si>
  <si>
    <t>si_min</t>
  </si>
  <si>
    <t>si_max</t>
  </si>
  <si>
    <t>cr_min</t>
  </si>
  <si>
    <t>cr_max</t>
  </si>
  <si>
    <t>ni_min</t>
  </si>
  <si>
    <t>ni_max</t>
  </si>
  <si>
    <t xml:space="preserve">Lista de materiais com Estreitamento_ CQ </t>
  </si>
  <si>
    <t>mn</t>
  </si>
  <si>
    <t>si</t>
  </si>
  <si>
    <t>cr</t>
  </si>
  <si>
    <t>ni</t>
  </si>
  <si>
    <t>]</t>
  </si>
  <si>
    <t>Material Objetivo</t>
  </si>
  <si>
    <t>A_</t>
  </si>
  <si>
    <t>b_</t>
  </si>
  <si>
    <t>peso total desejado</t>
  </si>
  <si>
    <t>%</t>
  </si>
  <si>
    <t>peso total elem 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</si>
</sst>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2"/>
  <sheetViews>
    <sheetView workbookViewId="0">
      <selection activeCell="B15" sqref="B15"/>
    </sheetView>
  </sheetViews>
  <sheetFormatPr defaultRowHeight="15" x14ac:dyDescent="0.25"/>
  <sheetData>
    <row r="2" spans="2:10" x14ac:dyDescent="0.25">
      <c r="B2" t="s">
        <v>0</v>
      </c>
    </row>
    <row r="4" spans="2:10" x14ac:dyDescent="0.25">
      <c r="B4" t="s">
        <v>12</v>
      </c>
      <c r="D4" t="s">
        <v>3</v>
      </c>
      <c r="E4">
        <v>300</v>
      </c>
      <c r="F4" t="s">
        <v>38</v>
      </c>
      <c r="H4" t="s">
        <v>93</v>
      </c>
      <c r="I4">
        <v>1</v>
      </c>
      <c r="J4" t="s">
        <v>94</v>
      </c>
    </row>
    <row r="5" spans="2:10" x14ac:dyDescent="0.25">
      <c r="B5" t="s">
        <v>13</v>
      </c>
      <c r="D5" t="s">
        <v>4</v>
      </c>
      <c r="E5">
        <v>350</v>
      </c>
      <c r="F5" t="s">
        <v>39</v>
      </c>
      <c r="I5">
        <v>2</v>
      </c>
      <c r="J5" t="s">
        <v>95</v>
      </c>
    </row>
    <row r="6" spans="2:10" x14ac:dyDescent="0.25">
      <c r="D6" t="s">
        <v>5</v>
      </c>
      <c r="E6">
        <v>500</v>
      </c>
      <c r="F6" t="s">
        <v>40</v>
      </c>
      <c r="I6">
        <v>3</v>
      </c>
      <c r="J6" t="s">
        <v>96</v>
      </c>
    </row>
    <row r="7" spans="2:10" x14ac:dyDescent="0.25">
      <c r="D7" t="s">
        <v>61</v>
      </c>
      <c r="E7">
        <v>550</v>
      </c>
      <c r="F7" t="s">
        <v>67</v>
      </c>
      <c r="I7">
        <v>4</v>
      </c>
      <c r="J7" t="s">
        <v>97</v>
      </c>
    </row>
    <row r="8" spans="2:10" x14ac:dyDescent="0.25">
      <c r="D8" t="s">
        <v>62</v>
      </c>
      <c r="E8" t="s">
        <v>56</v>
      </c>
      <c r="F8" t="s">
        <v>43</v>
      </c>
      <c r="I8">
        <v>4</v>
      </c>
      <c r="J8" t="s">
        <v>99</v>
      </c>
    </row>
    <row r="9" spans="2:10" x14ac:dyDescent="0.25">
      <c r="D9" t="s">
        <v>63</v>
      </c>
      <c r="E9" t="s">
        <v>57</v>
      </c>
      <c r="F9" t="s">
        <v>45</v>
      </c>
      <c r="I9">
        <v>8</v>
      </c>
      <c r="J9" t="s">
        <v>100</v>
      </c>
    </row>
    <row r="10" spans="2:10" x14ac:dyDescent="0.25">
      <c r="D10" t="s">
        <v>64</v>
      </c>
      <c r="E10" t="s">
        <v>58</v>
      </c>
      <c r="F10" t="s">
        <v>47</v>
      </c>
      <c r="I10">
        <v>16</v>
      </c>
      <c r="J10" t="s">
        <v>101</v>
      </c>
    </row>
    <row r="11" spans="2:10" x14ac:dyDescent="0.25">
      <c r="D11" t="s">
        <v>65</v>
      </c>
      <c r="E11" t="s">
        <v>59</v>
      </c>
      <c r="F11" t="s">
        <v>49</v>
      </c>
      <c r="I11">
        <v>32</v>
      </c>
      <c r="J11" t="s">
        <v>98</v>
      </c>
    </row>
    <row r="12" spans="2:10" x14ac:dyDescent="0.25">
      <c r="D12" t="s">
        <v>66</v>
      </c>
      <c r="E12" t="s">
        <v>60</v>
      </c>
      <c r="F12" t="s">
        <v>51</v>
      </c>
      <c r="I12">
        <v>64</v>
      </c>
      <c r="J12" t="s">
        <v>102</v>
      </c>
    </row>
    <row r="14" spans="2:10" x14ac:dyDescent="0.25">
      <c r="B14" t="s">
        <v>104</v>
      </c>
      <c r="C14" t="s">
        <v>108</v>
      </c>
      <c r="D14">
        <v>200</v>
      </c>
      <c r="E14" t="s">
        <v>107</v>
      </c>
    </row>
    <row r="15" spans="2:10" x14ac:dyDescent="0.25">
      <c r="B15" t="s">
        <v>105</v>
      </c>
      <c r="C15" t="s">
        <v>106</v>
      </c>
      <c r="D15">
        <v>0.4</v>
      </c>
    </row>
    <row r="19" spans="2:17" x14ac:dyDescent="0.25">
      <c r="B19" t="s">
        <v>1</v>
      </c>
      <c r="C19" s="1" t="s">
        <v>2</v>
      </c>
      <c r="D19" t="s">
        <v>69</v>
      </c>
      <c r="E19" t="s">
        <v>38</v>
      </c>
      <c r="F19" t="s">
        <v>70</v>
      </c>
      <c r="G19" t="s">
        <v>39</v>
      </c>
      <c r="H19" t="s">
        <v>71</v>
      </c>
      <c r="I19" t="s">
        <v>40</v>
      </c>
      <c r="N19" s="1" t="s">
        <v>7</v>
      </c>
      <c r="O19">
        <v>6</v>
      </c>
      <c r="Q19" t="s">
        <v>9</v>
      </c>
    </row>
    <row r="20" spans="2:17" x14ac:dyDescent="0.25">
      <c r="B20" t="s">
        <v>6</v>
      </c>
      <c r="D20" t="s">
        <v>73</v>
      </c>
      <c r="E20" t="s">
        <v>38</v>
      </c>
      <c r="F20" t="s">
        <v>77</v>
      </c>
      <c r="G20" t="s">
        <v>40</v>
      </c>
      <c r="H20" t="s">
        <v>81</v>
      </c>
      <c r="I20" t="s">
        <v>40</v>
      </c>
      <c r="N20" s="1" t="s">
        <v>7</v>
      </c>
      <c r="O20">
        <v>6</v>
      </c>
      <c r="Q20" t="s">
        <v>10</v>
      </c>
    </row>
    <row r="21" spans="2:17" x14ac:dyDescent="0.25">
      <c r="B21" t="s">
        <v>68</v>
      </c>
      <c r="D21" t="s">
        <v>74</v>
      </c>
      <c r="E21" t="s">
        <v>38</v>
      </c>
      <c r="F21" t="s">
        <v>79</v>
      </c>
      <c r="G21" t="s">
        <v>67</v>
      </c>
      <c r="H21" t="s">
        <v>82</v>
      </c>
      <c r="I21" t="s">
        <v>40</v>
      </c>
      <c r="N21" s="1" t="s">
        <v>7</v>
      </c>
      <c r="O21">
        <v>1</v>
      </c>
      <c r="Q21" t="s">
        <v>11</v>
      </c>
    </row>
    <row r="22" spans="2:17" x14ac:dyDescent="0.25">
      <c r="D22" t="s">
        <v>75</v>
      </c>
      <c r="E22" t="s">
        <v>38</v>
      </c>
      <c r="F22" t="s">
        <v>78</v>
      </c>
      <c r="G22" t="s">
        <v>43</v>
      </c>
      <c r="H22" t="s">
        <v>83</v>
      </c>
      <c r="I22" t="s">
        <v>40</v>
      </c>
      <c r="N22" s="1" t="s">
        <v>7</v>
      </c>
      <c r="Q22" t="s">
        <v>90</v>
      </c>
    </row>
    <row r="23" spans="2:17" x14ac:dyDescent="0.25">
      <c r="D23" t="s">
        <v>72</v>
      </c>
      <c r="E23" t="s">
        <v>38</v>
      </c>
      <c r="F23" t="s">
        <v>80</v>
      </c>
      <c r="G23" t="s">
        <v>45</v>
      </c>
      <c r="H23" t="s">
        <v>84</v>
      </c>
      <c r="I23" t="s">
        <v>40</v>
      </c>
      <c r="N23" s="1" t="s">
        <v>7</v>
      </c>
      <c r="Q23" t="s">
        <v>91</v>
      </c>
    </row>
    <row r="26" spans="2:17" x14ac:dyDescent="0.25">
      <c r="B26" t="s">
        <v>8</v>
      </c>
      <c r="D26" t="s">
        <v>9</v>
      </c>
      <c r="E26" t="s">
        <v>85</v>
      </c>
      <c r="G26" s="1" t="s">
        <v>103</v>
      </c>
    </row>
    <row r="27" spans="2:17" x14ac:dyDescent="0.25">
      <c r="B27" t="s">
        <v>76</v>
      </c>
      <c r="D27" t="s">
        <v>10</v>
      </c>
      <c r="E27" t="s">
        <v>86</v>
      </c>
    </row>
    <row r="28" spans="2:17" x14ac:dyDescent="0.25">
      <c r="D28" t="s">
        <v>11</v>
      </c>
      <c r="E28" t="s">
        <v>87</v>
      </c>
    </row>
    <row r="29" spans="2:17" x14ac:dyDescent="0.25">
      <c r="D29" t="s">
        <v>90</v>
      </c>
      <c r="E29" t="s">
        <v>88</v>
      </c>
    </row>
    <row r="30" spans="2:17" x14ac:dyDescent="0.25">
      <c r="D30" t="s">
        <v>91</v>
      </c>
      <c r="E30" t="s">
        <v>89</v>
      </c>
    </row>
    <row r="32" spans="2:17" x14ac:dyDescent="0.25">
      <c r="D32" t="s">
        <v>92</v>
      </c>
      <c r="E32" t="s">
        <v>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abSelected="1" topLeftCell="A25" workbookViewId="0">
      <selection activeCell="C59" sqref="C59"/>
    </sheetView>
  </sheetViews>
  <sheetFormatPr defaultRowHeight="15" x14ac:dyDescent="0.25"/>
  <sheetData>
    <row r="1" spans="1:26" x14ac:dyDescent="0.25">
      <c r="A1" s="2"/>
      <c r="B1" s="3" t="s">
        <v>14</v>
      </c>
      <c r="C1" s="4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O1" s="5" t="s">
        <v>26</v>
      </c>
      <c r="P1" s="5" t="s">
        <v>27</v>
      </c>
      <c r="Q1" s="5" t="s">
        <v>28</v>
      </c>
      <c r="R1" s="6" t="s">
        <v>29</v>
      </c>
      <c r="S1" s="7" t="s">
        <v>30</v>
      </c>
      <c r="T1" s="7" t="s">
        <v>31</v>
      </c>
      <c r="U1" s="7" t="s">
        <v>32</v>
      </c>
      <c r="V1" s="7" t="s">
        <v>33</v>
      </c>
      <c r="W1" s="7" t="s">
        <v>34</v>
      </c>
      <c r="X1" s="7" t="s">
        <v>35</v>
      </c>
      <c r="Y1" s="7" t="s">
        <v>36</v>
      </c>
      <c r="Z1" s="7" t="s">
        <v>37</v>
      </c>
    </row>
    <row r="2" spans="1:26" x14ac:dyDescent="0.25">
      <c r="A2" s="8" t="s">
        <v>38</v>
      </c>
      <c r="B2" s="8">
        <v>304</v>
      </c>
      <c r="C2" s="9">
        <v>4</v>
      </c>
      <c r="D2" s="10">
        <v>0</v>
      </c>
      <c r="E2" s="10">
        <v>0.08</v>
      </c>
      <c r="F2" s="10">
        <v>0</v>
      </c>
      <c r="G2" s="10">
        <v>2</v>
      </c>
      <c r="H2" s="10">
        <v>0</v>
      </c>
      <c r="I2" s="10">
        <v>1</v>
      </c>
      <c r="J2" s="10">
        <v>18</v>
      </c>
      <c r="K2" s="10">
        <v>20</v>
      </c>
      <c r="L2" s="10">
        <v>8</v>
      </c>
      <c r="M2" s="10">
        <v>12</v>
      </c>
      <c r="O2" s="10">
        <v>0</v>
      </c>
      <c r="P2" s="10">
        <v>0</v>
      </c>
      <c r="Q2" s="10">
        <v>0</v>
      </c>
      <c r="R2" s="11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</row>
    <row r="3" spans="1:26" x14ac:dyDescent="0.25">
      <c r="A3" s="8" t="s">
        <v>39</v>
      </c>
      <c r="B3" s="8">
        <v>430</v>
      </c>
      <c r="C3" s="9">
        <v>1.3</v>
      </c>
      <c r="D3" s="10">
        <v>0</v>
      </c>
      <c r="E3" s="10">
        <v>0.12</v>
      </c>
      <c r="F3" s="10">
        <v>0</v>
      </c>
      <c r="G3" s="10">
        <v>1</v>
      </c>
      <c r="H3" s="10">
        <v>0</v>
      </c>
      <c r="I3" s="10">
        <v>1</v>
      </c>
      <c r="J3" s="10">
        <v>16</v>
      </c>
      <c r="K3" s="10">
        <v>18</v>
      </c>
      <c r="L3" s="10">
        <v>0</v>
      </c>
      <c r="M3" s="10">
        <v>0</v>
      </c>
      <c r="O3" s="10">
        <v>0</v>
      </c>
      <c r="P3" s="10">
        <v>0</v>
      </c>
      <c r="Q3" s="10">
        <v>0</v>
      </c>
      <c r="R3" s="11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</row>
    <row r="4" spans="1:26" x14ac:dyDescent="0.25">
      <c r="A4" s="8" t="s">
        <v>40</v>
      </c>
      <c r="B4" s="8">
        <v>1010</v>
      </c>
      <c r="C4" s="9">
        <v>1</v>
      </c>
      <c r="D4" s="10">
        <v>0.08</v>
      </c>
      <c r="E4" s="10">
        <v>0.13</v>
      </c>
      <c r="F4" s="10">
        <v>0</v>
      </c>
      <c r="G4" s="10">
        <v>1</v>
      </c>
      <c r="H4" s="10">
        <v>0</v>
      </c>
      <c r="I4" s="10">
        <v>0.6</v>
      </c>
      <c r="J4" s="10">
        <v>0</v>
      </c>
      <c r="K4" s="10">
        <v>0.5</v>
      </c>
      <c r="L4" s="10">
        <v>0</v>
      </c>
      <c r="M4" s="10">
        <v>0.5</v>
      </c>
      <c r="O4" s="10">
        <v>0</v>
      </c>
      <c r="P4" s="10">
        <v>0</v>
      </c>
      <c r="Q4" s="10">
        <v>0</v>
      </c>
      <c r="R4" s="11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</row>
    <row r="5" spans="1:26" x14ac:dyDescent="0.25">
      <c r="A5" s="8" t="s">
        <v>41</v>
      </c>
      <c r="B5" s="8">
        <v>302</v>
      </c>
      <c r="C5" s="9">
        <v>3.65</v>
      </c>
      <c r="D5" s="10">
        <v>0</v>
      </c>
      <c r="E5" s="10">
        <v>15</v>
      </c>
      <c r="F5" s="10">
        <v>0</v>
      </c>
      <c r="G5" s="10">
        <v>2</v>
      </c>
      <c r="H5" s="10">
        <v>0</v>
      </c>
      <c r="I5" s="10">
        <v>0.75</v>
      </c>
      <c r="J5" s="10">
        <v>17</v>
      </c>
      <c r="K5" s="10">
        <v>19</v>
      </c>
      <c r="L5" s="10">
        <v>8</v>
      </c>
      <c r="M5" s="10">
        <v>10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</row>
    <row r="6" spans="1:26" x14ac:dyDescent="0.25">
      <c r="A6" s="8" t="s">
        <v>42</v>
      </c>
      <c r="B6" s="8">
        <v>321</v>
      </c>
      <c r="C6" s="9">
        <v>3.8</v>
      </c>
      <c r="D6" s="10">
        <v>0</v>
      </c>
      <c r="E6" s="10">
        <v>0.06</v>
      </c>
      <c r="F6" s="10">
        <v>0</v>
      </c>
      <c r="G6" s="10">
        <v>2</v>
      </c>
      <c r="H6" s="10">
        <v>0.2</v>
      </c>
      <c r="I6" s="10">
        <v>1</v>
      </c>
      <c r="J6" s="10">
        <v>17</v>
      </c>
      <c r="K6" s="10">
        <v>18.5</v>
      </c>
      <c r="L6" s="10">
        <v>9</v>
      </c>
      <c r="M6" s="10">
        <v>10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</row>
    <row r="7" spans="1:26" x14ac:dyDescent="0.25">
      <c r="A7" s="8" t="s">
        <v>43</v>
      </c>
      <c r="B7" s="8" t="s">
        <v>44</v>
      </c>
      <c r="C7" s="9">
        <v>15.7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50</v>
      </c>
      <c r="K7" s="10">
        <v>75</v>
      </c>
      <c r="L7" s="10">
        <v>0</v>
      </c>
      <c r="M7" s="10">
        <v>0</v>
      </c>
      <c r="O7" s="10">
        <v>0</v>
      </c>
      <c r="P7" s="10">
        <v>0</v>
      </c>
      <c r="Q7" s="10">
        <v>0</v>
      </c>
      <c r="R7" s="11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</row>
    <row r="8" spans="1:26" x14ac:dyDescent="0.25">
      <c r="A8" s="8" t="s">
        <v>45</v>
      </c>
      <c r="B8" s="8" t="s">
        <v>46</v>
      </c>
      <c r="C8" s="9">
        <v>67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99.5</v>
      </c>
      <c r="M8" s="10">
        <v>100</v>
      </c>
      <c r="O8" s="10">
        <v>0</v>
      </c>
      <c r="P8" s="10">
        <v>0</v>
      </c>
      <c r="Q8" s="10">
        <v>0</v>
      </c>
      <c r="R8" s="11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</row>
    <row r="9" spans="1:26" x14ac:dyDescent="0.25">
      <c r="A9" s="8" t="s">
        <v>47</v>
      </c>
      <c r="B9" s="8" t="s">
        <v>48</v>
      </c>
      <c r="C9" s="9">
        <v>2</v>
      </c>
      <c r="D9" s="10">
        <v>97</v>
      </c>
      <c r="E9" s="10">
        <v>99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O9" s="10">
        <v>0</v>
      </c>
      <c r="P9" s="10">
        <v>0</v>
      </c>
      <c r="Q9" s="10">
        <v>0</v>
      </c>
      <c r="R9" s="11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</row>
    <row r="10" spans="1:26" x14ac:dyDescent="0.25">
      <c r="A10" s="8" t="s">
        <v>49</v>
      </c>
      <c r="B10" s="8" t="s">
        <v>50</v>
      </c>
      <c r="C10" s="9">
        <v>10.4</v>
      </c>
      <c r="D10" s="10">
        <v>0</v>
      </c>
      <c r="E10" s="10">
        <v>0</v>
      </c>
      <c r="F10" s="10">
        <v>99.5</v>
      </c>
      <c r="G10" s="10">
        <v>100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O10" s="10">
        <v>0</v>
      </c>
      <c r="P10" s="10">
        <v>0</v>
      </c>
      <c r="Q10" s="10">
        <v>0</v>
      </c>
      <c r="R10" s="11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</row>
    <row r="11" spans="1:26" x14ac:dyDescent="0.25">
      <c r="A11" s="8" t="s">
        <v>51</v>
      </c>
      <c r="B11" s="8" t="s">
        <v>52</v>
      </c>
      <c r="C11" s="9">
        <v>10</v>
      </c>
      <c r="D11" s="10">
        <v>0</v>
      </c>
      <c r="E11" s="10">
        <v>0</v>
      </c>
      <c r="F11" s="10">
        <v>0</v>
      </c>
      <c r="G11" s="10">
        <v>0</v>
      </c>
      <c r="H11" s="10">
        <v>55</v>
      </c>
      <c r="I11" s="10">
        <v>70</v>
      </c>
      <c r="J11" s="10">
        <v>0</v>
      </c>
      <c r="K11" s="10">
        <v>0</v>
      </c>
      <c r="L11" s="10">
        <v>0</v>
      </c>
      <c r="M11" s="10">
        <v>0</v>
      </c>
      <c r="O11" s="10">
        <v>0</v>
      </c>
      <c r="P11" s="10">
        <v>0</v>
      </c>
      <c r="Q11" s="10">
        <v>0</v>
      </c>
      <c r="R11" s="11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</row>
    <row r="14" spans="1:26" x14ac:dyDescent="0.25">
      <c r="A14" s="14" t="s">
        <v>53</v>
      </c>
    </row>
    <row r="15" spans="1:26" x14ac:dyDescent="0.25">
      <c r="B15" s="7" t="s">
        <v>54</v>
      </c>
      <c r="C15" s="7" t="s">
        <v>55</v>
      </c>
      <c r="D15" s="7" t="s">
        <v>109</v>
      </c>
      <c r="E15" s="7" t="s">
        <v>110</v>
      </c>
      <c r="F15" s="7" t="s">
        <v>111</v>
      </c>
      <c r="G15" s="7" t="s">
        <v>112</v>
      </c>
      <c r="H15" s="7" t="s">
        <v>113</v>
      </c>
      <c r="I15" s="7" t="s">
        <v>114</v>
      </c>
      <c r="J15" s="7" t="s">
        <v>115</v>
      </c>
      <c r="K15" s="7" t="s">
        <v>116</v>
      </c>
      <c r="L15" s="7" t="s">
        <v>117</v>
      </c>
      <c r="M15" s="7" t="s">
        <v>118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6" x14ac:dyDescent="0.25">
      <c r="B16">
        <v>1010</v>
      </c>
      <c r="C16">
        <v>1</v>
      </c>
      <c r="D16">
        <v>0.08</v>
      </c>
      <c r="E16">
        <v>0.13</v>
      </c>
      <c r="F16">
        <v>0</v>
      </c>
      <c r="G16">
        <v>1</v>
      </c>
      <c r="H16">
        <v>0</v>
      </c>
      <c r="I16">
        <v>0.6</v>
      </c>
      <c r="J16">
        <v>0</v>
      </c>
      <c r="K16">
        <v>0.5</v>
      </c>
      <c r="L16">
        <v>0</v>
      </c>
      <c r="M16">
        <v>0.5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x14ac:dyDescent="0.25">
      <c r="B17">
        <v>300</v>
      </c>
      <c r="C17">
        <v>1</v>
      </c>
      <c r="D17">
        <v>0</v>
      </c>
      <c r="E17">
        <v>0.1</v>
      </c>
      <c r="F17">
        <v>0</v>
      </c>
      <c r="G17">
        <v>20</v>
      </c>
      <c r="H17">
        <v>0</v>
      </c>
      <c r="I17">
        <v>10</v>
      </c>
      <c r="J17">
        <v>10</v>
      </c>
      <c r="K17">
        <v>15</v>
      </c>
      <c r="L17">
        <v>0</v>
      </c>
      <c r="M17">
        <v>5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2:25" x14ac:dyDescent="0.25">
      <c r="B18">
        <v>350</v>
      </c>
      <c r="C18">
        <v>2</v>
      </c>
      <c r="D18">
        <v>0</v>
      </c>
      <c r="E18">
        <v>0.1</v>
      </c>
      <c r="F18">
        <v>0</v>
      </c>
      <c r="G18">
        <v>10</v>
      </c>
      <c r="H18">
        <v>0</v>
      </c>
      <c r="I18">
        <v>10</v>
      </c>
      <c r="J18">
        <v>20</v>
      </c>
      <c r="K18">
        <v>25</v>
      </c>
      <c r="L18">
        <v>10</v>
      </c>
      <c r="M18">
        <v>20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2:25" x14ac:dyDescent="0.25">
      <c r="B19">
        <v>500</v>
      </c>
      <c r="C19">
        <v>3</v>
      </c>
      <c r="D19">
        <v>0</v>
      </c>
      <c r="E19">
        <v>0.1</v>
      </c>
      <c r="F19">
        <v>0</v>
      </c>
      <c r="G19">
        <v>20</v>
      </c>
      <c r="H19">
        <v>0</v>
      </c>
      <c r="I19">
        <v>20</v>
      </c>
      <c r="J19">
        <v>10</v>
      </c>
      <c r="K19">
        <v>15</v>
      </c>
      <c r="L19">
        <v>0</v>
      </c>
      <c r="M19">
        <v>5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2:25" x14ac:dyDescent="0.25">
      <c r="B20">
        <v>550</v>
      </c>
      <c r="C20">
        <v>4</v>
      </c>
      <c r="D20">
        <v>0</v>
      </c>
      <c r="E20">
        <v>0.1</v>
      </c>
      <c r="F20">
        <v>0</v>
      </c>
      <c r="G20">
        <v>10</v>
      </c>
      <c r="H20">
        <v>0</v>
      </c>
      <c r="I20">
        <v>20</v>
      </c>
      <c r="J20">
        <v>20</v>
      </c>
      <c r="K20">
        <v>25</v>
      </c>
      <c r="L20">
        <v>10</v>
      </c>
      <c r="M20">
        <v>20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2:25" x14ac:dyDescent="0.25">
      <c r="B21" t="s">
        <v>56</v>
      </c>
      <c r="C21">
        <v>4</v>
      </c>
      <c r="D21">
        <v>97</v>
      </c>
      <c r="E21">
        <v>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2:25" x14ac:dyDescent="0.25">
      <c r="B22" t="s">
        <v>57</v>
      </c>
      <c r="C22">
        <v>8</v>
      </c>
      <c r="D22">
        <v>0</v>
      </c>
      <c r="E22">
        <v>0</v>
      </c>
      <c r="F22">
        <v>99.5</v>
      </c>
      <c r="G22">
        <v>100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2:25" x14ac:dyDescent="0.25">
      <c r="B23" t="s">
        <v>58</v>
      </c>
      <c r="C23">
        <v>16</v>
      </c>
      <c r="D23">
        <v>0</v>
      </c>
      <c r="E23">
        <v>0</v>
      </c>
      <c r="F23">
        <v>0</v>
      </c>
      <c r="G23">
        <v>0</v>
      </c>
      <c r="H23">
        <v>50</v>
      </c>
      <c r="I23">
        <v>70</v>
      </c>
      <c r="J23">
        <v>0</v>
      </c>
      <c r="K23">
        <v>0</v>
      </c>
      <c r="L23">
        <v>0</v>
      </c>
      <c r="M23">
        <v>0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2:25" x14ac:dyDescent="0.25">
      <c r="B24" t="s">
        <v>59</v>
      </c>
      <c r="C24">
        <v>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50</v>
      </c>
      <c r="K24">
        <v>75</v>
      </c>
      <c r="L24">
        <v>0</v>
      </c>
      <c r="M24">
        <v>0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2:25" x14ac:dyDescent="0.25">
      <c r="B25" t="s">
        <v>60</v>
      </c>
      <c r="C25">
        <v>64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99.5</v>
      </c>
      <c r="M25">
        <v>100</v>
      </c>
    </row>
    <row r="27" spans="2:25" x14ac:dyDescent="0.25">
      <c r="B27" s="7" t="s">
        <v>54</v>
      </c>
      <c r="C27">
        <v>304</v>
      </c>
      <c r="D27">
        <v>430</v>
      </c>
      <c r="E27">
        <v>1010</v>
      </c>
      <c r="F27">
        <v>302</v>
      </c>
      <c r="G27">
        <v>321</v>
      </c>
      <c r="H27" t="s">
        <v>56</v>
      </c>
      <c r="I27" t="s">
        <v>57</v>
      </c>
      <c r="J27" t="s">
        <v>58</v>
      </c>
      <c r="K27" t="s">
        <v>59</v>
      </c>
      <c r="L27" t="s">
        <v>60</v>
      </c>
      <c r="N27" t="s">
        <v>125</v>
      </c>
    </row>
    <row r="28" spans="2:25" x14ac:dyDescent="0.25">
      <c r="B28" s="7" t="s">
        <v>55</v>
      </c>
      <c r="C28">
        <v>4</v>
      </c>
      <c r="D28">
        <v>1.3</v>
      </c>
      <c r="E28">
        <v>1</v>
      </c>
      <c r="F28">
        <v>3.65</v>
      </c>
      <c r="G28">
        <v>3.8</v>
      </c>
      <c r="H28">
        <v>4</v>
      </c>
      <c r="I28">
        <v>8</v>
      </c>
      <c r="J28">
        <v>16</v>
      </c>
      <c r="K28">
        <v>32</v>
      </c>
      <c r="L28">
        <v>64</v>
      </c>
    </row>
    <row r="29" spans="2:25" x14ac:dyDescent="0.25">
      <c r="B29" s="7" t="s">
        <v>109</v>
      </c>
      <c r="C29">
        <v>0</v>
      </c>
      <c r="D29">
        <v>0</v>
      </c>
      <c r="E29">
        <v>0.08</v>
      </c>
      <c r="F29">
        <v>0</v>
      </c>
      <c r="G29">
        <v>0</v>
      </c>
      <c r="H29">
        <v>97</v>
      </c>
      <c r="I29">
        <v>0</v>
      </c>
      <c r="J29">
        <v>0</v>
      </c>
      <c r="K29">
        <v>0</v>
      </c>
      <c r="L29">
        <v>0</v>
      </c>
      <c r="N29" s="15">
        <v>0</v>
      </c>
    </row>
    <row r="30" spans="2:25" x14ac:dyDescent="0.25">
      <c r="B30" s="7" t="s">
        <v>110</v>
      </c>
      <c r="C30">
        <v>0.08</v>
      </c>
      <c r="D30">
        <v>0.12</v>
      </c>
      <c r="E30">
        <v>0.13</v>
      </c>
      <c r="F30">
        <v>15</v>
      </c>
      <c r="G30">
        <v>0.06</v>
      </c>
      <c r="H30">
        <v>99</v>
      </c>
      <c r="I30">
        <v>0</v>
      </c>
      <c r="J30">
        <v>0</v>
      </c>
      <c r="K30">
        <v>0</v>
      </c>
      <c r="L30">
        <v>0</v>
      </c>
      <c r="N30" s="15">
        <v>0.12</v>
      </c>
    </row>
    <row r="31" spans="2:25" x14ac:dyDescent="0.25">
      <c r="B31" s="7" t="s">
        <v>111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99.5</v>
      </c>
      <c r="J31">
        <v>0</v>
      </c>
      <c r="K31">
        <v>0</v>
      </c>
      <c r="L31">
        <v>0</v>
      </c>
      <c r="N31" s="15">
        <v>0</v>
      </c>
    </row>
    <row r="32" spans="2:25" x14ac:dyDescent="0.25">
      <c r="B32" s="7" t="s">
        <v>112</v>
      </c>
      <c r="C32">
        <v>2</v>
      </c>
      <c r="D32">
        <v>1</v>
      </c>
      <c r="E32">
        <v>1</v>
      </c>
      <c r="F32">
        <v>2</v>
      </c>
      <c r="G32">
        <v>2</v>
      </c>
      <c r="H32">
        <v>0</v>
      </c>
      <c r="I32">
        <v>100</v>
      </c>
      <c r="J32">
        <v>0</v>
      </c>
      <c r="K32">
        <v>0</v>
      </c>
      <c r="L32">
        <v>0</v>
      </c>
      <c r="N32" s="15">
        <v>5</v>
      </c>
    </row>
    <row r="33" spans="1:15" x14ac:dyDescent="0.25">
      <c r="B33" s="7" t="s">
        <v>113</v>
      </c>
      <c r="C33">
        <v>0</v>
      </c>
      <c r="D33">
        <v>0</v>
      </c>
      <c r="E33">
        <v>0</v>
      </c>
      <c r="F33">
        <v>0</v>
      </c>
      <c r="G33">
        <v>0.2</v>
      </c>
      <c r="H33">
        <v>0</v>
      </c>
      <c r="I33">
        <v>0</v>
      </c>
      <c r="J33">
        <v>50</v>
      </c>
      <c r="K33">
        <v>0</v>
      </c>
      <c r="L33">
        <v>0</v>
      </c>
      <c r="N33" s="15">
        <v>0</v>
      </c>
    </row>
    <row r="34" spans="1:15" x14ac:dyDescent="0.25">
      <c r="B34" s="7" t="s">
        <v>114</v>
      </c>
      <c r="C34">
        <v>1</v>
      </c>
      <c r="D34">
        <v>1</v>
      </c>
      <c r="E34">
        <v>0.6</v>
      </c>
      <c r="F34">
        <v>0.75</v>
      </c>
      <c r="G34">
        <v>1</v>
      </c>
      <c r="H34">
        <v>0</v>
      </c>
      <c r="I34">
        <v>0</v>
      </c>
      <c r="J34">
        <v>70</v>
      </c>
      <c r="K34">
        <v>0</v>
      </c>
      <c r="L34">
        <v>0</v>
      </c>
      <c r="N34" s="15">
        <v>5</v>
      </c>
    </row>
    <row r="35" spans="1:15" x14ac:dyDescent="0.25">
      <c r="B35" s="7" t="s">
        <v>115</v>
      </c>
      <c r="C35">
        <v>18</v>
      </c>
      <c r="D35">
        <v>16</v>
      </c>
      <c r="E35">
        <v>0</v>
      </c>
      <c r="F35">
        <v>17</v>
      </c>
      <c r="G35">
        <v>17</v>
      </c>
      <c r="H35">
        <v>0</v>
      </c>
      <c r="I35">
        <v>0</v>
      </c>
      <c r="J35">
        <v>0</v>
      </c>
      <c r="K35">
        <v>50</v>
      </c>
      <c r="L35">
        <v>0</v>
      </c>
      <c r="N35" s="15">
        <v>16</v>
      </c>
    </row>
    <row r="36" spans="1:15" x14ac:dyDescent="0.25">
      <c r="B36" s="7" t="s">
        <v>116</v>
      </c>
      <c r="C36">
        <v>20</v>
      </c>
      <c r="D36">
        <v>18</v>
      </c>
      <c r="E36">
        <v>0.5</v>
      </c>
      <c r="F36">
        <v>19</v>
      </c>
      <c r="G36">
        <v>18.5</v>
      </c>
      <c r="H36">
        <v>0</v>
      </c>
      <c r="I36">
        <v>0</v>
      </c>
      <c r="J36">
        <v>0</v>
      </c>
      <c r="K36">
        <v>75</v>
      </c>
      <c r="L36">
        <v>0</v>
      </c>
      <c r="N36" s="15">
        <v>18</v>
      </c>
    </row>
    <row r="37" spans="1:15" x14ac:dyDescent="0.25">
      <c r="B37" s="7" t="s">
        <v>117</v>
      </c>
      <c r="C37">
        <v>8</v>
      </c>
      <c r="D37">
        <v>0</v>
      </c>
      <c r="E37">
        <v>0</v>
      </c>
      <c r="F37">
        <v>8</v>
      </c>
      <c r="G37">
        <v>9</v>
      </c>
      <c r="H37">
        <v>0</v>
      </c>
      <c r="I37">
        <v>0</v>
      </c>
      <c r="J37">
        <v>0</v>
      </c>
      <c r="K37">
        <v>0</v>
      </c>
      <c r="L37">
        <v>99.5</v>
      </c>
      <c r="N37" s="15">
        <v>0</v>
      </c>
    </row>
    <row r="38" spans="1:15" x14ac:dyDescent="0.25">
      <c r="B38" s="7" t="s">
        <v>118</v>
      </c>
      <c r="C38">
        <v>12</v>
      </c>
      <c r="D38">
        <v>0</v>
      </c>
      <c r="E38">
        <v>0.5</v>
      </c>
      <c r="F38">
        <v>10</v>
      </c>
      <c r="G38">
        <v>10</v>
      </c>
      <c r="H38">
        <v>0</v>
      </c>
      <c r="I38">
        <v>0</v>
      </c>
      <c r="J38">
        <v>0</v>
      </c>
      <c r="K38">
        <v>0</v>
      </c>
      <c r="L38">
        <v>100</v>
      </c>
      <c r="N38" s="15">
        <v>5</v>
      </c>
    </row>
    <row r="40" spans="1:15" x14ac:dyDescent="0.25">
      <c r="A40" t="s">
        <v>119</v>
      </c>
      <c r="B40">
        <v>0.4</v>
      </c>
      <c r="D40" t="s">
        <v>128</v>
      </c>
      <c r="E40">
        <f>Planilha1!D14</f>
        <v>200</v>
      </c>
    </row>
    <row r="41" spans="1:15" x14ac:dyDescent="0.25">
      <c r="N41" t="s">
        <v>125</v>
      </c>
    </row>
    <row r="42" spans="1:15" x14ac:dyDescent="0.25">
      <c r="B42" t="str">
        <f>B27</f>
        <v>material</v>
      </c>
      <c r="C42">
        <f t="shared" ref="C42:L43" si="0">C27</f>
        <v>304</v>
      </c>
      <c r="D42">
        <f t="shared" si="0"/>
        <v>430</v>
      </c>
      <c r="E42">
        <f t="shared" si="0"/>
        <v>1010</v>
      </c>
      <c r="F42">
        <f t="shared" si="0"/>
        <v>302</v>
      </c>
      <c r="G42">
        <f t="shared" si="0"/>
        <v>321</v>
      </c>
      <c r="H42" t="str">
        <f t="shared" si="0"/>
        <v>C</v>
      </c>
      <c r="I42" t="str">
        <f t="shared" si="0"/>
        <v>MN</v>
      </c>
      <c r="J42" t="str">
        <f t="shared" si="0"/>
        <v>SI</v>
      </c>
      <c r="K42" t="str">
        <f t="shared" si="0"/>
        <v>CR</v>
      </c>
      <c r="L42" t="str">
        <f t="shared" si="0"/>
        <v>NI</v>
      </c>
      <c r="N42" t="s">
        <v>129</v>
      </c>
      <c r="O42" t="s">
        <v>130</v>
      </c>
    </row>
    <row r="43" spans="1:15" x14ac:dyDescent="0.25">
      <c r="B43" t="s">
        <v>55</v>
      </c>
      <c r="C43">
        <f>C28</f>
        <v>4</v>
      </c>
      <c r="D43">
        <f t="shared" si="0"/>
        <v>1.3</v>
      </c>
      <c r="E43">
        <f t="shared" si="0"/>
        <v>1</v>
      </c>
      <c r="F43">
        <f t="shared" si="0"/>
        <v>3.65</v>
      </c>
      <c r="G43">
        <f t="shared" si="0"/>
        <v>3.8</v>
      </c>
      <c r="H43">
        <f t="shared" si="0"/>
        <v>4</v>
      </c>
      <c r="I43">
        <f t="shared" si="0"/>
        <v>8</v>
      </c>
      <c r="J43">
        <f t="shared" si="0"/>
        <v>16</v>
      </c>
      <c r="K43">
        <f t="shared" si="0"/>
        <v>32</v>
      </c>
      <c r="L43">
        <f t="shared" si="0"/>
        <v>64</v>
      </c>
    </row>
    <row r="44" spans="1:15" x14ac:dyDescent="0.25">
      <c r="B44" t="s">
        <v>5</v>
      </c>
      <c r="C44">
        <f>(C29+(C30-C29)*$B$40)/100</f>
        <v>3.2000000000000003E-4</v>
      </c>
      <c r="D44">
        <f t="shared" ref="D44:L44" si="1">(D29+(D30-D29)*$B$40)/100</f>
        <v>4.8000000000000001E-4</v>
      </c>
      <c r="E44">
        <f t="shared" si="1"/>
        <v>1E-3</v>
      </c>
      <c r="F44">
        <f t="shared" si="1"/>
        <v>0.06</v>
      </c>
      <c r="G44">
        <f t="shared" si="1"/>
        <v>2.4000000000000001E-4</v>
      </c>
      <c r="H44">
        <f t="shared" si="1"/>
        <v>0.97799999999999998</v>
      </c>
      <c r="I44">
        <f t="shared" si="1"/>
        <v>0</v>
      </c>
      <c r="J44">
        <f t="shared" si="1"/>
        <v>0</v>
      </c>
      <c r="K44">
        <f t="shared" si="1"/>
        <v>0</v>
      </c>
      <c r="L44">
        <f t="shared" si="1"/>
        <v>0</v>
      </c>
      <c r="N44">
        <f>N30/100</f>
        <v>1.1999999999999999E-3</v>
      </c>
      <c r="O44">
        <f>$E$40*N44</f>
        <v>0.24</v>
      </c>
    </row>
    <row r="45" spans="1:15" x14ac:dyDescent="0.25">
      <c r="B45" t="s">
        <v>120</v>
      </c>
      <c r="C45">
        <f>(C31+(C32-C31)*$B$40)/100</f>
        <v>8.0000000000000002E-3</v>
      </c>
      <c r="D45">
        <f t="shared" ref="D45:L45" si="2">(D31+(D32-D31)*$B$40)/100</f>
        <v>4.0000000000000001E-3</v>
      </c>
      <c r="E45">
        <f t="shared" si="2"/>
        <v>4.0000000000000001E-3</v>
      </c>
      <c r="F45">
        <f t="shared" si="2"/>
        <v>8.0000000000000002E-3</v>
      </c>
      <c r="G45">
        <f t="shared" si="2"/>
        <v>8.0000000000000002E-3</v>
      </c>
      <c r="H45">
        <f t="shared" si="2"/>
        <v>0</v>
      </c>
      <c r="I45">
        <f t="shared" si="2"/>
        <v>0.997</v>
      </c>
      <c r="J45">
        <f t="shared" si="2"/>
        <v>0</v>
      </c>
      <c r="K45">
        <f t="shared" si="2"/>
        <v>0</v>
      </c>
      <c r="L45">
        <f t="shared" si="2"/>
        <v>0</v>
      </c>
      <c r="N45">
        <f>N32/100</f>
        <v>0.05</v>
      </c>
      <c r="O45">
        <f t="shared" ref="O45:O48" si="3">$E$40*N45</f>
        <v>10</v>
      </c>
    </row>
    <row r="46" spans="1:15" x14ac:dyDescent="0.25">
      <c r="B46" t="s">
        <v>121</v>
      </c>
      <c r="C46">
        <f>(C33+(C34-C33)*$B$40)/100</f>
        <v>4.0000000000000001E-3</v>
      </c>
      <c r="D46">
        <f t="shared" ref="D46:L46" si="4">(D33+(D34-D33)*$B$40)/100</f>
        <v>4.0000000000000001E-3</v>
      </c>
      <c r="E46">
        <f t="shared" si="4"/>
        <v>2.3999999999999998E-3</v>
      </c>
      <c r="F46">
        <f t="shared" si="4"/>
        <v>3.0000000000000005E-3</v>
      </c>
      <c r="G46">
        <f t="shared" si="4"/>
        <v>5.1999999999999998E-3</v>
      </c>
      <c r="H46">
        <f t="shared" si="4"/>
        <v>0</v>
      </c>
      <c r="I46">
        <f t="shared" si="4"/>
        <v>0</v>
      </c>
      <c r="J46">
        <f t="shared" si="4"/>
        <v>0.57999999999999996</v>
      </c>
      <c r="K46">
        <f t="shared" si="4"/>
        <v>0</v>
      </c>
      <c r="L46">
        <f t="shared" si="4"/>
        <v>0</v>
      </c>
      <c r="N46">
        <f>N34/100</f>
        <v>0.05</v>
      </c>
      <c r="O46">
        <f t="shared" si="3"/>
        <v>10</v>
      </c>
    </row>
    <row r="47" spans="1:15" x14ac:dyDescent="0.25">
      <c r="B47" t="s">
        <v>122</v>
      </c>
      <c r="C47">
        <f>(C35+(C36-C35)*$B$40)/100</f>
        <v>0.188</v>
      </c>
      <c r="D47">
        <f t="shared" ref="D47:L47" si="5">(D35+(D36-D35)*$B$40)/100</f>
        <v>0.16800000000000001</v>
      </c>
      <c r="E47">
        <f t="shared" si="5"/>
        <v>2E-3</v>
      </c>
      <c r="F47">
        <f t="shared" si="5"/>
        <v>0.17800000000000002</v>
      </c>
      <c r="G47">
        <f t="shared" si="5"/>
        <v>0.17600000000000002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0.6</v>
      </c>
      <c r="L47">
        <f t="shared" si="5"/>
        <v>0</v>
      </c>
      <c r="N47">
        <f>N36/100</f>
        <v>0.18</v>
      </c>
      <c r="O47">
        <f t="shared" si="3"/>
        <v>36</v>
      </c>
    </row>
    <row r="48" spans="1:15" x14ac:dyDescent="0.25">
      <c r="B48" t="s">
        <v>123</v>
      </c>
      <c r="C48">
        <f>(C37+(C38-C37)*$B$40)/100</f>
        <v>9.6000000000000002E-2</v>
      </c>
      <c r="D48">
        <f t="shared" ref="D48:L48" si="6">(D37+(D38-D37)*$B$40)/100</f>
        <v>0</v>
      </c>
      <c r="E48">
        <f t="shared" si="6"/>
        <v>2E-3</v>
      </c>
      <c r="F48">
        <f t="shared" si="6"/>
        <v>8.8000000000000009E-2</v>
      </c>
      <c r="G48">
        <f t="shared" si="6"/>
        <v>9.4E-2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0.997</v>
      </c>
      <c r="N48">
        <f>N38/100</f>
        <v>0.05</v>
      </c>
      <c r="O48">
        <f t="shared" si="3"/>
        <v>10</v>
      </c>
    </row>
    <row r="52" spans="2:5" x14ac:dyDescent="0.25">
      <c r="B52" t="s">
        <v>5</v>
      </c>
      <c r="C52" t="str">
        <f t="shared" ref="C52:C57" si="7">"["&amp;C43&amp;", "&amp;D43&amp;", "&amp;E43&amp;", "&amp;F43&amp;", "&amp;G43&amp;", "&amp;H43&amp;", "&amp;I43&amp;", "&amp;J43&amp;", "&amp;K43&amp;", "&amp;L43&amp;"]"</f>
        <v>[4, 1.3, 1, 3.65, 3.8, 4, 8, 16, 32, 64]</v>
      </c>
      <c r="E52" t="s">
        <v>124</v>
      </c>
    </row>
    <row r="53" spans="2:5" x14ac:dyDescent="0.25">
      <c r="B53" t="s">
        <v>126</v>
      </c>
      <c r="C53" t="str">
        <f t="shared" si="7"/>
        <v>[0.00032, 0.00048, 0.001, 0.06, 0.00024, 0.978, 0, 0, 0, 0]</v>
      </c>
    </row>
    <row r="54" spans="2:5" x14ac:dyDescent="0.25">
      <c r="C54" t="str">
        <f t="shared" si="7"/>
        <v>[0.008, 0.004, 0.004, 0.008, 0.008, 0, 0.997, 0, 0, 0]</v>
      </c>
    </row>
    <row r="55" spans="2:5" x14ac:dyDescent="0.25">
      <c r="C55" t="str">
        <f t="shared" si="7"/>
        <v>[0.004, 0.004, 0.0024, 0.003, 0.0052, 0, 0, 0.58, 0, 0]</v>
      </c>
    </row>
    <row r="56" spans="2:5" x14ac:dyDescent="0.25">
      <c r="C56" t="str">
        <f t="shared" si="7"/>
        <v>[0.188, 0.168, 0.002, 0.178, 0.176, 0, 0, 0, 0.6, 0]</v>
      </c>
    </row>
    <row r="57" spans="2:5" x14ac:dyDescent="0.25">
      <c r="C57" t="str">
        <f t="shared" si="7"/>
        <v>[0.096, 0, 0.002, 0.088, 0.094, 0, 0, 0, 0, 0.997]</v>
      </c>
    </row>
    <row r="59" spans="2:5" x14ac:dyDescent="0.25">
      <c r="B59" t="s">
        <v>127</v>
      </c>
      <c r="C59" t="str">
        <f>"["&amp;O44&amp;","&amp;O45&amp;","&amp;O46&amp;","&amp;O47&amp;","&amp;O48&amp;"]"</f>
        <v>[0.24,10,10,36,10]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workbookViewId="0">
      <selection activeCell="E38" sqref="E38"/>
    </sheetView>
  </sheetViews>
  <sheetFormatPr defaultRowHeight="15" x14ac:dyDescent="0.25"/>
  <sheetData>
    <row r="1" spans="1:26" x14ac:dyDescent="0.25">
      <c r="A1" s="2"/>
      <c r="B1" s="3" t="s">
        <v>14</v>
      </c>
      <c r="C1" s="4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O1" s="5" t="s">
        <v>26</v>
      </c>
      <c r="P1" s="5" t="s">
        <v>27</v>
      </c>
      <c r="Q1" s="5" t="s">
        <v>28</v>
      </c>
      <c r="R1" s="6" t="s">
        <v>29</v>
      </c>
      <c r="S1" s="7" t="s">
        <v>30</v>
      </c>
      <c r="T1" s="7" t="s">
        <v>31</v>
      </c>
      <c r="U1" s="7" t="s">
        <v>32</v>
      </c>
      <c r="V1" s="7" t="s">
        <v>33</v>
      </c>
      <c r="W1" s="7" t="s">
        <v>34</v>
      </c>
      <c r="X1" s="7" t="s">
        <v>35</v>
      </c>
      <c r="Y1" s="7" t="s">
        <v>36</v>
      </c>
      <c r="Z1" s="7" t="s">
        <v>37</v>
      </c>
    </row>
    <row r="2" spans="1:26" x14ac:dyDescent="0.25">
      <c r="A2" s="8" t="s">
        <v>38</v>
      </c>
      <c r="B2" s="8">
        <v>304</v>
      </c>
      <c r="C2" s="9">
        <v>4</v>
      </c>
      <c r="D2" s="10">
        <v>0</v>
      </c>
      <c r="E2" s="10">
        <v>0.08</v>
      </c>
      <c r="F2" s="10">
        <v>0</v>
      </c>
      <c r="G2" s="10">
        <v>2</v>
      </c>
      <c r="H2" s="10">
        <v>0</v>
      </c>
      <c r="I2" s="10">
        <v>1</v>
      </c>
      <c r="J2" s="10">
        <v>18</v>
      </c>
      <c r="K2" s="10">
        <v>20</v>
      </c>
      <c r="L2" s="10">
        <v>8</v>
      </c>
      <c r="M2" s="10">
        <v>12</v>
      </c>
      <c r="O2" s="10">
        <v>0</v>
      </c>
      <c r="P2" s="10">
        <v>0</v>
      </c>
      <c r="Q2" s="10">
        <v>0</v>
      </c>
      <c r="R2" s="11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</row>
    <row r="3" spans="1:26" x14ac:dyDescent="0.25">
      <c r="A3" s="8" t="s">
        <v>39</v>
      </c>
      <c r="B3" s="8">
        <v>430</v>
      </c>
      <c r="C3" s="9">
        <v>1.3</v>
      </c>
      <c r="D3" s="10">
        <v>0</v>
      </c>
      <c r="E3" s="10">
        <v>0.12</v>
      </c>
      <c r="F3" s="10">
        <v>0</v>
      </c>
      <c r="G3" s="10">
        <v>1</v>
      </c>
      <c r="H3" s="10">
        <v>0</v>
      </c>
      <c r="I3" s="10">
        <v>1</v>
      </c>
      <c r="J3" s="10">
        <v>16</v>
      </c>
      <c r="K3" s="10">
        <v>18</v>
      </c>
      <c r="L3" s="10">
        <v>0</v>
      </c>
      <c r="M3" s="10">
        <v>0</v>
      </c>
      <c r="O3" s="10">
        <v>0</v>
      </c>
      <c r="P3" s="10">
        <v>0</v>
      </c>
      <c r="Q3" s="10">
        <v>0</v>
      </c>
      <c r="R3" s="11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</row>
    <row r="4" spans="1:26" x14ac:dyDescent="0.25">
      <c r="A4" s="8" t="s">
        <v>40</v>
      </c>
      <c r="B4" s="8">
        <v>1010</v>
      </c>
      <c r="C4" s="9">
        <v>1</v>
      </c>
      <c r="D4" s="10">
        <v>0.08</v>
      </c>
      <c r="E4" s="10">
        <v>0.13</v>
      </c>
      <c r="F4" s="10">
        <v>0</v>
      </c>
      <c r="G4" s="10">
        <v>1</v>
      </c>
      <c r="H4" s="10">
        <v>0</v>
      </c>
      <c r="I4" s="10">
        <v>0.6</v>
      </c>
      <c r="J4" s="10">
        <v>0</v>
      </c>
      <c r="K4" s="10">
        <v>0.5</v>
      </c>
      <c r="L4" s="10">
        <v>0</v>
      </c>
      <c r="M4" s="10">
        <v>0.5</v>
      </c>
      <c r="O4" s="10">
        <v>0</v>
      </c>
      <c r="P4" s="10">
        <v>0</v>
      </c>
      <c r="Q4" s="10">
        <v>0</v>
      </c>
      <c r="R4" s="11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</row>
    <row r="5" spans="1:26" x14ac:dyDescent="0.25">
      <c r="A5" s="8" t="s">
        <v>41</v>
      </c>
      <c r="B5" s="8">
        <v>302</v>
      </c>
      <c r="C5" s="9">
        <v>3.65</v>
      </c>
      <c r="D5" s="10">
        <v>0</v>
      </c>
      <c r="E5" s="10">
        <v>15</v>
      </c>
      <c r="F5" s="10">
        <v>0</v>
      </c>
      <c r="G5" s="10">
        <v>2</v>
      </c>
      <c r="H5" s="10">
        <v>0</v>
      </c>
      <c r="I5" s="10">
        <v>0.75</v>
      </c>
      <c r="J5" s="10">
        <v>17</v>
      </c>
      <c r="K5" s="10">
        <v>19</v>
      </c>
      <c r="L5" s="10">
        <v>8</v>
      </c>
      <c r="M5" s="10">
        <v>10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</row>
    <row r="6" spans="1:26" x14ac:dyDescent="0.25">
      <c r="A6" s="8" t="s">
        <v>42</v>
      </c>
      <c r="B6" s="8">
        <v>321</v>
      </c>
      <c r="C6" s="9">
        <v>3.8</v>
      </c>
      <c r="D6" s="10">
        <v>0</v>
      </c>
      <c r="E6" s="10">
        <v>0.06</v>
      </c>
      <c r="F6" s="10">
        <v>0</v>
      </c>
      <c r="G6" s="10">
        <v>2</v>
      </c>
      <c r="H6" s="10">
        <v>0.2</v>
      </c>
      <c r="I6" s="10">
        <v>1</v>
      </c>
      <c r="J6" s="10">
        <v>17</v>
      </c>
      <c r="K6" s="10">
        <v>18.5</v>
      </c>
      <c r="L6" s="10">
        <v>9</v>
      </c>
      <c r="M6" s="10">
        <v>10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</row>
    <row r="7" spans="1:26" x14ac:dyDescent="0.25">
      <c r="A7" s="8" t="s">
        <v>43</v>
      </c>
      <c r="B7" s="8" t="s">
        <v>44</v>
      </c>
      <c r="C7" s="9">
        <v>15.7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50</v>
      </c>
      <c r="K7" s="10">
        <v>75</v>
      </c>
      <c r="L7" s="10">
        <v>0</v>
      </c>
      <c r="M7" s="10">
        <v>0</v>
      </c>
      <c r="O7" s="10">
        <v>0</v>
      </c>
      <c r="P7" s="10">
        <v>0</v>
      </c>
      <c r="Q7" s="10">
        <v>0</v>
      </c>
      <c r="R7" s="11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</row>
    <row r="8" spans="1:26" x14ac:dyDescent="0.25">
      <c r="A8" s="8" t="s">
        <v>45</v>
      </c>
      <c r="B8" s="8" t="s">
        <v>46</v>
      </c>
      <c r="C8" s="9">
        <v>67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99.5</v>
      </c>
      <c r="M8" s="10">
        <v>100</v>
      </c>
      <c r="O8" s="10">
        <v>0</v>
      </c>
      <c r="P8" s="10">
        <v>0</v>
      </c>
      <c r="Q8" s="10">
        <v>0</v>
      </c>
      <c r="R8" s="11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</row>
    <row r="9" spans="1:26" x14ac:dyDescent="0.25">
      <c r="A9" s="8" t="s">
        <v>47</v>
      </c>
      <c r="B9" s="8" t="s">
        <v>48</v>
      </c>
      <c r="C9" s="9">
        <v>2</v>
      </c>
      <c r="D9" s="10">
        <v>97</v>
      </c>
      <c r="E9" s="10">
        <v>99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O9" s="10">
        <v>0</v>
      </c>
      <c r="P9" s="10">
        <v>0</v>
      </c>
      <c r="Q9" s="10">
        <v>0</v>
      </c>
      <c r="R9" s="11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</row>
    <row r="10" spans="1:26" x14ac:dyDescent="0.25">
      <c r="A10" s="8" t="s">
        <v>49</v>
      </c>
      <c r="B10" s="8" t="s">
        <v>50</v>
      </c>
      <c r="C10" s="9">
        <v>10.4</v>
      </c>
      <c r="D10" s="10">
        <v>0</v>
      </c>
      <c r="E10" s="10">
        <v>0</v>
      </c>
      <c r="F10" s="10">
        <v>99.5</v>
      </c>
      <c r="G10" s="10">
        <v>100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O10" s="10">
        <v>0</v>
      </c>
      <c r="P10" s="10">
        <v>0</v>
      </c>
      <c r="Q10" s="10">
        <v>0</v>
      </c>
      <c r="R10" s="11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</row>
    <row r="11" spans="1:26" x14ac:dyDescent="0.25">
      <c r="A11" s="8" t="s">
        <v>51</v>
      </c>
      <c r="B11" s="8" t="s">
        <v>52</v>
      </c>
      <c r="C11" s="9">
        <v>10</v>
      </c>
      <c r="D11" s="10">
        <v>0</v>
      </c>
      <c r="E11" s="10">
        <v>0</v>
      </c>
      <c r="F11" s="10">
        <v>0</v>
      </c>
      <c r="G11" s="10">
        <v>0</v>
      </c>
      <c r="H11" s="10">
        <v>55</v>
      </c>
      <c r="I11" s="10">
        <v>70</v>
      </c>
      <c r="J11" s="10">
        <v>0</v>
      </c>
      <c r="K11" s="10">
        <v>0</v>
      </c>
      <c r="L11" s="10">
        <v>0</v>
      </c>
      <c r="M11" s="10">
        <v>0</v>
      </c>
      <c r="O11" s="10">
        <v>0</v>
      </c>
      <c r="P11" s="10">
        <v>0</v>
      </c>
      <c r="Q11" s="10">
        <v>0</v>
      </c>
      <c r="R11" s="11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</row>
    <row r="14" spans="1:26" x14ac:dyDescent="0.25">
      <c r="A14" s="14" t="s">
        <v>53</v>
      </c>
    </row>
    <row r="15" spans="1:26" x14ac:dyDescent="0.25">
      <c r="B15" s="7" t="s">
        <v>54</v>
      </c>
      <c r="C15" s="7" t="s">
        <v>55</v>
      </c>
      <c r="D15" s="7" t="s">
        <v>109</v>
      </c>
      <c r="E15" s="7" t="s">
        <v>110</v>
      </c>
      <c r="F15" s="7" t="s">
        <v>111</v>
      </c>
      <c r="G15" s="7" t="s">
        <v>112</v>
      </c>
      <c r="H15" s="7" t="s">
        <v>113</v>
      </c>
      <c r="I15" s="7" t="s">
        <v>114</v>
      </c>
      <c r="J15" s="7" t="s">
        <v>115</v>
      </c>
      <c r="K15" s="7" t="s">
        <v>116</v>
      </c>
      <c r="L15" s="7" t="s">
        <v>117</v>
      </c>
      <c r="M15" s="7" t="s">
        <v>118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6" x14ac:dyDescent="0.25">
      <c r="B16">
        <v>1010</v>
      </c>
      <c r="C16">
        <v>1</v>
      </c>
      <c r="D16">
        <v>0.08</v>
      </c>
      <c r="E16">
        <v>0.13</v>
      </c>
      <c r="F16">
        <v>0</v>
      </c>
      <c r="G16">
        <v>1</v>
      </c>
      <c r="H16">
        <v>0</v>
      </c>
      <c r="I16">
        <v>0.6</v>
      </c>
      <c r="J16">
        <v>0</v>
      </c>
      <c r="K16">
        <v>0.5</v>
      </c>
      <c r="L16">
        <v>0</v>
      </c>
      <c r="M16">
        <v>0.5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x14ac:dyDescent="0.25">
      <c r="B17">
        <v>300</v>
      </c>
      <c r="C17">
        <v>1</v>
      </c>
      <c r="D17">
        <v>0</v>
      </c>
      <c r="E17">
        <v>0.1</v>
      </c>
      <c r="F17">
        <v>0</v>
      </c>
      <c r="G17">
        <v>20</v>
      </c>
      <c r="H17">
        <v>0</v>
      </c>
      <c r="I17">
        <v>10</v>
      </c>
      <c r="J17">
        <v>10</v>
      </c>
      <c r="K17">
        <v>15</v>
      </c>
      <c r="L17">
        <v>0</v>
      </c>
      <c r="M17">
        <v>5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2:25" x14ac:dyDescent="0.25">
      <c r="B18">
        <v>350</v>
      </c>
      <c r="C18">
        <v>2</v>
      </c>
      <c r="D18">
        <v>0</v>
      </c>
      <c r="E18">
        <v>0.1</v>
      </c>
      <c r="F18">
        <v>0</v>
      </c>
      <c r="G18">
        <v>10</v>
      </c>
      <c r="H18">
        <v>0</v>
      </c>
      <c r="I18">
        <v>10</v>
      </c>
      <c r="J18">
        <v>20</v>
      </c>
      <c r="K18">
        <v>25</v>
      </c>
      <c r="L18">
        <v>10</v>
      </c>
      <c r="M18">
        <v>20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2:25" x14ac:dyDescent="0.25">
      <c r="B19">
        <v>500</v>
      </c>
      <c r="C19">
        <v>3</v>
      </c>
      <c r="D19">
        <v>0</v>
      </c>
      <c r="E19">
        <v>0.1</v>
      </c>
      <c r="F19">
        <v>0</v>
      </c>
      <c r="G19">
        <v>20</v>
      </c>
      <c r="H19">
        <v>0</v>
      </c>
      <c r="I19">
        <v>20</v>
      </c>
      <c r="J19">
        <v>10</v>
      </c>
      <c r="K19">
        <v>15</v>
      </c>
      <c r="L19">
        <v>0</v>
      </c>
      <c r="M19">
        <v>5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2:25" x14ac:dyDescent="0.25">
      <c r="B20">
        <v>550</v>
      </c>
      <c r="C20">
        <v>4</v>
      </c>
      <c r="D20">
        <v>0</v>
      </c>
      <c r="E20">
        <v>0.1</v>
      </c>
      <c r="F20">
        <v>0</v>
      </c>
      <c r="G20">
        <v>10</v>
      </c>
      <c r="H20">
        <v>0</v>
      </c>
      <c r="I20">
        <v>20</v>
      </c>
      <c r="J20">
        <v>20</v>
      </c>
      <c r="K20">
        <v>25</v>
      </c>
      <c r="L20">
        <v>10</v>
      </c>
      <c r="M20">
        <v>20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2:25" x14ac:dyDescent="0.25">
      <c r="B21" t="s">
        <v>56</v>
      </c>
      <c r="C21">
        <v>4</v>
      </c>
      <c r="D21">
        <v>97</v>
      </c>
      <c r="E21">
        <v>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2:25" x14ac:dyDescent="0.25">
      <c r="B22" t="s">
        <v>57</v>
      </c>
      <c r="C22">
        <v>8</v>
      </c>
      <c r="D22">
        <v>0</v>
      </c>
      <c r="E22">
        <v>0</v>
      </c>
      <c r="F22">
        <v>99.5</v>
      </c>
      <c r="G22">
        <v>100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2:25" x14ac:dyDescent="0.25">
      <c r="B23" t="s">
        <v>58</v>
      </c>
      <c r="C23">
        <v>16</v>
      </c>
      <c r="D23">
        <v>0</v>
      </c>
      <c r="E23">
        <v>0</v>
      </c>
      <c r="F23">
        <v>0</v>
      </c>
      <c r="G23">
        <v>0</v>
      </c>
      <c r="H23">
        <v>50</v>
      </c>
      <c r="I23">
        <v>70</v>
      </c>
      <c r="J23">
        <v>0</v>
      </c>
      <c r="K23">
        <v>0</v>
      </c>
      <c r="L23">
        <v>0</v>
      </c>
      <c r="M23">
        <v>0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2:25" x14ac:dyDescent="0.25">
      <c r="B24" t="s">
        <v>59</v>
      </c>
      <c r="C24">
        <v>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50</v>
      </c>
      <c r="K24">
        <v>75</v>
      </c>
      <c r="L24">
        <v>0</v>
      </c>
      <c r="M24">
        <v>0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2:25" x14ac:dyDescent="0.25">
      <c r="B25" t="s">
        <v>60</v>
      </c>
      <c r="C25">
        <v>64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99.5</v>
      </c>
      <c r="M25">
        <v>100</v>
      </c>
    </row>
    <row r="27" spans="2:25" x14ac:dyDescent="0.25">
      <c r="B27" s="7" t="s">
        <v>54</v>
      </c>
      <c r="C27">
        <v>1010</v>
      </c>
      <c r="D27">
        <v>300</v>
      </c>
      <c r="E27">
        <v>350</v>
      </c>
      <c r="F27">
        <v>500</v>
      </c>
      <c r="G27">
        <v>550</v>
      </c>
      <c r="H27" t="s">
        <v>56</v>
      </c>
      <c r="I27" t="s">
        <v>57</v>
      </c>
      <c r="J27" t="s">
        <v>58</v>
      </c>
      <c r="K27" t="s">
        <v>59</v>
      </c>
      <c r="L27" t="s">
        <v>60</v>
      </c>
      <c r="N27" t="s">
        <v>125</v>
      </c>
    </row>
    <row r="28" spans="2:25" x14ac:dyDescent="0.25">
      <c r="B28" s="7" t="s">
        <v>55</v>
      </c>
      <c r="C28">
        <v>1</v>
      </c>
      <c r="D28">
        <v>1</v>
      </c>
      <c r="E28">
        <v>2</v>
      </c>
      <c r="F28">
        <v>3</v>
      </c>
      <c r="G28">
        <v>4</v>
      </c>
      <c r="H28">
        <v>4</v>
      </c>
      <c r="I28">
        <v>8</v>
      </c>
      <c r="J28">
        <v>16</v>
      </c>
      <c r="K28">
        <v>32</v>
      </c>
      <c r="L28">
        <v>64</v>
      </c>
    </row>
    <row r="29" spans="2:25" x14ac:dyDescent="0.25">
      <c r="B29" s="7" t="s">
        <v>109</v>
      </c>
      <c r="C29">
        <v>0.08</v>
      </c>
      <c r="D29">
        <v>0</v>
      </c>
      <c r="E29">
        <v>0</v>
      </c>
      <c r="F29">
        <v>0</v>
      </c>
      <c r="G29">
        <v>0</v>
      </c>
      <c r="H29">
        <v>97</v>
      </c>
      <c r="I29">
        <v>0</v>
      </c>
      <c r="J29">
        <v>0</v>
      </c>
      <c r="K29">
        <v>0</v>
      </c>
      <c r="L29">
        <v>0</v>
      </c>
      <c r="N29" s="15">
        <v>0</v>
      </c>
    </row>
    <row r="30" spans="2:25" x14ac:dyDescent="0.25">
      <c r="B30" s="7" t="s">
        <v>110</v>
      </c>
      <c r="C30">
        <v>0.13</v>
      </c>
      <c r="D30">
        <v>0.1</v>
      </c>
      <c r="E30">
        <v>0.1</v>
      </c>
      <c r="F30">
        <v>0.1</v>
      </c>
      <c r="G30">
        <v>0.1</v>
      </c>
      <c r="H30">
        <v>99</v>
      </c>
      <c r="I30">
        <v>0</v>
      </c>
      <c r="J30">
        <v>0</v>
      </c>
      <c r="K30">
        <v>0</v>
      </c>
      <c r="L30">
        <v>0</v>
      </c>
      <c r="N30" s="15">
        <v>0.12</v>
      </c>
    </row>
    <row r="31" spans="2:25" x14ac:dyDescent="0.25">
      <c r="B31" s="7" t="s">
        <v>111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99.5</v>
      </c>
      <c r="J31">
        <v>0</v>
      </c>
      <c r="K31">
        <v>0</v>
      </c>
      <c r="L31">
        <v>0</v>
      </c>
      <c r="N31" s="15">
        <v>0</v>
      </c>
    </row>
    <row r="32" spans="2:25" x14ac:dyDescent="0.25">
      <c r="B32" s="7" t="s">
        <v>112</v>
      </c>
      <c r="C32">
        <v>1</v>
      </c>
      <c r="D32">
        <v>20</v>
      </c>
      <c r="E32">
        <v>10</v>
      </c>
      <c r="F32">
        <v>20</v>
      </c>
      <c r="G32">
        <v>10</v>
      </c>
      <c r="H32">
        <v>0</v>
      </c>
      <c r="I32">
        <v>100</v>
      </c>
      <c r="J32">
        <v>0</v>
      </c>
      <c r="K32">
        <v>0</v>
      </c>
      <c r="L32">
        <v>0</v>
      </c>
      <c r="N32" s="15">
        <v>5</v>
      </c>
    </row>
    <row r="33" spans="1:15" x14ac:dyDescent="0.25">
      <c r="B33" s="7" t="s">
        <v>113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50</v>
      </c>
      <c r="K33">
        <v>0</v>
      </c>
      <c r="L33">
        <v>0</v>
      </c>
      <c r="N33" s="15">
        <v>0</v>
      </c>
    </row>
    <row r="34" spans="1:15" x14ac:dyDescent="0.25">
      <c r="B34" s="7" t="s">
        <v>114</v>
      </c>
      <c r="C34">
        <v>0.6</v>
      </c>
      <c r="D34">
        <v>10</v>
      </c>
      <c r="E34">
        <v>10</v>
      </c>
      <c r="F34">
        <v>20</v>
      </c>
      <c r="G34">
        <v>20</v>
      </c>
      <c r="H34">
        <v>0</v>
      </c>
      <c r="I34">
        <v>0</v>
      </c>
      <c r="J34">
        <v>70</v>
      </c>
      <c r="K34">
        <v>0</v>
      </c>
      <c r="L34">
        <v>0</v>
      </c>
      <c r="N34" s="15">
        <v>5</v>
      </c>
    </row>
    <row r="35" spans="1:15" x14ac:dyDescent="0.25">
      <c r="B35" s="7" t="s">
        <v>115</v>
      </c>
      <c r="C35">
        <v>0</v>
      </c>
      <c r="D35">
        <v>10</v>
      </c>
      <c r="E35">
        <v>20</v>
      </c>
      <c r="F35">
        <v>10</v>
      </c>
      <c r="G35">
        <v>20</v>
      </c>
      <c r="H35">
        <v>0</v>
      </c>
      <c r="I35">
        <v>0</v>
      </c>
      <c r="J35">
        <v>0</v>
      </c>
      <c r="K35">
        <v>50</v>
      </c>
      <c r="L35">
        <v>0</v>
      </c>
      <c r="N35" s="15">
        <v>16</v>
      </c>
    </row>
    <row r="36" spans="1:15" x14ac:dyDescent="0.25">
      <c r="B36" s="7" t="s">
        <v>116</v>
      </c>
      <c r="C36">
        <v>0.5</v>
      </c>
      <c r="D36">
        <v>15</v>
      </c>
      <c r="E36">
        <v>25</v>
      </c>
      <c r="F36">
        <v>15</v>
      </c>
      <c r="G36">
        <v>25</v>
      </c>
      <c r="H36">
        <v>0</v>
      </c>
      <c r="I36">
        <v>0</v>
      </c>
      <c r="J36">
        <v>0</v>
      </c>
      <c r="K36">
        <v>75</v>
      </c>
      <c r="L36">
        <v>0</v>
      </c>
      <c r="N36" s="15">
        <v>18</v>
      </c>
    </row>
    <row r="37" spans="1:15" x14ac:dyDescent="0.25">
      <c r="B37" s="7" t="s">
        <v>117</v>
      </c>
      <c r="C37">
        <v>0</v>
      </c>
      <c r="D37">
        <v>0</v>
      </c>
      <c r="E37">
        <v>10</v>
      </c>
      <c r="F37">
        <v>0</v>
      </c>
      <c r="G37">
        <v>10</v>
      </c>
      <c r="H37">
        <v>0</v>
      </c>
      <c r="I37">
        <v>0</v>
      </c>
      <c r="J37">
        <v>0</v>
      </c>
      <c r="K37">
        <v>0</v>
      </c>
      <c r="L37">
        <v>99.5</v>
      </c>
      <c r="N37" s="15">
        <v>0</v>
      </c>
    </row>
    <row r="38" spans="1:15" x14ac:dyDescent="0.25">
      <c r="B38" s="7" t="s">
        <v>118</v>
      </c>
      <c r="C38">
        <v>0.5</v>
      </c>
      <c r="D38">
        <v>5</v>
      </c>
      <c r="E38">
        <v>20</v>
      </c>
      <c r="F38">
        <v>5</v>
      </c>
      <c r="G38">
        <v>20</v>
      </c>
      <c r="H38">
        <v>0</v>
      </c>
      <c r="I38">
        <v>0</v>
      </c>
      <c r="J38">
        <v>0</v>
      </c>
      <c r="K38">
        <v>0</v>
      </c>
      <c r="L38">
        <v>100</v>
      </c>
      <c r="N38" s="15">
        <v>5</v>
      </c>
    </row>
    <row r="40" spans="1:15" x14ac:dyDescent="0.25">
      <c r="A40" t="s">
        <v>119</v>
      </c>
      <c r="B40">
        <v>0.4</v>
      </c>
      <c r="D40" t="s">
        <v>128</v>
      </c>
      <c r="E40">
        <f>Planilha1!D14</f>
        <v>200</v>
      </c>
    </row>
    <row r="41" spans="1:15" x14ac:dyDescent="0.25">
      <c r="N41" t="s">
        <v>125</v>
      </c>
    </row>
    <row r="42" spans="1:15" x14ac:dyDescent="0.25">
      <c r="B42" t="str">
        <f>B27</f>
        <v>material</v>
      </c>
      <c r="C42">
        <f t="shared" ref="C42:L42" si="0">C27</f>
        <v>1010</v>
      </c>
      <c r="D42">
        <f t="shared" si="0"/>
        <v>300</v>
      </c>
      <c r="E42">
        <f t="shared" si="0"/>
        <v>350</v>
      </c>
      <c r="F42">
        <f t="shared" si="0"/>
        <v>500</v>
      </c>
      <c r="G42">
        <f t="shared" si="0"/>
        <v>550</v>
      </c>
      <c r="H42" t="str">
        <f t="shared" si="0"/>
        <v>C</v>
      </c>
      <c r="I42" t="str">
        <f t="shared" si="0"/>
        <v>MN</v>
      </c>
      <c r="J42" t="str">
        <f t="shared" si="0"/>
        <v>SI</v>
      </c>
      <c r="K42" t="str">
        <f t="shared" si="0"/>
        <v>CR</v>
      </c>
      <c r="L42" t="str">
        <f t="shared" si="0"/>
        <v>NI</v>
      </c>
      <c r="N42" t="s">
        <v>129</v>
      </c>
      <c r="O42" t="s">
        <v>130</v>
      </c>
    </row>
    <row r="43" spans="1:15" x14ac:dyDescent="0.25">
      <c r="B43" t="s">
        <v>55</v>
      </c>
      <c r="C43">
        <f>C28</f>
        <v>1</v>
      </c>
      <c r="D43">
        <f t="shared" ref="D43:H43" si="1">D28</f>
        <v>1</v>
      </c>
      <c r="E43">
        <f t="shared" si="1"/>
        <v>2</v>
      </c>
      <c r="F43">
        <f t="shared" si="1"/>
        <v>3</v>
      </c>
      <c r="G43">
        <f t="shared" si="1"/>
        <v>4</v>
      </c>
      <c r="H43">
        <f t="shared" si="1"/>
        <v>4</v>
      </c>
      <c r="I43">
        <f t="shared" ref="I43:L43" si="2">I28</f>
        <v>8</v>
      </c>
      <c r="J43">
        <f t="shared" si="2"/>
        <v>16</v>
      </c>
      <c r="K43">
        <f t="shared" si="2"/>
        <v>32</v>
      </c>
      <c r="L43">
        <f t="shared" si="2"/>
        <v>64</v>
      </c>
    </row>
    <row r="44" spans="1:15" x14ac:dyDescent="0.25">
      <c r="B44" t="s">
        <v>5</v>
      </c>
      <c r="C44">
        <f>(C29+(C30-C29)*$B$40)/100</f>
        <v>1E-3</v>
      </c>
      <c r="D44">
        <f t="shared" ref="D44:L44" si="3">(D29+(D30-D29)*$B$40)/100</f>
        <v>4.0000000000000007E-4</v>
      </c>
      <c r="E44">
        <f t="shared" si="3"/>
        <v>4.0000000000000007E-4</v>
      </c>
      <c r="F44">
        <f t="shared" si="3"/>
        <v>4.0000000000000007E-4</v>
      </c>
      <c r="G44">
        <f t="shared" si="3"/>
        <v>4.0000000000000007E-4</v>
      </c>
      <c r="H44">
        <f t="shared" si="3"/>
        <v>0.97799999999999998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  <c r="N44">
        <f>N30/100</f>
        <v>1.1999999999999999E-3</v>
      </c>
      <c r="O44">
        <f>$E$40*N44</f>
        <v>0.24</v>
      </c>
    </row>
    <row r="45" spans="1:15" x14ac:dyDescent="0.25">
      <c r="B45" t="s">
        <v>120</v>
      </c>
      <c r="C45">
        <f>(C31+(C32-C31)*$B$40)/100</f>
        <v>4.0000000000000001E-3</v>
      </c>
      <c r="D45">
        <f t="shared" ref="D45:L45" si="4">(D31+(D32-D31)*$B$40)/100</f>
        <v>0.08</v>
      </c>
      <c r="E45">
        <f t="shared" si="4"/>
        <v>0.04</v>
      </c>
      <c r="F45">
        <f t="shared" si="4"/>
        <v>0.08</v>
      </c>
      <c r="G45">
        <f t="shared" si="4"/>
        <v>0.04</v>
      </c>
      <c r="H45">
        <f t="shared" si="4"/>
        <v>0</v>
      </c>
      <c r="I45">
        <f t="shared" si="4"/>
        <v>0.997</v>
      </c>
      <c r="J45">
        <f t="shared" si="4"/>
        <v>0</v>
      </c>
      <c r="K45">
        <f t="shared" si="4"/>
        <v>0</v>
      </c>
      <c r="L45">
        <f t="shared" si="4"/>
        <v>0</v>
      </c>
      <c r="N45">
        <f>N32/100</f>
        <v>0.05</v>
      </c>
      <c r="O45">
        <f t="shared" ref="O45:O48" si="5">$E$40*N45</f>
        <v>10</v>
      </c>
    </row>
    <row r="46" spans="1:15" x14ac:dyDescent="0.25">
      <c r="B46" t="s">
        <v>121</v>
      </c>
      <c r="C46">
        <f>(C33+(C34-C33)*$B$40)/100</f>
        <v>2.3999999999999998E-3</v>
      </c>
      <c r="D46">
        <f t="shared" ref="D46:L46" si="6">(D33+(D34-D33)*$B$40)/100</f>
        <v>0.04</v>
      </c>
      <c r="E46">
        <f t="shared" si="6"/>
        <v>0.04</v>
      </c>
      <c r="F46">
        <f t="shared" si="6"/>
        <v>0.08</v>
      </c>
      <c r="G46">
        <f t="shared" si="6"/>
        <v>0.08</v>
      </c>
      <c r="H46">
        <f t="shared" si="6"/>
        <v>0</v>
      </c>
      <c r="I46">
        <f t="shared" si="6"/>
        <v>0</v>
      </c>
      <c r="J46">
        <f t="shared" si="6"/>
        <v>0.57999999999999996</v>
      </c>
      <c r="K46">
        <f t="shared" si="6"/>
        <v>0</v>
      </c>
      <c r="L46">
        <f t="shared" si="6"/>
        <v>0</v>
      </c>
      <c r="N46">
        <f>N34/100</f>
        <v>0.05</v>
      </c>
      <c r="O46">
        <f t="shared" si="5"/>
        <v>10</v>
      </c>
    </row>
    <row r="47" spans="1:15" x14ac:dyDescent="0.25">
      <c r="B47" t="s">
        <v>122</v>
      </c>
      <c r="C47">
        <f>(C35+(C36-C35)*$B$40)/100</f>
        <v>2E-3</v>
      </c>
      <c r="D47">
        <f t="shared" ref="D47:L47" si="7">(D35+(D36-D35)*$B$40)/100</f>
        <v>0.12</v>
      </c>
      <c r="E47">
        <f t="shared" si="7"/>
        <v>0.22</v>
      </c>
      <c r="F47">
        <f t="shared" si="7"/>
        <v>0.12</v>
      </c>
      <c r="G47">
        <f t="shared" si="7"/>
        <v>0.22</v>
      </c>
      <c r="H47">
        <f t="shared" si="7"/>
        <v>0</v>
      </c>
      <c r="I47">
        <f t="shared" si="7"/>
        <v>0</v>
      </c>
      <c r="J47">
        <f t="shared" si="7"/>
        <v>0</v>
      </c>
      <c r="K47">
        <f t="shared" si="7"/>
        <v>0.6</v>
      </c>
      <c r="L47">
        <f t="shared" si="7"/>
        <v>0</v>
      </c>
      <c r="N47">
        <f>N36/100</f>
        <v>0.18</v>
      </c>
      <c r="O47">
        <f t="shared" si="5"/>
        <v>36</v>
      </c>
    </row>
    <row r="48" spans="1:15" x14ac:dyDescent="0.25">
      <c r="B48" t="s">
        <v>123</v>
      </c>
      <c r="C48">
        <f>(C37+(C38-C37)*$B$40)/100</f>
        <v>2E-3</v>
      </c>
      <c r="D48">
        <f t="shared" ref="D48:L48" si="8">(D37+(D38-D37)*$B$40)/100</f>
        <v>0.02</v>
      </c>
      <c r="E48">
        <f t="shared" si="8"/>
        <v>0.14000000000000001</v>
      </c>
      <c r="F48">
        <f t="shared" si="8"/>
        <v>0.02</v>
      </c>
      <c r="G48">
        <f t="shared" si="8"/>
        <v>0.14000000000000001</v>
      </c>
      <c r="H48">
        <f t="shared" si="8"/>
        <v>0</v>
      </c>
      <c r="I48">
        <f t="shared" si="8"/>
        <v>0</v>
      </c>
      <c r="J48">
        <f t="shared" si="8"/>
        <v>0</v>
      </c>
      <c r="K48">
        <f t="shared" si="8"/>
        <v>0</v>
      </c>
      <c r="L48">
        <f t="shared" si="8"/>
        <v>0.997</v>
      </c>
      <c r="N48">
        <f>N38/100</f>
        <v>0.05</v>
      </c>
      <c r="O48">
        <f t="shared" si="5"/>
        <v>10</v>
      </c>
    </row>
    <row r="52" spans="2:5" x14ac:dyDescent="0.25">
      <c r="B52" t="s">
        <v>5</v>
      </c>
      <c r="C52" t="str">
        <f t="shared" ref="C52:C57" si="9">"["&amp;C43&amp;", "&amp;D43&amp;", "&amp;E43&amp;", "&amp;F43&amp;", "&amp;G43&amp;", "&amp;H43&amp;", "&amp;I43&amp;", "&amp;J43&amp;", "&amp;K43&amp;", "&amp;L43&amp;"]"</f>
        <v>[1, 1, 2, 3, 4, 4, 8, 16, 32, 64]</v>
      </c>
      <c r="E52" t="s">
        <v>124</v>
      </c>
    </row>
    <row r="53" spans="2:5" x14ac:dyDescent="0.25">
      <c r="B53" t="s">
        <v>126</v>
      </c>
      <c r="C53" t="str">
        <f t="shared" si="9"/>
        <v>[0.001, 0.0004, 0.0004, 0.0004, 0.0004, 0.978, 0, 0, 0, 0]</v>
      </c>
    </row>
    <row r="54" spans="2:5" x14ac:dyDescent="0.25">
      <c r="C54" t="str">
        <f t="shared" si="9"/>
        <v>[0.004, 0.08, 0.04, 0.08, 0.04, 0, 0.997, 0, 0, 0]</v>
      </c>
    </row>
    <row r="55" spans="2:5" x14ac:dyDescent="0.25">
      <c r="C55" t="str">
        <f t="shared" si="9"/>
        <v>[0.0024, 0.04, 0.04, 0.08, 0.08, 0, 0, 0.58, 0, 0]</v>
      </c>
    </row>
    <row r="56" spans="2:5" x14ac:dyDescent="0.25">
      <c r="C56" t="str">
        <f t="shared" si="9"/>
        <v>[0.002, 0.12, 0.22, 0.12, 0.22, 0, 0, 0, 0.6, 0]</v>
      </c>
    </row>
    <row r="57" spans="2:5" x14ac:dyDescent="0.25">
      <c r="C57" t="str">
        <f t="shared" si="9"/>
        <v>[0.002, 0.02, 0.14, 0.02, 0.14, 0, 0, 0, 0, 0.997]</v>
      </c>
    </row>
    <row r="59" spans="2:5" x14ac:dyDescent="0.25">
      <c r="B59" t="s">
        <v>127</v>
      </c>
      <c r="C59" t="str">
        <f>"["&amp;O44&amp;","&amp;O45&amp;","&amp;O46&amp;","&amp;O47&amp;","&amp;O48&amp;"]"</f>
        <v>[0.24,10,10,36,10]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Teste Com Reais</vt:lpstr>
      <vt:lpstr>Teste Com Inventados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Venturini</dc:creator>
  <cp:lastModifiedBy>Venturini</cp:lastModifiedBy>
  <dcterms:created xsi:type="dcterms:W3CDTF">2024-03-16T21:27:43Z</dcterms:created>
  <dcterms:modified xsi:type="dcterms:W3CDTF">2024-03-20T03:35:42Z</dcterms:modified>
</cp:coreProperties>
</file>