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8_{B0B1C7F7-B71A-4037-AFE8-5C0B31E6DC8D}" xr6:coauthVersionLast="47" xr6:coauthVersionMax="47" xr10:uidLastSave="{00000000-0000-0000-0000-000000000000}"/>
  <bookViews>
    <workbookView xWindow="-110" yWindow="-110" windowWidth="19420" windowHeight="10420" xr2:uid="{AB7D0206-DDC4-401D-8D5F-2AAB1A2AD65C}"/>
  </bookViews>
  <sheets>
    <sheet name="Q_1" sheetId="1" r:id="rId1"/>
    <sheet name="Q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J37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5" i="2"/>
  <c r="G15" i="2"/>
  <c r="M21" i="1"/>
  <c r="K5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21" i="1"/>
  <c r="H21" i="1"/>
  <c r="J6" i="1"/>
</calcChain>
</file>

<file path=xl/sharedStrings.xml><?xml version="1.0" encoding="utf-8"?>
<sst xmlns="http://schemas.openxmlformats.org/spreadsheetml/2006/main" count="76" uniqueCount="42">
  <si>
    <t>Calculate Population Variance in Excel</t>
  </si>
  <si>
    <t>Month</t>
  </si>
  <si>
    <t>Amount</t>
  </si>
  <si>
    <t>2007 Figures</t>
  </si>
  <si>
    <t>2008 Figures</t>
  </si>
  <si>
    <t>2009 Figures</t>
  </si>
  <si>
    <t>X</t>
  </si>
  <si>
    <r>
      <t>X</t>
    </r>
    <r>
      <rPr>
        <sz val="11"/>
        <color theme="1"/>
        <rFont val="Calibri"/>
        <family val="2"/>
      </rPr>
      <t>̅</t>
    </r>
  </si>
  <si>
    <r>
      <t>X-X</t>
    </r>
    <r>
      <rPr>
        <sz val="11"/>
        <color theme="1"/>
        <rFont val="Calibri"/>
        <family val="2"/>
      </rPr>
      <t>̅</t>
    </r>
  </si>
  <si>
    <r>
      <t>(X-X</t>
    </r>
    <r>
      <rPr>
        <sz val="11"/>
        <color theme="1"/>
        <rFont val="Calibri"/>
        <family val="2"/>
      </rPr>
      <t>̅</t>
    </r>
    <r>
      <rPr>
        <sz val="11"/>
        <color theme="1"/>
        <rFont val="Calibri"/>
        <family val="2"/>
        <scheme val="minor"/>
      </rPr>
      <t>)^2</t>
    </r>
  </si>
  <si>
    <t>Population Variance</t>
  </si>
  <si>
    <t>Sum</t>
  </si>
  <si>
    <t>Variance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</si>
  <si>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</si>
  <si>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</si>
  <si>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</si>
  <si>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</si>
  <si>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</si>
  <si>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</si>
  <si>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</si>
  <si>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</si>
  <si>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</si>
  <si>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</si>
  <si>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</si>
  <si>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</si>
  <si>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</si>
  <si>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</si>
  <si>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</si>
  <si>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</si>
  <si>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</si>
  <si>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</si>
  <si>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</si>
  <si>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</si>
  <si>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</si>
  <si>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</si>
  <si>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</si>
  <si>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</si>
  <si>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</si>
  <si>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</si>
  <si>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Calculate Sample Variance in Excel</t>
  </si>
  <si>
    <t>Sample Variance</t>
  </si>
  <si>
    <t>Sample Varience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</si>
</sst>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6" xfId="0" applyFont="1" applyBorder="1"/>
    <xf numFmtId="17" fontId="4" fillId="0" borderId="7" xfId="0" applyNumberFormat="1" applyFont="1" applyBorder="1"/>
    <xf numFmtId="0" fontId="4" fillId="0" borderId="8" xfId="0" applyFont="1" applyBorder="1"/>
    <xf numFmtId="17" fontId="4" fillId="0" borderId="9" xfId="0" applyNumberFormat="1" applyFont="1" applyBorder="1"/>
    <xf numFmtId="0" fontId="4" fillId="0" borderId="10" xfId="0" applyFont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" fontId="4" fillId="0" borderId="0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0" xfId="0" applyFont="1"/>
    <xf numFmtId="0" fontId="2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9" xfId="0" applyFont="1" applyBorder="1"/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8653-6B8E-4F79-AEBA-F57ABB91E696}">
  <dimension ref="A1:M58"/>
  <sheetViews>
    <sheetView tabSelected="1" workbookViewId="0">
      <selection activeCell="L24" sqref="L24"/>
    </sheetView>
  </sheetViews>
  <sheetFormatPr defaultRowHeight="14.5" x14ac:dyDescent="0.35"/>
  <cols>
    <col min="10" max="11" width="11.81640625" bestFit="1" customWidth="1"/>
  </cols>
  <sheetData>
    <row r="1" spans="1:11" ht="19" thickBot="1" x14ac:dyDescent="0.5">
      <c r="B1" s="1" t="s">
        <v>0</v>
      </c>
      <c r="C1" s="2"/>
      <c r="D1" s="2"/>
      <c r="E1" s="2"/>
      <c r="F1" s="3"/>
    </row>
    <row r="3" spans="1:11" ht="15" thickBot="1" x14ac:dyDescent="0.4"/>
    <row r="4" spans="1:11" ht="15" thickBot="1" x14ac:dyDescent="0.4">
      <c r="A4" s="13" t="s">
        <v>3</v>
      </c>
      <c r="B4" s="14"/>
      <c r="C4" s="13" t="s">
        <v>4</v>
      </c>
      <c r="D4" s="14"/>
      <c r="E4" s="13" t="s">
        <v>5</v>
      </c>
      <c r="F4" s="14"/>
    </row>
    <row r="5" spans="1:11" ht="15" thickBot="1" x14ac:dyDescent="0.4">
      <c r="A5" s="5" t="s">
        <v>1</v>
      </c>
      <c r="B5" s="7" t="s">
        <v>2</v>
      </c>
      <c r="C5" s="5" t="s">
        <v>1</v>
      </c>
      <c r="D5" s="7" t="s">
        <v>2</v>
      </c>
      <c r="E5" s="5" t="s">
        <v>1</v>
      </c>
      <c r="F5" s="7" t="s">
        <v>2</v>
      </c>
      <c r="J5" s="18" t="s">
        <v>10</v>
      </c>
      <c r="K5" s="18"/>
    </row>
    <row r="6" spans="1:11" x14ac:dyDescent="0.35">
      <c r="A6" s="9">
        <v>39083</v>
      </c>
      <c r="B6" s="10">
        <v>15000</v>
      </c>
      <c r="C6" s="9">
        <v>39448</v>
      </c>
      <c r="D6" s="10">
        <v>17500</v>
      </c>
      <c r="E6" s="9">
        <v>39814</v>
      </c>
      <c r="F6" s="10">
        <v>13000</v>
      </c>
      <c r="J6" s="19">
        <f>_xlfn.VAR.P(B6:B17,D6:D17,F6:F17)</f>
        <v>6170524.6913580243</v>
      </c>
    </row>
    <row r="7" spans="1:11" x14ac:dyDescent="0.35">
      <c r="A7" s="9">
        <v>39114</v>
      </c>
      <c r="B7" s="10">
        <v>14500</v>
      </c>
      <c r="C7" s="9">
        <v>39479</v>
      </c>
      <c r="D7" s="10">
        <v>12000</v>
      </c>
      <c r="E7" s="9">
        <v>39845</v>
      </c>
      <c r="F7" s="10">
        <v>15000</v>
      </c>
    </row>
    <row r="8" spans="1:11" x14ac:dyDescent="0.35">
      <c r="A8" s="9">
        <v>39142</v>
      </c>
      <c r="B8" s="10">
        <v>14500</v>
      </c>
      <c r="C8" s="9">
        <v>39508</v>
      </c>
      <c r="D8" s="10">
        <v>16000</v>
      </c>
      <c r="E8" s="9">
        <v>39873</v>
      </c>
      <c r="F8" s="10">
        <v>14000</v>
      </c>
    </row>
    <row r="9" spans="1:11" x14ac:dyDescent="0.35">
      <c r="A9" s="9">
        <v>39173</v>
      </c>
      <c r="B9" s="10">
        <v>14000</v>
      </c>
      <c r="C9" s="9">
        <v>39539</v>
      </c>
      <c r="D9" s="10">
        <v>19000</v>
      </c>
      <c r="E9" s="9">
        <v>39904</v>
      </c>
      <c r="F9" s="10">
        <v>16500</v>
      </c>
    </row>
    <row r="10" spans="1:11" x14ac:dyDescent="0.35">
      <c r="A10" s="9">
        <v>39203</v>
      </c>
      <c r="B10" s="10">
        <v>16000</v>
      </c>
      <c r="C10" s="9">
        <v>39569</v>
      </c>
      <c r="D10" s="10">
        <v>17000</v>
      </c>
      <c r="E10" s="9">
        <v>39934</v>
      </c>
      <c r="F10" s="10">
        <v>20000</v>
      </c>
    </row>
    <row r="11" spans="1:11" x14ac:dyDescent="0.35">
      <c r="A11" s="9">
        <v>39234</v>
      </c>
      <c r="B11" s="10">
        <v>9500</v>
      </c>
      <c r="C11" s="9">
        <v>39600</v>
      </c>
      <c r="D11" s="10">
        <v>10500</v>
      </c>
      <c r="E11" s="9">
        <v>39965</v>
      </c>
      <c r="F11" s="10">
        <v>12500</v>
      </c>
    </row>
    <row r="12" spans="1:11" x14ac:dyDescent="0.35">
      <c r="A12" s="9">
        <v>39264</v>
      </c>
      <c r="B12" s="10">
        <v>13500</v>
      </c>
      <c r="C12" s="9">
        <v>39630</v>
      </c>
      <c r="D12" s="10">
        <v>11000</v>
      </c>
      <c r="E12" s="9">
        <v>39995</v>
      </c>
      <c r="F12" s="10">
        <v>14000</v>
      </c>
    </row>
    <row r="13" spans="1:11" x14ac:dyDescent="0.35">
      <c r="A13" s="9">
        <v>39295</v>
      </c>
      <c r="B13" s="10">
        <v>17000</v>
      </c>
      <c r="C13" s="9">
        <v>39661</v>
      </c>
      <c r="D13" s="10">
        <v>12500</v>
      </c>
      <c r="E13" s="9">
        <v>40026</v>
      </c>
      <c r="F13" s="10">
        <v>18500</v>
      </c>
    </row>
    <row r="14" spans="1:11" x14ac:dyDescent="0.35">
      <c r="A14" s="9">
        <v>39326</v>
      </c>
      <c r="B14" s="10">
        <v>11000</v>
      </c>
      <c r="C14" s="9">
        <v>39692</v>
      </c>
      <c r="D14" s="10">
        <v>13000</v>
      </c>
      <c r="E14" s="9">
        <v>40057</v>
      </c>
      <c r="F14" s="10">
        <v>14500</v>
      </c>
    </row>
    <row r="15" spans="1:11" x14ac:dyDescent="0.35">
      <c r="A15" s="9">
        <v>39356</v>
      </c>
      <c r="B15" s="10">
        <v>15000</v>
      </c>
      <c r="C15" s="9">
        <v>39722</v>
      </c>
      <c r="D15" s="10">
        <v>15500</v>
      </c>
      <c r="E15" s="9">
        <v>40087</v>
      </c>
      <c r="F15" s="10">
        <v>13000</v>
      </c>
    </row>
    <row r="16" spans="1:11" x14ac:dyDescent="0.35">
      <c r="A16" s="9">
        <v>39387</v>
      </c>
      <c r="B16" s="10">
        <v>17500</v>
      </c>
      <c r="C16" s="9">
        <v>39753</v>
      </c>
      <c r="D16" s="10">
        <v>15000</v>
      </c>
      <c r="E16" s="9">
        <v>40118</v>
      </c>
      <c r="F16" s="10">
        <v>13000</v>
      </c>
    </row>
    <row r="17" spans="1:13" ht="15" thickBot="1" x14ac:dyDescent="0.4">
      <c r="A17" s="11">
        <v>39417</v>
      </c>
      <c r="B17" s="12">
        <v>18000</v>
      </c>
      <c r="C17" s="11">
        <v>39783</v>
      </c>
      <c r="D17" s="12">
        <v>17500</v>
      </c>
      <c r="E17" s="11">
        <v>40148</v>
      </c>
      <c r="F17" s="12">
        <v>17000</v>
      </c>
    </row>
    <row r="20" spans="1:13" x14ac:dyDescent="0.35">
      <c r="G20" s="4" t="s">
        <v>6</v>
      </c>
      <c r="H20" s="4" t="s">
        <v>7</v>
      </c>
      <c r="J20" s="4" t="s">
        <v>8</v>
      </c>
      <c r="K20" s="4" t="s">
        <v>9</v>
      </c>
      <c r="M20" s="4" t="s">
        <v>12</v>
      </c>
    </row>
    <row r="21" spans="1:13" x14ac:dyDescent="0.35">
      <c r="F21" s="16">
        <v>39083</v>
      </c>
      <c r="G21" s="17">
        <v>15000</v>
      </c>
      <c r="H21">
        <f>AVERAGE(G21:G56)</f>
        <v>14805.555555555555</v>
      </c>
      <c r="J21">
        <f>G21-$H$21</f>
        <v>194.44444444444525</v>
      </c>
      <c r="K21">
        <f>POWER(J21,2)</f>
        <v>37808.641975308958</v>
      </c>
      <c r="M21" s="26">
        <f>K58/COUNT(G21:G56)</f>
        <v>6170524.6913580233</v>
      </c>
    </row>
    <row r="22" spans="1:13" x14ac:dyDescent="0.35">
      <c r="F22" s="16">
        <v>39114</v>
      </c>
      <c r="G22" s="17">
        <v>14500</v>
      </c>
      <c r="J22">
        <f t="shared" ref="J22:J56" si="0">G22-$H$21</f>
        <v>-305.55555555555475</v>
      </c>
      <c r="K22">
        <f t="shared" ref="K22:K56" si="1">POWER(J22,2)</f>
        <v>93364.197530863705</v>
      </c>
    </row>
    <row r="23" spans="1:13" x14ac:dyDescent="0.35">
      <c r="F23" s="16">
        <v>39142</v>
      </c>
      <c r="G23" s="17">
        <v>14500</v>
      </c>
      <c r="J23">
        <f t="shared" si="0"/>
        <v>-305.55555555555475</v>
      </c>
      <c r="K23">
        <f t="shared" si="1"/>
        <v>93364.197530863705</v>
      </c>
    </row>
    <row r="24" spans="1:13" x14ac:dyDescent="0.35">
      <c r="F24" s="16">
        <v>39173</v>
      </c>
      <c r="G24" s="17">
        <v>14000</v>
      </c>
      <c r="J24">
        <f t="shared" si="0"/>
        <v>-805.55555555555475</v>
      </c>
      <c r="K24">
        <f t="shared" si="1"/>
        <v>648919.7530864185</v>
      </c>
    </row>
    <row r="25" spans="1:13" x14ac:dyDescent="0.35">
      <c r="F25" s="16">
        <v>39203</v>
      </c>
      <c r="G25" s="17">
        <v>16000</v>
      </c>
      <c r="J25">
        <f t="shared" si="0"/>
        <v>1194.4444444444453</v>
      </c>
      <c r="K25">
        <f t="shared" si="1"/>
        <v>1426697.5308641994</v>
      </c>
    </row>
    <row r="26" spans="1:13" x14ac:dyDescent="0.35">
      <c r="F26" s="16">
        <v>39234</v>
      </c>
      <c r="G26" s="17">
        <v>9500</v>
      </c>
      <c r="J26">
        <f t="shared" si="0"/>
        <v>-5305.5555555555547</v>
      </c>
      <c r="K26">
        <f t="shared" si="1"/>
        <v>28148919.75308641</v>
      </c>
    </row>
    <row r="27" spans="1:13" x14ac:dyDescent="0.35">
      <c r="F27" s="16">
        <v>39264</v>
      </c>
      <c r="G27" s="17">
        <v>13500</v>
      </c>
      <c r="J27">
        <f t="shared" si="0"/>
        <v>-1305.5555555555547</v>
      </c>
      <c r="K27">
        <f t="shared" si="1"/>
        <v>1704475.3086419732</v>
      </c>
    </row>
    <row r="28" spans="1:13" x14ac:dyDescent="0.35">
      <c r="F28" s="16">
        <v>39295</v>
      </c>
      <c r="G28" s="17">
        <v>17000</v>
      </c>
      <c r="J28">
        <f t="shared" si="0"/>
        <v>2194.4444444444453</v>
      </c>
      <c r="K28">
        <f t="shared" si="1"/>
        <v>4815586.4197530895</v>
      </c>
    </row>
    <row r="29" spans="1:13" x14ac:dyDescent="0.35">
      <c r="F29" s="16">
        <v>39326</v>
      </c>
      <c r="G29" s="17">
        <v>11000</v>
      </c>
      <c r="J29">
        <f t="shared" si="0"/>
        <v>-3805.5555555555547</v>
      </c>
      <c r="K29">
        <f t="shared" si="1"/>
        <v>14482253.086419746</v>
      </c>
    </row>
    <row r="30" spans="1:13" x14ac:dyDescent="0.35">
      <c r="F30" s="16">
        <v>39356</v>
      </c>
      <c r="G30" s="17">
        <v>15000</v>
      </c>
      <c r="J30">
        <f t="shared" si="0"/>
        <v>194.44444444444525</v>
      </c>
      <c r="K30">
        <f t="shared" si="1"/>
        <v>37808.641975308958</v>
      </c>
    </row>
    <row r="31" spans="1:13" x14ac:dyDescent="0.35">
      <c r="F31" s="16">
        <v>39387</v>
      </c>
      <c r="G31" s="17">
        <v>17500</v>
      </c>
      <c r="J31">
        <f t="shared" si="0"/>
        <v>2694.4444444444453</v>
      </c>
      <c r="K31">
        <f t="shared" si="1"/>
        <v>7260030.8641975354</v>
      </c>
    </row>
    <row r="32" spans="1:13" x14ac:dyDescent="0.35">
      <c r="F32" s="16">
        <v>39417</v>
      </c>
      <c r="G32" s="17">
        <v>18000</v>
      </c>
      <c r="J32">
        <f t="shared" si="0"/>
        <v>3194.4444444444453</v>
      </c>
      <c r="K32">
        <f t="shared" si="1"/>
        <v>10204475.308641981</v>
      </c>
    </row>
    <row r="33" spans="6:11" x14ac:dyDescent="0.35">
      <c r="F33" s="16">
        <v>39448</v>
      </c>
      <c r="G33" s="17">
        <v>17500</v>
      </c>
      <c r="J33">
        <f t="shared" si="0"/>
        <v>2694.4444444444453</v>
      </c>
      <c r="K33">
        <f t="shared" si="1"/>
        <v>7260030.8641975354</v>
      </c>
    </row>
    <row r="34" spans="6:11" x14ac:dyDescent="0.35">
      <c r="F34" s="16">
        <v>39479</v>
      </c>
      <c r="G34" s="17">
        <v>12000</v>
      </c>
      <c r="J34">
        <f t="shared" si="0"/>
        <v>-2805.5555555555547</v>
      </c>
      <c r="K34">
        <f t="shared" si="1"/>
        <v>7871141.9753086371</v>
      </c>
    </row>
    <row r="35" spans="6:11" x14ac:dyDescent="0.35">
      <c r="F35" s="16">
        <v>39508</v>
      </c>
      <c r="G35" s="17">
        <v>16000</v>
      </c>
      <c r="J35">
        <f t="shared" si="0"/>
        <v>1194.4444444444453</v>
      </c>
      <c r="K35">
        <f t="shared" si="1"/>
        <v>1426697.5308641994</v>
      </c>
    </row>
    <row r="36" spans="6:11" x14ac:dyDescent="0.35">
      <c r="F36" s="16">
        <v>39539</v>
      </c>
      <c r="G36" s="17">
        <v>19000</v>
      </c>
      <c r="J36">
        <f t="shared" si="0"/>
        <v>4194.4444444444453</v>
      </c>
      <c r="K36">
        <f t="shared" si="1"/>
        <v>17593364.197530869</v>
      </c>
    </row>
    <row r="37" spans="6:11" x14ac:dyDescent="0.35">
      <c r="F37" s="16">
        <v>39569</v>
      </c>
      <c r="G37" s="17">
        <v>17000</v>
      </c>
      <c r="J37">
        <f t="shared" si="0"/>
        <v>2194.4444444444453</v>
      </c>
      <c r="K37">
        <f t="shared" si="1"/>
        <v>4815586.4197530895</v>
      </c>
    </row>
    <row r="38" spans="6:11" x14ac:dyDescent="0.35">
      <c r="F38" s="16">
        <v>39600</v>
      </c>
      <c r="G38" s="17">
        <v>10500</v>
      </c>
      <c r="J38">
        <f t="shared" si="0"/>
        <v>-4305.5555555555547</v>
      </c>
      <c r="K38">
        <f t="shared" si="1"/>
        <v>18537808.641975302</v>
      </c>
    </row>
    <row r="39" spans="6:11" x14ac:dyDescent="0.35">
      <c r="F39" s="16">
        <v>39630</v>
      </c>
      <c r="G39" s="17">
        <v>11000</v>
      </c>
      <c r="J39">
        <f t="shared" si="0"/>
        <v>-3805.5555555555547</v>
      </c>
      <c r="K39">
        <f t="shared" si="1"/>
        <v>14482253.086419746</v>
      </c>
    </row>
    <row r="40" spans="6:11" x14ac:dyDescent="0.35">
      <c r="F40" s="16">
        <v>39661</v>
      </c>
      <c r="G40" s="17">
        <v>12500</v>
      </c>
      <c r="J40">
        <f t="shared" si="0"/>
        <v>-2305.5555555555547</v>
      </c>
      <c r="K40">
        <f t="shared" si="1"/>
        <v>5315586.419753083</v>
      </c>
    </row>
    <row r="41" spans="6:11" x14ac:dyDescent="0.35">
      <c r="F41" s="16">
        <v>39692</v>
      </c>
      <c r="G41" s="17">
        <v>13000</v>
      </c>
      <c r="J41">
        <f t="shared" si="0"/>
        <v>-1805.5555555555547</v>
      </c>
      <c r="K41">
        <f t="shared" si="1"/>
        <v>3260030.864197528</v>
      </c>
    </row>
    <row r="42" spans="6:11" x14ac:dyDescent="0.35">
      <c r="F42" s="16">
        <v>39722</v>
      </c>
      <c r="G42" s="17">
        <v>15500</v>
      </c>
      <c r="J42">
        <f t="shared" si="0"/>
        <v>694.44444444444525</v>
      </c>
      <c r="K42">
        <f t="shared" si="1"/>
        <v>482253.0864197542</v>
      </c>
    </row>
    <row r="43" spans="6:11" x14ac:dyDescent="0.35">
      <c r="F43" s="16">
        <v>39753</v>
      </c>
      <c r="G43" s="17">
        <v>15000</v>
      </c>
      <c r="J43">
        <f t="shared" si="0"/>
        <v>194.44444444444525</v>
      </c>
      <c r="K43">
        <f t="shared" si="1"/>
        <v>37808.641975308958</v>
      </c>
    </row>
    <row r="44" spans="6:11" x14ac:dyDescent="0.35">
      <c r="F44" s="16">
        <v>39783</v>
      </c>
      <c r="G44" s="17">
        <v>17500</v>
      </c>
      <c r="J44">
        <f t="shared" si="0"/>
        <v>2694.4444444444453</v>
      </c>
      <c r="K44">
        <f t="shared" si="1"/>
        <v>7260030.8641975354</v>
      </c>
    </row>
    <row r="45" spans="6:11" x14ac:dyDescent="0.35">
      <c r="F45" s="16">
        <v>39814</v>
      </c>
      <c r="G45" s="17">
        <v>13000</v>
      </c>
      <c r="J45">
        <f t="shared" si="0"/>
        <v>-1805.5555555555547</v>
      </c>
      <c r="K45">
        <f t="shared" si="1"/>
        <v>3260030.864197528</v>
      </c>
    </row>
    <row r="46" spans="6:11" x14ac:dyDescent="0.35">
      <c r="F46" s="16">
        <v>39845</v>
      </c>
      <c r="G46" s="17">
        <v>15000</v>
      </c>
      <c r="J46">
        <f t="shared" si="0"/>
        <v>194.44444444444525</v>
      </c>
      <c r="K46">
        <f t="shared" si="1"/>
        <v>37808.641975308958</v>
      </c>
    </row>
    <row r="47" spans="6:11" x14ac:dyDescent="0.35">
      <c r="F47" s="16">
        <v>39873</v>
      </c>
      <c r="G47" s="17">
        <v>14000</v>
      </c>
      <c r="J47">
        <f t="shared" si="0"/>
        <v>-805.55555555555475</v>
      </c>
      <c r="K47">
        <f t="shared" si="1"/>
        <v>648919.7530864185</v>
      </c>
    </row>
    <row r="48" spans="6:11" x14ac:dyDescent="0.35">
      <c r="F48" s="16">
        <v>39904</v>
      </c>
      <c r="G48" s="17">
        <v>16500</v>
      </c>
      <c r="J48">
        <f t="shared" si="0"/>
        <v>1694.4444444444453</v>
      </c>
      <c r="K48">
        <f t="shared" si="1"/>
        <v>2871141.9753086446</v>
      </c>
    </row>
    <row r="49" spans="6:11" x14ac:dyDescent="0.35">
      <c r="F49" s="16">
        <v>39934</v>
      </c>
      <c r="G49" s="17">
        <v>20000</v>
      </c>
      <c r="J49">
        <f t="shared" si="0"/>
        <v>5194.4444444444453</v>
      </c>
      <c r="K49">
        <f t="shared" si="1"/>
        <v>26982253.086419761</v>
      </c>
    </row>
    <row r="50" spans="6:11" x14ac:dyDescent="0.35">
      <c r="F50" s="16">
        <v>39965</v>
      </c>
      <c r="G50" s="17">
        <v>12500</v>
      </c>
      <c r="J50">
        <f t="shared" si="0"/>
        <v>-2305.5555555555547</v>
      </c>
      <c r="K50">
        <f t="shared" si="1"/>
        <v>5315586.419753083</v>
      </c>
    </row>
    <row r="51" spans="6:11" x14ac:dyDescent="0.35">
      <c r="F51" s="16">
        <v>39995</v>
      </c>
      <c r="G51" s="17">
        <v>14000</v>
      </c>
      <c r="J51">
        <f t="shared" si="0"/>
        <v>-805.55555555555475</v>
      </c>
      <c r="K51">
        <f t="shared" si="1"/>
        <v>648919.7530864185</v>
      </c>
    </row>
    <row r="52" spans="6:11" x14ac:dyDescent="0.35">
      <c r="F52" s="16">
        <v>40026</v>
      </c>
      <c r="G52" s="17">
        <v>18500</v>
      </c>
      <c r="J52">
        <f t="shared" si="0"/>
        <v>3694.4444444444453</v>
      </c>
      <c r="K52">
        <f t="shared" si="1"/>
        <v>13648919.753086425</v>
      </c>
    </row>
    <row r="53" spans="6:11" x14ac:dyDescent="0.35">
      <c r="F53" s="16">
        <v>40057</v>
      </c>
      <c r="G53" s="17">
        <v>14500</v>
      </c>
      <c r="J53">
        <f t="shared" si="0"/>
        <v>-305.55555555555475</v>
      </c>
      <c r="K53">
        <f t="shared" si="1"/>
        <v>93364.197530863705</v>
      </c>
    </row>
    <row r="54" spans="6:11" x14ac:dyDescent="0.35">
      <c r="F54" s="16">
        <v>40087</v>
      </c>
      <c r="G54" s="17">
        <v>13000</v>
      </c>
      <c r="J54">
        <f t="shared" si="0"/>
        <v>-1805.5555555555547</v>
      </c>
      <c r="K54">
        <f t="shared" si="1"/>
        <v>3260030.864197528</v>
      </c>
    </row>
    <row r="55" spans="6:11" x14ac:dyDescent="0.35">
      <c r="F55" s="16">
        <v>40118</v>
      </c>
      <c r="G55" s="17">
        <v>13000</v>
      </c>
      <c r="J55">
        <f t="shared" si="0"/>
        <v>-1805.5555555555547</v>
      </c>
      <c r="K55">
        <f t="shared" si="1"/>
        <v>3260030.864197528</v>
      </c>
    </row>
    <row r="56" spans="6:11" x14ac:dyDescent="0.35">
      <c r="F56" s="16">
        <v>40148</v>
      </c>
      <c r="G56" s="17">
        <v>17000</v>
      </c>
      <c r="J56">
        <f t="shared" si="0"/>
        <v>2194.4444444444453</v>
      </c>
      <c r="K56">
        <f t="shared" si="1"/>
        <v>4815586.4197530895</v>
      </c>
    </row>
    <row r="58" spans="6:11" x14ac:dyDescent="0.35">
      <c r="J58" t="s">
        <v>11</v>
      </c>
      <c r="K58">
        <f>SUM(K21:K56)</f>
        <v>222138888.88888884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69C6-3428-4198-A7D6-40FC26913653}">
  <dimension ref="A1:L37"/>
  <sheetViews>
    <sheetView workbookViewId="0">
      <selection activeCell="L7" sqref="L7"/>
    </sheetView>
  </sheetViews>
  <sheetFormatPr defaultRowHeight="14.5" x14ac:dyDescent="0.35"/>
  <sheetData>
    <row r="1" spans="1:12" ht="19" thickBot="1" x14ac:dyDescent="0.5">
      <c r="C1" s="20" t="s">
        <v>39</v>
      </c>
      <c r="D1" s="2"/>
      <c r="E1" s="2"/>
      <c r="F1" s="2"/>
      <c r="G1" s="3"/>
    </row>
    <row r="3" spans="1:12" ht="15" thickBot="1" x14ac:dyDescent="0.4"/>
    <row r="4" spans="1:12" ht="15" thickBot="1" x14ac:dyDescent="0.4">
      <c r="A4" s="13" t="s">
        <v>13</v>
      </c>
      <c r="B4" s="14"/>
      <c r="C4" s="13" t="s">
        <v>14</v>
      </c>
      <c r="D4" s="14"/>
      <c r="E4" s="13" t="s">
        <v>15</v>
      </c>
      <c r="F4" s="14"/>
      <c r="J4" s="24" t="s">
        <v>40</v>
      </c>
      <c r="K4" s="25"/>
    </row>
    <row r="5" spans="1:12" ht="15" thickBot="1" x14ac:dyDescent="0.4">
      <c r="A5" s="5" t="s">
        <v>16</v>
      </c>
      <c r="B5" s="6" t="s">
        <v>17</v>
      </c>
      <c r="C5" s="6" t="s">
        <v>16</v>
      </c>
      <c r="D5" s="6" t="s">
        <v>17</v>
      </c>
      <c r="E5" s="6" t="s">
        <v>16</v>
      </c>
      <c r="F5" s="7" t="s">
        <v>17</v>
      </c>
      <c r="J5" s="15">
        <v>9.4571428569999991</v>
      </c>
      <c r="K5" s="15"/>
    </row>
    <row r="6" spans="1:12" x14ac:dyDescent="0.35">
      <c r="A6" s="21" t="s">
        <v>18</v>
      </c>
      <c r="B6" s="8">
        <v>176</v>
      </c>
      <c r="C6" s="21" t="s">
        <v>19</v>
      </c>
      <c r="D6" s="8">
        <v>179</v>
      </c>
      <c r="E6" s="21" t="s">
        <v>20</v>
      </c>
      <c r="F6" s="8">
        <v>179</v>
      </c>
    </row>
    <row r="7" spans="1:12" x14ac:dyDescent="0.35">
      <c r="A7" s="22" t="s">
        <v>21</v>
      </c>
      <c r="B7" s="10">
        <v>174</v>
      </c>
      <c r="C7" s="22" t="s">
        <v>22</v>
      </c>
      <c r="D7" s="10">
        <v>173</v>
      </c>
      <c r="E7" s="22" t="s">
        <v>23</v>
      </c>
      <c r="F7" s="10">
        <v>178</v>
      </c>
    </row>
    <row r="8" spans="1:12" x14ac:dyDescent="0.35">
      <c r="A8" s="22" t="s">
        <v>24</v>
      </c>
      <c r="B8" s="10">
        <v>181</v>
      </c>
      <c r="C8" s="22" t="s">
        <v>25</v>
      </c>
      <c r="D8" s="10">
        <v>184</v>
      </c>
      <c r="E8" s="22" t="s">
        <v>26</v>
      </c>
      <c r="F8" s="10">
        <v>176</v>
      </c>
    </row>
    <row r="9" spans="1:12" x14ac:dyDescent="0.35">
      <c r="A9" s="22" t="s">
        <v>27</v>
      </c>
      <c r="B9" s="10">
        <v>178</v>
      </c>
      <c r="C9" s="22" t="s">
        <v>28</v>
      </c>
      <c r="D9" s="10">
        <v>175</v>
      </c>
      <c r="E9" s="22" t="s">
        <v>29</v>
      </c>
      <c r="F9" s="10">
        <v>181</v>
      </c>
    </row>
    <row r="10" spans="1:12" x14ac:dyDescent="0.35">
      <c r="A10" s="22" t="s">
        <v>30</v>
      </c>
      <c r="B10" s="10">
        <v>183</v>
      </c>
      <c r="C10" s="22" t="s">
        <v>31</v>
      </c>
      <c r="D10" s="10">
        <v>172</v>
      </c>
      <c r="E10" s="22" t="s">
        <v>32</v>
      </c>
      <c r="F10" s="10">
        <v>177</v>
      </c>
    </row>
    <row r="11" spans="1:12" x14ac:dyDescent="0.35">
      <c r="A11" s="22" t="s">
        <v>33</v>
      </c>
      <c r="B11" s="10">
        <v>176</v>
      </c>
      <c r="C11" s="22" t="s">
        <v>34</v>
      </c>
      <c r="D11" s="10">
        <v>176</v>
      </c>
      <c r="E11" s="22" t="s">
        <v>35</v>
      </c>
      <c r="F11" s="10">
        <v>179</v>
      </c>
    </row>
    <row r="12" spans="1:12" ht="15" thickBot="1" x14ac:dyDescent="0.4">
      <c r="A12" s="23" t="s">
        <v>36</v>
      </c>
      <c r="B12" s="12">
        <v>177</v>
      </c>
      <c r="C12" s="23" t="s">
        <v>37</v>
      </c>
      <c r="D12" s="12">
        <v>177</v>
      </c>
      <c r="E12" s="23" t="s">
        <v>38</v>
      </c>
      <c r="F12" s="12">
        <v>175</v>
      </c>
    </row>
    <row r="14" spans="1:12" x14ac:dyDescent="0.35">
      <c r="F14" s="4" t="s">
        <v>6</v>
      </c>
      <c r="G14" s="4" t="s">
        <v>7</v>
      </c>
      <c r="I14" s="4" t="s">
        <v>8</v>
      </c>
      <c r="J14" s="4" t="s">
        <v>9</v>
      </c>
      <c r="L14" s="4" t="s">
        <v>41</v>
      </c>
    </row>
    <row r="15" spans="1:12" x14ac:dyDescent="0.35">
      <c r="E15" s="17" t="s">
        <v>18</v>
      </c>
      <c r="F15" s="17">
        <v>176</v>
      </c>
      <c r="G15">
        <f>AVERAGE(F15:F35)</f>
        <v>177.42857142857142</v>
      </c>
      <c r="I15">
        <f>F15-$G$15</f>
        <v>-1.4285714285714164</v>
      </c>
      <c r="J15">
        <f>POWER(I15,2)</f>
        <v>2.0408163265305777</v>
      </c>
      <c r="L15" s="26">
        <f>J37/(COUNT(F15:F35)-1)</f>
        <v>9.4571428571428555</v>
      </c>
    </row>
    <row r="16" spans="1:12" x14ac:dyDescent="0.35">
      <c r="E16" s="17" t="s">
        <v>21</v>
      </c>
      <c r="F16" s="17">
        <v>174</v>
      </c>
      <c r="I16">
        <f t="shared" ref="I16:I35" si="0">F16-$G$15</f>
        <v>-3.4285714285714164</v>
      </c>
      <c r="J16">
        <f t="shared" ref="J16:J35" si="1">POWER(I16,2)</f>
        <v>11.755102040816244</v>
      </c>
    </row>
    <row r="17" spans="5:10" x14ac:dyDescent="0.35">
      <c r="E17" s="17" t="s">
        <v>24</v>
      </c>
      <c r="F17" s="17">
        <v>181</v>
      </c>
      <c r="I17">
        <f t="shared" si="0"/>
        <v>3.5714285714285836</v>
      </c>
      <c r="J17">
        <f t="shared" si="1"/>
        <v>12.755102040816414</v>
      </c>
    </row>
    <row r="18" spans="5:10" x14ac:dyDescent="0.35">
      <c r="E18" s="17" t="s">
        <v>27</v>
      </c>
      <c r="F18" s="17">
        <v>178</v>
      </c>
      <c r="I18">
        <f t="shared" si="0"/>
        <v>0.57142857142858361</v>
      </c>
      <c r="J18">
        <f t="shared" si="1"/>
        <v>0.32653061224491187</v>
      </c>
    </row>
    <row r="19" spans="5:10" x14ac:dyDescent="0.35">
      <c r="E19" s="17" t="s">
        <v>30</v>
      </c>
      <c r="F19" s="17">
        <v>183</v>
      </c>
      <c r="I19">
        <f t="shared" si="0"/>
        <v>5.5714285714285836</v>
      </c>
      <c r="J19">
        <f t="shared" si="1"/>
        <v>31.040816326530749</v>
      </c>
    </row>
    <row r="20" spans="5:10" x14ac:dyDescent="0.35">
      <c r="E20" s="17" t="s">
        <v>33</v>
      </c>
      <c r="F20" s="17">
        <v>176</v>
      </c>
      <c r="I20">
        <f t="shared" si="0"/>
        <v>-1.4285714285714164</v>
      </c>
      <c r="J20">
        <f t="shared" si="1"/>
        <v>2.0408163265305777</v>
      </c>
    </row>
    <row r="21" spans="5:10" x14ac:dyDescent="0.35">
      <c r="E21" s="17" t="s">
        <v>36</v>
      </c>
      <c r="F21" s="17">
        <v>177</v>
      </c>
      <c r="I21">
        <f t="shared" si="0"/>
        <v>-0.42857142857141639</v>
      </c>
      <c r="J21">
        <f t="shared" si="1"/>
        <v>0.18367346938774465</v>
      </c>
    </row>
    <row r="22" spans="5:10" x14ac:dyDescent="0.35">
      <c r="E22" s="17" t="s">
        <v>19</v>
      </c>
      <c r="F22" s="17">
        <v>179</v>
      </c>
      <c r="I22">
        <f t="shared" si="0"/>
        <v>1.5714285714285836</v>
      </c>
      <c r="J22">
        <f t="shared" si="1"/>
        <v>2.4693877551020793</v>
      </c>
    </row>
    <row r="23" spans="5:10" x14ac:dyDescent="0.35">
      <c r="E23" s="17" t="s">
        <v>22</v>
      </c>
      <c r="F23" s="17">
        <v>173</v>
      </c>
      <c r="I23">
        <f t="shared" si="0"/>
        <v>-4.4285714285714164</v>
      </c>
      <c r="J23">
        <f t="shared" si="1"/>
        <v>19.612244897959076</v>
      </c>
    </row>
    <row r="24" spans="5:10" x14ac:dyDescent="0.35">
      <c r="E24" s="17" t="s">
        <v>25</v>
      </c>
      <c r="F24" s="17">
        <v>184</v>
      </c>
      <c r="I24">
        <f t="shared" si="0"/>
        <v>6.5714285714285836</v>
      </c>
      <c r="J24">
        <f t="shared" si="1"/>
        <v>43.183673469387912</v>
      </c>
    </row>
    <row r="25" spans="5:10" x14ac:dyDescent="0.35">
      <c r="E25" s="17" t="s">
        <v>28</v>
      </c>
      <c r="F25" s="17">
        <v>175</v>
      </c>
      <c r="I25">
        <f t="shared" si="0"/>
        <v>-2.4285714285714164</v>
      </c>
      <c r="J25">
        <f t="shared" si="1"/>
        <v>5.89795918367341</v>
      </c>
    </row>
    <row r="26" spans="5:10" x14ac:dyDescent="0.35">
      <c r="E26" s="17" t="s">
        <v>31</v>
      </c>
      <c r="F26" s="17">
        <v>172</v>
      </c>
      <c r="I26">
        <f t="shared" si="0"/>
        <v>-5.4285714285714164</v>
      </c>
      <c r="J26">
        <f t="shared" si="1"/>
        <v>29.469387755101909</v>
      </c>
    </row>
    <row r="27" spans="5:10" x14ac:dyDescent="0.35">
      <c r="E27" s="17" t="s">
        <v>34</v>
      </c>
      <c r="F27" s="17">
        <v>176</v>
      </c>
      <c r="I27">
        <f t="shared" si="0"/>
        <v>-1.4285714285714164</v>
      </c>
      <c r="J27">
        <f t="shared" si="1"/>
        <v>2.0408163265305777</v>
      </c>
    </row>
    <row r="28" spans="5:10" x14ac:dyDescent="0.35">
      <c r="E28" s="17" t="s">
        <v>37</v>
      </c>
      <c r="F28" s="17">
        <v>177</v>
      </c>
      <c r="I28">
        <f t="shared" si="0"/>
        <v>-0.42857142857141639</v>
      </c>
      <c r="J28">
        <f t="shared" si="1"/>
        <v>0.18367346938774465</v>
      </c>
    </row>
    <row r="29" spans="5:10" x14ac:dyDescent="0.35">
      <c r="E29" s="17" t="s">
        <v>20</v>
      </c>
      <c r="F29" s="17">
        <v>179</v>
      </c>
      <c r="I29">
        <f t="shared" si="0"/>
        <v>1.5714285714285836</v>
      </c>
      <c r="J29">
        <f t="shared" si="1"/>
        <v>2.4693877551020793</v>
      </c>
    </row>
    <row r="30" spans="5:10" x14ac:dyDescent="0.35">
      <c r="E30" s="17" t="s">
        <v>23</v>
      </c>
      <c r="F30" s="17">
        <v>178</v>
      </c>
      <c r="I30">
        <f t="shared" si="0"/>
        <v>0.57142857142858361</v>
      </c>
      <c r="J30">
        <f t="shared" si="1"/>
        <v>0.32653061224491187</v>
      </c>
    </row>
    <row r="31" spans="5:10" x14ac:dyDescent="0.35">
      <c r="E31" s="17" t="s">
        <v>26</v>
      </c>
      <c r="F31" s="17">
        <v>176</v>
      </c>
      <c r="I31">
        <f t="shared" si="0"/>
        <v>-1.4285714285714164</v>
      </c>
      <c r="J31">
        <f t="shared" si="1"/>
        <v>2.0408163265305777</v>
      </c>
    </row>
    <row r="32" spans="5:10" x14ac:dyDescent="0.35">
      <c r="E32" s="17" t="s">
        <v>29</v>
      </c>
      <c r="F32" s="17">
        <v>181</v>
      </c>
      <c r="I32">
        <f t="shared" si="0"/>
        <v>3.5714285714285836</v>
      </c>
      <c r="J32">
        <f t="shared" si="1"/>
        <v>12.755102040816414</v>
      </c>
    </row>
    <row r="33" spans="5:10" x14ac:dyDescent="0.35">
      <c r="E33" s="17" t="s">
        <v>32</v>
      </c>
      <c r="F33" s="17">
        <v>177</v>
      </c>
      <c r="I33">
        <f t="shared" si="0"/>
        <v>-0.42857142857141639</v>
      </c>
      <c r="J33">
        <f t="shared" si="1"/>
        <v>0.18367346938774465</v>
      </c>
    </row>
    <row r="34" spans="5:10" x14ac:dyDescent="0.35">
      <c r="E34" s="17" t="s">
        <v>35</v>
      </c>
      <c r="F34" s="17">
        <v>179</v>
      </c>
      <c r="I34">
        <f t="shared" si="0"/>
        <v>1.5714285714285836</v>
      </c>
      <c r="J34">
        <f t="shared" si="1"/>
        <v>2.4693877551020793</v>
      </c>
    </row>
    <row r="35" spans="5:10" x14ac:dyDescent="0.35">
      <c r="E35" s="17" t="s">
        <v>38</v>
      </c>
      <c r="F35" s="17">
        <v>175</v>
      </c>
      <c r="I35">
        <f t="shared" si="0"/>
        <v>-2.4285714285714164</v>
      </c>
      <c r="J35">
        <f t="shared" si="1"/>
        <v>5.89795918367341</v>
      </c>
    </row>
    <row r="37" spans="5:10" x14ac:dyDescent="0.35">
      <c r="I37" s="4" t="s">
        <v>11</v>
      </c>
      <c r="J37">
        <f>SUM(J15:J35)</f>
        <v>189.14285714285711</v>
      </c>
    </row>
  </sheetData>
  <mergeCells count="5">
    <mergeCell ref="A4:B4"/>
    <mergeCell ref="C4:D4"/>
    <mergeCell ref="E4:F4"/>
    <mergeCell ref="J4:K4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Q_1</vt:lpstr>
      <vt:lpstr>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Anurag Dave</cp:lastModifiedBy>
  <dcterms:created xsi:type="dcterms:W3CDTF">2023-12-08T11:58:03Z</dcterms:created>
  <dcterms:modified xsi:type="dcterms:W3CDTF">2023-12-08T12:38:14Z</dcterms:modified>
</cp:coreProperties>
</file>