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TOMIMIC\Quality\Inspection Reports\Final Inspection Reports\Auto Die Cast\"/>
    </mc:Choice>
  </mc:AlternateContent>
  <xr:revisionPtr revIDLastSave="0" documentId="13_ncr:1_{C603EA90-93B8-446B-AAD8-403BCD9DAA76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10000017910" sheetId="2" r:id="rId1"/>
  </sheets>
  <definedNames>
    <definedName name="Excel_BuiltIn__FilterDatabase_1" localSheetId="0">'10000017910'!$A$31:$AC$85</definedName>
    <definedName name="Excel_BuiltIn_Print_Area_2" localSheetId="0">#REF!</definedName>
    <definedName name="Excel_BuiltIn_Print_Area_2">#REF!</definedName>
    <definedName name="_xlnm.Print_Titles" localSheetId="0">'10000017910'!$5:$6</definedName>
  </definedNames>
  <calcPr calcId="191029"/>
</workbook>
</file>

<file path=xl/calcChain.xml><?xml version="1.0" encoding="utf-8"?>
<calcChain xmlns="http://schemas.openxmlformats.org/spreadsheetml/2006/main">
  <c r="E74" i="2" l="1"/>
  <c r="E73" i="2"/>
  <c r="D73" i="2"/>
  <c r="E72" i="2"/>
  <c r="E71" i="2"/>
  <c r="D71" i="2"/>
  <c r="E70" i="2"/>
  <c r="D70" i="2"/>
  <c r="D69" i="2"/>
  <c r="E68" i="2"/>
  <c r="D68" i="2"/>
  <c r="D64" i="2"/>
  <c r="E52" i="2"/>
  <c r="D50" i="2"/>
  <c r="E49" i="2"/>
  <c r="D49" i="2"/>
  <c r="E42" i="2"/>
  <c r="D42" i="2"/>
  <c r="E41" i="2"/>
  <c r="D41" i="2"/>
  <c r="E40" i="2"/>
  <c r="D40" i="2"/>
  <c r="E39" i="2"/>
  <c r="D39" i="2"/>
  <c r="E29" i="2"/>
  <c r="D29" i="2"/>
  <c r="E27" i="2"/>
  <c r="D27" i="2"/>
  <c r="E26" i="2"/>
  <c r="D26" i="2"/>
  <c r="E17" i="2"/>
  <c r="D17" i="2"/>
  <c r="E16" i="2"/>
  <c r="D16" i="2"/>
  <c r="E15" i="2"/>
  <c r="D15" i="2"/>
  <c r="E14" i="2"/>
  <c r="D14" i="2"/>
  <c r="E9" i="2"/>
  <c r="D9" i="2"/>
  <c r="E8" i="2"/>
  <c r="D8" i="2"/>
  <c r="D7" i="2"/>
</calcChain>
</file>

<file path=xl/sharedStrings.xml><?xml version="1.0" encoding="utf-8"?>
<sst xmlns="http://schemas.openxmlformats.org/spreadsheetml/2006/main" count="246" uniqueCount="109">
  <si>
    <t>Date :</t>
  </si>
  <si>
    <t>Print No.</t>
  </si>
  <si>
    <t>Characteristics</t>
  </si>
  <si>
    <t>Specifications</t>
  </si>
  <si>
    <t>Method of Insp.</t>
  </si>
  <si>
    <t>MAX</t>
  </si>
  <si>
    <t>MIN</t>
  </si>
  <si>
    <t>Vernier</t>
  </si>
  <si>
    <t>Customer</t>
  </si>
  <si>
    <t>DATE:</t>
  </si>
  <si>
    <t>Item description</t>
  </si>
  <si>
    <t>SHIFT:</t>
  </si>
  <si>
    <t>Drg. No./ Rev.</t>
  </si>
  <si>
    <t>APPROVED BY / DATE</t>
  </si>
  <si>
    <t xml:space="preserve">INSPECTED BY / DATE                                                                                                </t>
  </si>
  <si>
    <t xml:space="preserve"> FINAL INSPECTION REPORT</t>
  </si>
  <si>
    <t>Name :</t>
  </si>
  <si>
    <t>QTY:</t>
  </si>
  <si>
    <t>DC NO:</t>
  </si>
  <si>
    <t>CMM</t>
  </si>
  <si>
    <t xml:space="preserve">           </t>
  </si>
  <si>
    <t>Distance</t>
  </si>
  <si>
    <t>AUTO DIE CAST</t>
  </si>
  <si>
    <t>ENCLOSURE BASE</t>
  </si>
  <si>
    <t>flatness</t>
  </si>
  <si>
    <t>Height</t>
  </si>
  <si>
    <t>Position</t>
  </si>
  <si>
    <t>10-32 UNF</t>
  </si>
  <si>
    <t>Thread</t>
  </si>
  <si>
    <t>2 hole x M3x0.50</t>
  </si>
  <si>
    <t>4 hole x M3x0.50</t>
  </si>
  <si>
    <t>Thread depth</t>
  </si>
  <si>
    <t>Drill Depth</t>
  </si>
  <si>
    <t>7.0±0.50</t>
  </si>
  <si>
    <t>11.0±0.50</t>
  </si>
  <si>
    <t>4 hole x M4x0.70</t>
  </si>
  <si>
    <t>13.0±0.50</t>
  </si>
  <si>
    <t>M4X0.7</t>
  </si>
  <si>
    <t>42/43</t>
  </si>
  <si>
    <t>Roughness</t>
  </si>
  <si>
    <t>RA 1.60 max</t>
  </si>
  <si>
    <t>49/50</t>
  </si>
  <si>
    <t>52/53</t>
  </si>
  <si>
    <t>Radius</t>
  </si>
  <si>
    <t>R5.0±0.200</t>
  </si>
  <si>
    <t>Total Height</t>
  </si>
  <si>
    <t>4.60±0.100</t>
  </si>
  <si>
    <t>Depth</t>
  </si>
  <si>
    <t>4.60±0.250</t>
  </si>
  <si>
    <t xml:space="preserve">RA 1.60 </t>
  </si>
  <si>
    <t>4.90±0.100</t>
  </si>
  <si>
    <t>5.50±0.100</t>
  </si>
  <si>
    <t>All Thread Chamfer</t>
  </si>
  <si>
    <t>4X R11±0.200</t>
  </si>
  <si>
    <t>1.50±0.100</t>
  </si>
  <si>
    <t>10000017910/U</t>
  </si>
  <si>
    <t>34.70±0.250</t>
  </si>
  <si>
    <t>33.50±0.250</t>
  </si>
  <si>
    <t>72.95±0.250</t>
  </si>
  <si>
    <t>84.75±0.250</t>
  </si>
  <si>
    <t>105.95±0.250</t>
  </si>
  <si>
    <t>117.70±0.250</t>
  </si>
  <si>
    <t>Free from Sharp corners and loose Burs</t>
  </si>
  <si>
    <t>TPG</t>
  </si>
  <si>
    <t>RoghnessTester/ Comparator</t>
  </si>
  <si>
    <t>DHG</t>
  </si>
  <si>
    <t>TPG+Vernier</t>
  </si>
  <si>
    <t>Radius gauge/CMM</t>
  </si>
  <si>
    <t>Visual</t>
  </si>
  <si>
    <t>49.17±0.150</t>
  </si>
  <si>
    <t>140.0±0.130</t>
  </si>
  <si>
    <t>129.98±0.130</t>
  </si>
  <si>
    <t>27.4±0.1300</t>
  </si>
  <si>
    <t>Flatness</t>
  </si>
  <si>
    <t>28.50±0.250</t>
  </si>
  <si>
    <t>118.00±0.130</t>
  </si>
  <si>
    <t>78.67±0.130</t>
  </si>
  <si>
    <t>64.96±0.130</t>
  </si>
  <si>
    <t>60.01±0.130</t>
  </si>
  <si>
    <t>2.00±0.1300</t>
  </si>
  <si>
    <t>158.30±0.130</t>
  </si>
  <si>
    <t>179.17±0.130</t>
  </si>
  <si>
    <t>215.0±0.130</t>
  </si>
  <si>
    <t>217.67±0.130</t>
  </si>
  <si>
    <t>11.80±0.1300</t>
  </si>
  <si>
    <t>8.33±0.200</t>
  </si>
  <si>
    <t>14.33±0.130</t>
  </si>
  <si>
    <t>13.31±0.1300</t>
  </si>
  <si>
    <t>22.81±0.1300</t>
  </si>
  <si>
    <t>35.0±0.130</t>
  </si>
  <si>
    <t>74.91±0.130</t>
  </si>
  <si>
    <t>120.0±0.130</t>
  </si>
  <si>
    <t>29.80±0.13</t>
  </si>
  <si>
    <t>65.0±0.13</t>
  </si>
  <si>
    <t>103.5±0.130</t>
  </si>
  <si>
    <t>199.0±0.130</t>
  </si>
  <si>
    <t>232.83±0.50</t>
  </si>
  <si>
    <t>144.00±0.130</t>
  </si>
  <si>
    <t>2 holes - M4X0.70</t>
  </si>
  <si>
    <t>132.00±0.130</t>
  </si>
  <si>
    <t>126.67±0.130</t>
  </si>
  <si>
    <t>0.40±0.1300</t>
  </si>
  <si>
    <t>140.31±0.50</t>
  </si>
  <si>
    <t>134.91±0.130</t>
  </si>
  <si>
    <t>1.63±0.130</t>
  </si>
  <si>
    <t>229.91±0.130</t>
  </si>
  <si>
    <t>1.63±0.13</t>
  </si>
  <si>
    <t>21.70±0.200</t>
  </si>
  <si>
    <t>DHG/CMM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</si>
</sst>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_(* #,##0.00_);_(* \(#,##0.00\);_(* \-??_);_(@_)"/>
    <numFmt numFmtId="167" formatCode="_(* #,##0.0_);_(* \(#,##0.0\);_(* \-??_);_(@_)"/>
  </numFmts>
  <fonts count="13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4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name val="Segoe UI"/>
      <family val="2"/>
    </font>
    <font>
      <sz val="11"/>
      <color indexed="8"/>
      <name val="Arial"/>
      <family val="2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36"/>
      <color theme="1"/>
      <name val="Calibri"/>
      <family val="2"/>
      <scheme val="minor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6" fontId="1" fillId="0" borderId="0" applyFill="0" applyBorder="0" applyAlignment="0" applyProtection="0"/>
    <xf numFmtId="0" fontId="3" fillId="0" borderId="0"/>
  </cellStyleXfs>
  <cellXfs count="46">
    <xf numFmtId="0" fontId="0" fillId="0" borderId="0" xfId="0"/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167" fontId="3" fillId="0" borderId="0" xfId="1" applyNumberFormat="1" applyFont="1" applyFill="1" applyBorder="1" applyAlignment="1" applyProtection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righ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0" fontId="8" fillId="0" borderId="4" xfId="0" applyFont="1" applyBorder="1" applyAlignment="1">
      <alignment horizont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57150</xdr:rowOff>
    </xdr:from>
    <xdr:to>
      <xdr:col>1</xdr:col>
      <xdr:colOff>857250</xdr:colOff>
      <xdr:row>1</xdr:row>
      <xdr:rowOff>0</xdr:rowOff>
    </xdr:to>
    <xdr:pic>
      <xdr:nvPicPr>
        <xdr:cNvPr id="2" name="Picture 1" descr="IMG-20170224-WA0000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" y="57150"/>
          <a:ext cx="8572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14"/>
  <sheetViews>
    <sheetView tabSelected="1" workbookViewId="0">
      <selection activeCell="C48" sqref="C48:E48"/>
    </sheetView>
  </sheetViews>
  <sheetFormatPr defaultColWidth="9.140625" defaultRowHeight="12.75" x14ac:dyDescent="0.25"/>
  <cols>
    <col min="1" max="1" width="7.5703125" style="1" customWidth="1"/>
    <col min="2" max="2" width="18.5703125" style="1" customWidth="1"/>
    <col min="3" max="3" width="13.85546875" style="1" customWidth="1"/>
    <col min="4" max="4" width="7.85546875" style="1" customWidth="1"/>
    <col min="5" max="5" width="7.5703125" style="1" bestFit="1" customWidth="1"/>
    <col min="6" max="6" width="0.140625" style="1" customWidth="1"/>
    <col min="7" max="7" width="17.28515625" style="1" customWidth="1"/>
    <col min="8" max="8" width="12.28515625" style="1" customWidth="1"/>
    <col min="9" max="9" width="11" style="1" customWidth="1"/>
    <col min="10" max="11" width="12" style="1" customWidth="1"/>
    <col min="12" max="12" width="13" style="1" customWidth="1"/>
    <col min="13" max="29" width="0" style="1" hidden="1" customWidth="1"/>
    <col min="30" max="16384" width="9.140625" style="1"/>
  </cols>
  <sheetData>
    <row r="1" spans="1:12" customFormat="1" ht="49.5" customHeight="1" x14ac:dyDescent="0.25">
      <c r="A1" s="28"/>
      <c r="B1" s="28"/>
      <c r="C1" s="45" t="s">
        <v>15</v>
      </c>
      <c r="D1" s="45"/>
      <c r="E1" s="45"/>
      <c r="F1" s="45"/>
      <c r="G1" s="45"/>
      <c r="H1" s="45"/>
      <c r="I1" s="45"/>
      <c r="J1" s="45"/>
      <c r="K1" s="45"/>
      <c r="L1" s="45"/>
    </row>
    <row r="2" spans="1:12" customFormat="1" ht="20.25" customHeight="1" x14ac:dyDescent="0.25">
      <c r="A2" s="29" t="s">
        <v>8</v>
      </c>
      <c r="B2" s="29"/>
      <c r="C2" s="30" t="s">
        <v>22</v>
      </c>
      <c r="D2" s="30"/>
      <c r="E2" s="30"/>
      <c r="F2" s="17" t="s">
        <v>9</v>
      </c>
      <c r="G2" s="17" t="s">
        <v>16</v>
      </c>
      <c r="H2" s="22"/>
      <c r="I2" s="23"/>
      <c r="J2" s="23"/>
      <c r="K2" s="23"/>
      <c r="L2" s="24"/>
    </row>
    <row r="3" spans="1:12" customFormat="1" ht="20.25" customHeight="1" x14ac:dyDescent="0.25">
      <c r="A3" s="29" t="s">
        <v>10</v>
      </c>
      <c r="B3" s="29"/>
      <c r="C3" s="39" t="s">
        <v>23</v>
      </c>
      <c r="D3" s="40"/>
      <c r="E3" s="41"/>
      <c r="F3" s="17" t="s">
        <v>11</v>
      </c>
      <c r="G3" s="17" t="s">
        <v>18</v>
      </c>
      <c r="H3" s="34" t="s">
        <v>20</v>
      </c>
      <c r="I3" s="35"/>
      <c r="J3" s="35"/>
      <c r="K3" s="35"/>
      <c r="L3" s="36"/>
    </row>
    <row r="4" spans="1:12" customFormat="1" ht="20.25" customHeight="1" x14ac:dyDescent="0.25">
      <c r="A4" s="29" t="s">
        <v>12</v>
      </c>
      <c r="B4" s="29"/>
      <c r="C4" s="39" t="s">
        <v>55</v>
      </c>
      <c r="D4" s="40"/>
      <c r="E4" s="41"/>
      <c r="F4" s="18"/>
      <c r="G4" s="21" t="s">
        <v>17</v>
      </c>
      <c r="H4" s="43"/>
      <c r="I4" s="44"/>
      <c r="J4" s="21" t="s">
        <v>0</v>
      </c>
      <c r="K4" s="37"/>
      <c r="L4" s="38"/>
    </row>
    <row r="5" spans="1:12" ht="10.5" customHeight="1" x14ac:dyDescent="0.25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</row>
    <row r="6" spans="1:12" ht="33" customHeight="1" x14ac:dyDescent="0.25">
      <c r="A6" s="9" t="s">
        <v>1</v>
      </c>
      <c r="B6" s="10" t="s">
        <v>2</v>
      </c>
      <c r="C6" s="12" t="s">
        <v>3</v>
      </c>
      <c r="D6" s="12" t="s">
        <v>6</v>
      </c>
      <c r="E6" s="12" t="s">
        <v>5</v>
      </c>
      <c r="F6" s="12"/>
      <c r="G6" s="11" t="s">
        <v>4</v>
      </c>
      <c r="H6" s="11">
        <v>1</v>
      </c>
      <c r="I6" s="11">
        <v>2</v>
      </c>
      <c r="J6" s="20">
        <v>3</v>
      </c>
      <c r="K6" s="20">
        <v>4</v>
      </c>
      <c r="L6" s="20">
        <v>5</v>
      </c>
    </row>
    <row r="7" spans="1:12" ht="33" customHeight="1" x14ac:dyDescent="0.25">
      <c r="A7" s="16">
        <v>1</v>
      </c>
      <c r="B7" s="13" t="s">
        <v>21</v>
      </c>
      <c r="C7" s="8" t="s">
        <v>70</v>
      </c>
      <c r="D7" s="14">
        <f>140-0.13</f>
        <v>139.87</v>
      </c>
      <c r="E7" s="14">
        <v>140.13</v>
      </c>
      <c r="F7" s="13"/>
      <c r="G7" s="13" t="s">
        <v>19</v>
      </c>
      <c r="H7" s="8"/>
      <c r="I7" s="8"/>
      <c r="J7" s="8"/>
      <c r="K7" s="8"/>
      <c r="L7" s="13"/>
    </row>
    <row r="8" spans="1:12" ht="33" customHeight="1" x14ac:dyDescent="0.25">
      <c r="A8" s="16">
        <v>2</v>
      </c>
      <c r="B8" s="13" t="s">
        <v>21</v>
      </c>
      <c r="C8" s="8" t="s">
        <v>71</v>
      </c>
      <c r="D8" s="14">
        <f>129.98-0.13</f>
        <v>129.85</v>
      </c>
      <c r="E8" s="14">
        <f>129.98+0.13</f>
        <v>130.10999999999999</v>
      </c>
      <c r="F8" s="13"/>
      <c r="G8" s="13" t="s">
        <v>19</v>
      </c>
      <c r="H8" s="8"/>
      <c r="I8" s="8"/>
      <c r="J8" s="8"/>
      <c r="K8" s="8"/>
      <c r="L8" s="13"/>
    </row>
    <row r="9" spans="1:12" ht="33" customHeight="1" x14ac:dyDescent="0.25">
      <c r="A9" s="16">
        <v>3</v>
      </c>
      <c r="B9" s="13" t="s">
        <v>21</v>
      </c>
      <c r="C9" s="8" t="s">
        <v>72</v>
      </c>
      <c r="D9" s="14">
        <f>27.4-0.13</f>
        <v>27.27</v>
      </c>
      <c r="E9" s="14">
        <f>27.4+0.13</f>
        <v>27.529999999999998</v>
      </c>
      <c r="F9" s="13"/>
      <c r="G9" s="13" t="s">
        <v>65</v>
      </c>
      <c r="H9" s="8"/>
      <c r="I9" s="8"/>
      <c r="J9" s="8"/>
      <c r="K9" s="8"/>
      <c r="L9" s="13"/>
    </row>
    <row r="10" spans="1:12" ht="33" customHeight="1" x14ac:dyDescent="0.25">
      <c r="A10" s="16">
        <v>5</v>
      </c>
      <c r="B10" s="13" t="s">
        <v>73</v>
      </c>
      <c r="C10" s="25">
        <v>0.25</v>
      </c>
      <c r="D10" s="26"/>
      <c r="E10" s="27"/>
      <c r="F10" s="13"/>
      <c r="G10" s="13" t="s">
        <v>19</v>
      </c>
      <c r="H10" s="8"/>
      <c r="I10" s="8"/>
      <c r="J10" s="8"/>
      <c r="K10" s="8"/>
      <c r="L10" s="13"/>
    </row>
    <row r="11" spans="1:12" ht="33" customHeight="1" x14ac:dyDescent="0.25">
      <c r="A11" s="16">
        <v>6</v>
      </c>
      <c r="B11" s="13" t="s">
        <v>25</v>
      </c>
      <c r="C11" s="13" t="s">
        <v>74</v>
      </c>
      <c r="D11" s="14">
        <v>28.25</v>
      </c>
      <c r="E11" s="14">
        <v>28.75</v>
      </c>
      <c r="F11" s="13"/>
      <c r="G11" s="13" t="s">
        <v>65</v>
      </c>
      <c r="H11" s="8"/>
      <c r="I11" s="8"/>
      <c r="J11" s="8"/>
      <c r="K11" s="8"/>
      <c r="L11" s="13"/>
    </row>
    <row r="12" spans="1:12" ht="33" customHeight="1" x14ac:dyDescent="0.25">
      <c r="A12" s="16">
        <v>7</v>
      </c>
      <c r="B12" s="13" t="s">
        <v>26</v>
      </c>
      <c r="C12" s="25">
        <v>0.25</v>
      </c>
      <c r="D12" s="26"/>
      <c r="E12" s="27"/>
      <c r="F12" s="13"/>
      <c r="G12" s="13" t="s">
        <v>19</v>
      </c>
      <c r="H12" s="8"/>
      <c r="I12" s="8"/>
      <c r="J12" s="8"/>
      <c r="K12" s="8"/>
      <c r="L12" s="13"/>
    </row>
    <row r="13" spans="1:12" ht="33" customHeight="1" x14ac:dyDescent="0.25">
      <c r="A13" s="16">
        <v>8</v>
      </c>
      <c r="B13" s="13" t="s">
        <v>28</v>
      </c>
      <c r="C13" s="25" t="s">
        <v>27</v>
      </c>
      <c r="D13" s="26"/>
      <c r="E13" s="27"/>
      <c r="F13" s="13"/>
      <c r="G13" s="13" t="s">
        <v>63</v>
      </c>
      <c r="H13" s="8"/>
      <c r="I13" s="8"/>
      <c r="J13" s="8"/>
      <c r="K13" s="8"/>
      <c r="L13" s="13"/>
    </row>
    <row r="14" spans="1:12" ht="33" customHeight="1" x14ac:dyDescent="0.25">
      <c r="A14" s="16">
        <v>9</v>
      </c>
      <c r="B14" s="13" t="s">
        <v>21</v>
      </c>
      <c r="C14" s="13" t="s">
        <v>75</v>
      </c>
      <c r="D14" s="14">
        <f>118-0.13</f>
        <v>117.87</v>
      </c>
      <c r="E14" s="14">
        <f>118+0.13</f>
        <v>118.13</v>
      </c>
      <c r="F14" s="13"/>
      <c r="G14" s="13" t="s">
        <v>19</v>
      </c>
      <c r="H14" s="8"/>
      <c r="I14" s="8"/>
      <c r="J14" s="8"/>
      <c r="K14" s="8"/>
      <c r="L14" s="13"/>
    </row>
    <row r="15" spans="1:12" ht="33" customHeight="1" x14ac:dyDescent="0.25">
      <c r="A15" s="16">
        <v>10</v>
      </c>
      <c r="B15" s="13" t="s">
        <v>21</v>
      </c>
      <c r="C15" s="13" t="s">
        <v>76</v>
      </c>
      <c r="D15" s="14">
        <f>78.67-0.13</f>
        <v>78.540000000000006</v>
      </c>
      <c r="E15" s="14">
        <f>78.67+0.13</f>
        <v>78.8</v>
      </c>
      <c r="F15" s="13"/>
      <c r="G15" s="13" t="s">
        <v>19</v>
      </c>
      <c r="H15" s="8"/>
      <c r="I15" s="8"/>
      <c r="J15" s="8"/>
      <c r="K15" s="8"/>
      <c r="L15" s="13"/>
    </row>
    <row r="16" spans="1:12" ht="33" customHeight="1" x14ac:dyDescent="0.25">
      <c r="A16" s="16">
        <v>11</v>
      </c>
      <c r="B16" s="13" t="s">
        <v>21</v>
      </c>
      <c r="C16" s="13" t="s">
        <v>77</v>
      </c>
      <c r="D16" s="14">
        <f>64.96-0.13</f>
        <v>64.83</v>
      </c>
      <c r="E16" s="14">
        <f>64.96+0.13</f>
        <v>65.089999999999989</v>
      </c>
      <c r="F16" s="13"/>
      <c r="G16" s="13" t="s">
        <v>19</v>
      </c>
      <c r="H16" s="8"/>
      <c r="I16" s="8"/>
      <c r="J16" s="8"/>
      <c r="K16" s="8"/>
      <c r="L16" s="13"/>
    </row>
    <row r="17" spans="1:12" ht="33" customHeight="1" x14ac:dyDescent="0.25">
      <c r="A17" s="16">
        <v>12</v>
      </c>
      <c r="B17" s="13" t="s">
        <v>21</v>
      </c>
      <c r="C17" s="13" t="s">
        <v>78</v>
      </c>
      <c r="D17" s="14">
        <f>60.01-0.13</f>
        <v>59.879999999999995</v>
      </c>
      <c r="E17" s="14">
        <f>60.01+0.13</f>
        <v>60.14</v>
      </c>
      <c r="F17" s="13"/>
      <c r="G17" s="13" t="s">
        <v>19</v>
      </c>
      <c r="H17" s="8"/>
      <c r="I17" s="8"/>
      <c r="J17" s="8"/>
      <c r="K17" s="8"/>
      <c r="L17" s="13"/>
    </row>
    <row r="18" spans="1:12" ht="33" customHeight="1" x14ac:dyDescent="0.25">
      <c r="A18" s="16">
        <v>13</v>
      </c>
      <c r="B18" s="13" t="s">
        <v>21</v>
      </c>
      <c r="C18" s="13" t="s">
        <v>69</v>
      </c>
      <c r="D18" s="14">
        <v>49.02</v>
      </c>
      <c r="E18" s="14">
        <v>49.32</v>
      </c>
      <c r="F18" s="13"/>
      <c r="G18" s="13" t="s">
        <v>19</v>
      </c>
      <c r="H18" s="8"/>
      <c r="I18" s="8"/>
      <c r="J18" s="8"/>
      <c r="K18" s="8"/>
      <c r="L18" s="13"/>
    </row>
    <row r="19" spans="1:12" ht="33" customHeight="1" x14ac:dyDescent="0.25">
      <c r="A19" s="16">
        <v>14</v>
      </c>
      <c r="B19" s="13" t="s">
        <v>21</v>
      </c>
      <c r="C19" s="13" t="s">
        <v>79</v>
      </c>
      <c r="D19" s="14">
        <v>1.87</v>
      </c>
      <c r="E19" s="14">
        <v>2.13</v>
      </c>
      <c r="F19" s="13"/>
      <c r="G19" s="13" t="s">
        <v>19</v>
      </c>
      <c r="H19" s="8"/>
      <c r="I19" s="8"/>
      <c r="J19" s="8"/>
      <c r="K19" s="8"/>
      <c r="L19" s="13"/>
    </row>
    <row r="20" spans="1:12" ht="33" customHeight="1" x14ac:dyDescent="0.25">
      <c r="A20" s="16">
        <v>15</v>
      </c>
      <c r="B20" s="13" t="s">
        <v>28</v>
      </c>
      <c r="C20" s="25" t="s">
        <v>30</v>
      </c>
      <c r="D20" s="26"/>
      <c r="E20" s="27"/>
      <c r="F20" s="13"/>
      <c r="G20" s="13" t="s">
        <v>63</v>
      </c>
      <c r="H20" s="8"/>
      <c r="I20" s="8"/>
      <c r="J20" s="8"/>
      <c r="K20" s="8"/>
      <c r="L20" s="13"/>
    </row>
    <row r="21" spans="1:12" ht="33" customHeight="1" x14ac:dyDescent="0.25">
      <c r="A21" s="16">
        <v>16</v>
      </c>
      <c r="B21" s="13" t="s">
        <v>26</v>
      </c>
      <c r="C21" s="25">
        <v>0.25</v>
      </c>
      <c r="D21" s="26"/>
      <c r="E21" s="27"/>
      <c r="F21" s="13"/>
      <c r="G21" s="13" t="s">
        <v>19</v>
      </c>
      <c r="H21" s="8"/>
      <c r="I21" s="8"/>
      <c r="J21" s="8"/>
      <c r="K21" s="8"/>
      <c r="L21" s="13"/>
    </row>
    <row r="22" spans="1:12" ht="33" customHeight="1" x14ac:dyDescent="0.25">
      <c r="A22" s="16">
        <v>17</v>
      </c>
      <c r="B22" s="13" t="s">
        <v>28</v>
      </c>
      <c r="C22" s="25" t="s">
        <v>29</v>
      </c>
      <c r="D22" s="26"/>
      <c r="E22" s="27"/>
      <c r="F22" s="13"/>
      <c r="G22" s="13" t="s">
        <v>63</v>
      </c>
      <c r="H22" s="8"/>
      <c r="I22" s="8"/>
      <c r="J22" s="8"/>
      <c r="K22" s="8"/>
      <c r="L22" s="13"/>
    </row>
    <row r="23" spans="1:12" ht="33" customHeight="1" x14ac:dyDescent="0.25">
      <c r="A23" s="16">
        <v>18</v>
      </c>
      <c r="B23" s="13" t="s">
        <v>31</v>
      </c>
      <c r="C23" s="13" t="s">
        <v>33</v>
      </c>
      <c r="D23" s="14">
        <v>6.5</v>
      </c>
      <c r="E23" s="14">
        <v>7.5</v>
      </c>
      <c r="F23" s="15"/>
      <c r="G23" s="8" t="s">
        <v>66</v>
      </c>
      <c r="H23" s="8"/>
      <c r="I23" s="8"/>
      <c r="J23" s="8"/>
      <c r="K23" s="8"/>
      <c r="L23" s="13"/>
    </row>
    <row r="24" spans="1:12" ht="33" customHeight="1" x14ac:dyDescent="0.25">
      <c r="A24" s="16">
        <v>19</v>
      </c>
      <c r="B24" s="13" t="s">
        <v>32</v>
      </c>
      <c r="C24" s="13" t="s">
        <v>34</v>
      </c>
      <c r="D24" s="14">
        <v>10.5</v>
      </c>
      <c r="E24" s="14">
        <v>11.5</v>
      </c>
      <c r="F24" s="15"/>
      <c r="G24" s="13" t="s">
        <v>7</v>
      </c>
      <c r="H24" s="8"/>
      <c r="I24" s="8"/>
      <c r="J24" s="8"/>
      <c r="K24" s="8"/>
      <c r="L24" s="13"/>
    </row>
    <row r="25" spans="1:12" ht="33" customHeight="1" x14ac:dyDescent="0.25">
      <c r="A25" s="16">
        <v>20</v>
      </c>
      <c r="B25" s="13" t="s">
        <v>26</v>
      </c>
      <c r="C25" s="25">
        <v>0.25</v>
      </c>
      <c r="D25" s="26"/>
      <c r="E25" s="27"/>
      <c r="F25" s="15"/>
      <c r="G25" s="13" t="s">
        <v>19</v>
      </c>
      <c r="H25" s="8"/>
      <c r="I25" s="8"/>
      <c r="J25" s="8"/>
      <c r="K25" s="8"/>
      <c r="L25" s="13"/>
    </row>
    <row r="26" spans="1:12" ht="33" customHeight="1" x14ac:dyDescent="0.25">
      <c r="A26" s="16">
        <v>21</v>
      </c>
      <c r="B26" s="13" t="s">
        <v>21</v>
      </c>
      <c r="C26" s="13" t="s">
        <v>80</v>
      </c>
      <c r="D26" s="14">
        <f>158.3-0.13</f>
        <v>158.17000000000002</v>
      </c>
      <c r="E26" s="14">
        <f>158.3+0.13</f>
        <v>158.43</v>
      </c>
      <c r="F26" s="15"/>
      <c r="G26" s="13" t="s">
        <v>19</v>
      </c>
      <c r="H26" s="8"/>
      <c r="I26" s="8"/>
      <c r="J26" s="8"/>
      <c r="K26" s="8"/>
      <c r="L26" s="13"/>
    </row>
    <row r="27" spans="1:12" ht="33" customHeight="1" x14ac:dyDescent="0.25">
      <c r="A27" s="16">
        <v>22</v>
      </c>
      <c r="B27" s="13" t="s">
        <v>21</v>
      </c>
      <c r="C27" s="13" t="s">
        <v>81</v>
      </c>
      <c r="D27" s="14">
        <f>179.17-0.13</f>
        <v>179.04</v>
      </c>
      <c r="E27" s="14">
        <f>179.17+0.13</f>
        <v>179.29999999999998</v>
      </c>
      <c r="F27" s="15"/>
      <c r="G27" s="13" t="s">
        <v>19</v>
      </c>
      <c r="H27" s="8"/>
      <c r="I27" s="8"/>
      <c r="J27" s="8"/>
      <c r="K27" s="8"/>
      <c r="L27" s="13"/>
    </row>
    <row r="28" spans="1:12" ht="33" customHeight="1" x14ac:dyDescent="0.25">
      <c r="A28" s="16">
        <v>23</v>
      </c>
      <c r="B28" s="13" t="s">
        <v>21</v>
      </c>
      <c r="C28" s="13" t="s">
        <v>82</v>
      </c>
      <c r="D28" s="14">
        <v>214.87</v>
      </c>
      <c r="E28" s="14">
        <v>215.13</v>
      </c>
      <c r="F28" s="15"/>
      <c r="G28" s="13" t="s">
        <v>19</v>
      </c>
      <c r="H28" s="8"/>
      <c r="I28" s="8"/>
      <c r="J28" s="8"/>
      <c r="K28" s="8"/>
      <c r="L28" s="13"/>
    </row>
    <row r="29" spans="1:12" ht="33" customHeight="1" x14ac:dyDescent="0.25">
      <c r="A29" s="16">
        <v>24</v>
      </c>
      <c r="B29" s="13" t="s">
        <v>21</v>
      </c>
      <c r="C29" s="13" t="s">
        <v>83</v>
      </c>
      <c r="D29" s="14">
        <f>217.67-0.13</f>
        <v>217.54</v>
      </c>
      <c r="E29" s="14">
        <f>217.67+0.13</f>
        <v>217.79999999999998</v>
      </c>
      <c r="F29" s="14"/>
      <c r="G29" s="13" t="s">
        <v>19</v>
      </c>
      <c r="H29" s="8"/>
      <c r="I29" s="8"/>
      <c r="J29" s="8"/>
      <c r="K29" s="8"/>
      <c r="L29" s="13"/>
    </row>
    <row r="30" spans="1:12" ht="33" customHeight="1" x14ac:dyDescent="0.25">
      <c r="A30" s="16">
        <v>25</v>
      </c>
      <c r="B30" s="13" t="s">
        <v>21</v>
      </c>
      <c r="C30" s="13" t="s">
        <v>84</v>
      </c>
      <c r="D30" s="14">
        <v>11.67</v>
      </c>
      <c r="E30" s="14">
        <v>11.93</v>
      </c>
      <c r="F30" s="15"/>
      <c r="G30" s="13" t="s">
        <v>19</v>
      </c>
      <c r="H30" s="8"/>
      <c r="I30" s="8"/>
      <c r="J30" s="8"/>
      <c r="K30" s="8"/>
      <c r="L30" s="13"/>
    </row>
    <row r="31" spans="1:12" ht="33" customHeight="1" x14ac:dyDescent="0.25">
      <c r="A31" s="16">
        <v>26</v>
      </c>
      <c r="B31" s="13" t="s">
        <v>21</v>
      </c>
      <c r="C31" s="13" t="s">
        <v>85</v>
      </c>
      <c r="D31" s="14">
        <v>8.1300000000000008</v>
      </c>
      <c r="E31" s="14">
        <v>8.5299999999999994</v>
      </c>
      <c r="F31" s="14"/>
      <c r="G31" s="13" t="s">
        <v>19</v>
      </c>
      <c r="H31" s="13"/>
      <c r="I31" s="13"/>
      <c r="J31" s="8"/>
      <c r="K31" s="8"/>
      <c r="L31" s="13"/>
    </row>
    <row r="32" spans="1:12" ht="33" customHeight="1" x14ac:dyDescent="0.25">
      <c r="A32" s="16">
        <v>27</v>
      </c>
      <c r="B32" s="13" t="s">
        <v>21</v>
      </c>
      <c r="C32" s="13" t="s">
        <v>86</v>
      </c>
      <c r="D32" s="14">
        <v>14.2</v>
      </c>
      <c r="E32" s="14">
        <v>14.46</v>
      </c>
      <c r="F32" s="15"/>
      <c r="G32" s="13" t="s">
        <v>19</v>
      </c>
      <c r="H32" s="13"/>
      <c r="I32" s="13"/>
      <c r="J32" s="8"/>
      <c r="K32" s="8"/>
      <c r="L32" s="13"/>
    </row>
    <row r="33" spans="1:12" ht="33" customHeight="1" x14ac:dyDescent="0.25">
      <c r="A33" s="16">
        <v>28</v>
      </c>
      <c r="B33" s="13" t="s">
        <v>28</v>
      </c>
      <c r="C33" s="25" t="s">
        <v>35</v>
      </c>
      <c r="D33" s="26"/>
      <c r="E33" s="27"/>
      <c r="F33" s="14"/>
      <c r="G33" s="13" t="s">
        <v>63</v>
      </c>
      <c r="H33" s="13"/>
      <c r="I33" s="13"/>
      <c r="J33" s="8"/>
      <c r="K33" s="8"/>
      <c r="L33" s="13"/>
    </row>
    <row r="34" spans="1:12" ht="33" customHeight="1" x14ac:dyDescent="0.25">
      <c r="A34" s="16">
        <v>29</v>
      </c>
      <c r="B34" s="13" t="s">
        <v>31</v>
      </c>
      <c r="C34" s="13" t="s">
        <v>33</v>
      </c>
      <c r="D34" s="14">
        <v>6.5</v>
      </c>
      <c r="E34" s="14">
        <v>7.5</v>
      </c>
      <c r="F34" s="15"/>
      <c r="G34" s="8" t="s">
        <v>66</v>
      </c>
      <c r="H34" s="13"/>
      <c r="I34" s="13"/>
      <c r="J34" s="8"/>
      <c r="K34" s="8"/>
      <c r="L34" s="13"/>
    </row>
    <row r="35" spans="1:12" ht="33" customHeight="1" x14ac:dyDescent="0.25">
      <c r="A35" s="16">
        <v>30</v>
      </c>
      <c r="B35" s="13" t="s">
        <v>32</v>
      </c>
      <c r="C35" s="13" t="s">
        <v>36</v>
      </c>
      <c r="D35" s="14">
        <v>12.5</v>
      </c>
      <c r="E35" s="14">
        <v>13.5</v>
      </c>
      <c r="F35" s="14"/>
      <c r="G35" s="13" t="s">
        <v>7</v>
      </c>
      <c r="H35" s="13"/>
      <c r="I35" s="13"/>
      <c r="J35" s="8"/>
      <c r="K35" s="8"/>
      <c r="L35" s="13"/>
    </row>
    <row r="36" spans="1:12" ht="33" customHeight="1" x14ac:dyDescent="0.25">
      <c r="A36" s="16">
        <v>31</v>
      </c>
      <c r="B36" s="13" t="s">
        <v>26</v>
      </c>
      <c r="C36" s="25">
        <v>0.45</v>
      </c>
      <c r="D36" s="26"/>
      <c r="E36" s="27"/>
      <c r="F36" s="14"/>
      <c r="G36" s="13" t="s">
        <v>19</v>
      </c>
      <c r="H36" s="13"/>
      <c r="I36" s="13"/>
      <c r="J36" s="8"/>
      <c r="K36" s="8"/>
      <c r="L36" s="13"/>
    </row>
    <row r="37" spans="1:12" ht="33" customHeight="1" x14ac:dyDescent="0.25">
      <c r="A37" s="16">
        <v>32</v>
      </c>
      <c r="B37" s="13" t="s">
        <v>26</v>
      </c>
      <c r="C37" s="25">
        <v>0.25</v>
      </c>
      <c r="D37" s="26"/>
      <c r="E37" s="27"/>
      <c r="F37" s="14"/>
      <c r="G37" s="13" t="s">
        <v>19</v>
      </c>
      <c r="H37" s="13"/>
      <c r="I37" s="13"/>
      <c r="J37" s="8"/>
      <c r="K37" s="8"/>
      <c r="L37" s="13"/>
    </row>
    <row r="38" spans="1:12" ht="33" customHeight="1" x14ac:dyDescent="0.25">
      <c r="A38" s="16">
        <v>33</v>
      </c>
      <c r="B38" s="13" t="s">
        <v>21</v>
      </c>
      <c r="C38" s="13" t="s">
        <v>85</v>
      </c>
      <c r="D38" s="14">
        <v>8.1300000000000008</v>
      </c>
      <c r="E38" s="14">
        <v>8.5299999999999994</v>
      </c>
      <c r="F38" s="14"/>
      <c r="G38" s="13" t="s">
        <v>19</v>
      </c>
      <c r="H38" s="13"/>
      <c r="I38" s="13"/>
      <c r="J38" s="8"/>
      <c r="K38" s="8"/>
      <c r="L38" s="13"/>
    </row>
    <row r="39" spans="1:12" ht="33" customHeight="1" x14ac:dyDescent="0.25">
      <c r="A39" s="16">
        <v>34</v>
      </c>
      <c r="B39" s="13" t="s">
        <v>21</v>
      </c>
      <c r="C39" s="13" t="s">
        <v>87</v>
      </c>
      <c r="D39" s="14">
        <f>13.31-0.13</f>
        <v>13.18</v>
      </c>
      <c r="E39" s="14">
        <f>13.31+0.13</f>
        <v>13.440000000000001</v>
      </c>
      <c r="F39" s="14"/>
      <c r="G39" s="13" t="s">
        <v>19</v>
      </c>
      <c r="H39" s="13"/>
      <c r="I39" s="13"/>
      <c r="J39" s="8"/>
      <c r="K39" s="8"/>
      <c r="L39" s="13"/>
    </row>
    <row r="40" spans="1:12" ht="33" customHeight="1" x14ac:dyDescent="0.25">
      <c r="A40" s="16">
        <v>35</v>
      </c>
      <c r="B40" s="13" t="s">
        <v>21</v>
      </c>
      <c r="C40" s="13" t="s">
        <v>88</v>
      </c>
      <c r="D40" s="14">
        <f>22.81-0.13</f>
        <v>22.68</v>
      </c>
      <c r="E40" s="14">
        <f>22.81+0.13</f>
        <v>22.939999999999998</v>
      </c>
      <c r="F40" s="14"/>
      <c r="G40" s="13" t="s">
        <v>19</v>
      </c>
      <c r="H40" s="13"/>
      <c r="I40" s="13"/>
      <c r="J40" s="8"/>
      <c r="K40" s="8"/>
      <c r="L40" s="13"/>
    </row>
    <row r="41" spans="1:12" ht="33" customHeight="1" x14ac:dyDescent="0.25">
      <c r="A41" s="16">
        <v>36</v>
      </c>
      <c r="B41" s="13" t="s">
        <v>21</v>
      </c>
      <c r="C41" s="13" t="s">
        <v>89</v>
      </c>
      <c r="D41" s="14">
        <f>35-0.13</f>
        <v>34.869999999999997</v>
      </c>
      <c r="E41" s="14">
        <f>35.13+0.13</f>
        <v>35.260000000000005</v>
      </c>
      <c r="F41" s="14"/>
      <c r="G41" s="13" t="s">
        <v>19</v>
      </c>
      <c r="H41" s="13"/>
      <c r="I41" s="13"/>
      <c r="J41" s="8"/>
      <c r="K41" s="8"/>
      <c r="L41" s="13"/>
    </row>
    <row r="42" spans="1:12" ht="33" customHeight="1" x14ac:dyDescent="0.25">
      <c r="A42" s="16">
        <v>37</v>
      </c>
      <c r="B42" s="13" t="s">
        <v>21</v>
      </c>
      <c r="C42" s="13" t="s">
        <v>90</v>
      </c>
      <c r="D42" s="14">
        <f>74.91-0.13</f>
        <v>74.78</v>
      </c>
      <c r="E42" s="14">
        <f>74.91+0.13</f>
        <v>75.039999999999992</v>
      </c>
      <c r="F42" s="14"/>
      <c r="G42" s="13" t="s">
        <v>19</v>
      </c>
      <c r="H42" s="13"/>
      <c r="I42" s="13"/>
      <c r="J42" s="8"/>
      <c r="K42" s="8"/>
      <c r="L42" s="13"/>
    </row>
    <row r="43" spans="1:12" ht="33" customHeight="1" x14ac:dyDescent="0.25">
      <c r="A43" s="16">
        <v>38</v>
      </c>
      <c r="B43" s="13" t="s">
        <v>21</v>
      </c>
      <c r="C43" s="13" t="s">
        <v>91</v>
      </c>
      <c r="D43" s="14">
        <v>119.87</v>
      </c>
      <c r="E43" s="14">
        <v>120.13</v>
      </c>
      <c r="F43" s="14"/>
      <c r="G43" s="13" t="s">
        <v>19</v>
      </c>
      <c r="H43" s="13"/>
      <c r="I43" s="13"/>
      <c r="J43" s="8"/>
      <c r="K43" s="8"/>
      <c r="L43" s="13"/>
    </row>
    <row r="44" spans="1:12" ht="33" customHeight="1" x14ac:dyDescent="0.25">
      <c r="A44" s="16">
        <v>39</v>
      </c>
      <c r="B44" s="13" t="s">
        <v>21</v>
      </c>
      <c r="C44" s="13" t="s">
        <v>92</v>
      </c>
      <c r="D44" s="14">
        <v>29.67</v>
      </c>
      <c r="E44" s="14">
        <v>29.93</v>
      </c>
      <c r="F44" s="14"/>
      <c r="G44" s="13" t="s">
        <v>19</v>
      </c>
      <c r="H44" s="13"/>
      <c r="I44" s="13"/>
      <c r="J44" s="8"/>
      <c r="K44" s="8"/>
      <c r="L44" s="13"/>
    </row>
    <row r="45" spans="1:12" ht="33" customHeight="1" x14ac:dyDescent="0.25">
      <c r="A45" s="16">
        <v>40</v>
      </c>
      <c r="B45" s="13" t="s">
        <v>26</v>
      </c>
      <c r="C45" s="25">
        <v>0.25</v>
      </c>
      <c r="D45" s="26"/>
      <c r="E45" s="27"/>
      <c r="F45" s="14"/>
      <c r="G45" s="13" t="s">
        <v>19</v>
      </c>
      <c r="H45" s="13"/>
      <c r="I45" s="13"/>
      <c r="J45" s="8"/>
      <c r="K45" s="8"/>
      <c r="L45" s="13"/>
    </row>
    <row r="46" spans="1:12" ht="33" customHeight="1" x14ac:dyDescent="0.25">
      <c r="A46" s="16">
        <v>41</v>
      </c>
      <c r="B46" s="13" t="s">
        <v>28</v>
      </c>
      <c r="C46" s="25" t="s">
        <v>37</v>
      </c>
      <c r="D46" s="26"/>
      <c r="E46" s="27"/>
      <c r="F46" s="14"/>
      <c r="G46" s="13" t="s">
        <v>63</v>
      </c>
      <c r="H46" s="13"/>
      <c r="I46" s="13"/>
      <c r="J46" s="8"/>
      <c r="K46" s="8"/>
      <c r="L46" s="13"/>
    </row>
    <row r="47" spans="1:12" ht="33" customHeight="1" x14ac:dyDescent="0.25">
      <c r="A47" s="16" t="s">
        <v>38</v>
      </c>
      <c r="B47" s="13" t="s">
        <v>24</v>
      </c>
      <c r="C47" s="25">
        <v>0.03</v>
      </c>
      <c r="D47" s="26"/>
      <c r="E47" s="27"/>
      <c r="F47" s="14"/>
      <c r="G47" s="13" t="s">
        <v>19</v>
      </c>
      <c r="H47" s="13"/>
      <c r="I47" s="13"/>
      <c r="J47" s="8"/>
      <c r="K47" s="8"/>
      <c r="L47" s="13"/>
    </row>
    <row r="48" spans="1:12" ht="33" customHeight="1" x14ac:dyDescent="0.25">
      <c r="A48" s="16">
        <v>44</v>
      </c>
      <c r="B48" s="13" t="s">
        <v>39</v>
      </c>
      <c r="C48" s="25" t="s">
        <v>40</v>
      </c>
      <c r="D48" s="26"/>
      <c r="E48" s="27"/>
      <c r="F48" s="14"/>
      <c r="G48" s="13" t="s">
        <v>64</v>
      </c>
      <c r="H48" s="13"/>
      <c r="I48" s="13"/>
      <c r="J48" s="8"/>
      <c r="K48" s="8"/>
      <c r="L48" s="13"/>
    </row>
    <row r="49" spans="1:12" ht="33" customHeight="1" x14ac:dyDescent="0.25">
      <c r="A49" s="16">
        <v>45</v>
      </c>
      <c r="B49" s="13" t="s">
        <v>21</v>
      </c>
      <c r="C49" s="13" t="s">
        <v>93</v>
      </c>
      <c r="D49" s="14">
        <f>65-0.13</f>
        <v>64.87</v>
      </c>
      <c r="E49" s="14">
        <f>65+0.13</f>
        <v>65.13</v>
      </c>
      <c r="F49" s="14"/>
      <c r="G49" s="13" t="s">
        <v>19</v>
      </c>
      <c r="H49" s="13"/>
      <c r="I49" s="13"/>
      <c r="J49" s="8"/>
      <c r="K49" s="8"/>
      <c r="L49" s="13"/>
    </row>
    <row r="50" spans="1:12" ht="33" customHeight="1" x14ac:dyDescent="0.25">
      <c r="A50" s="16">
        <v>46</v>
      </c>
      <c r="B50" s="13" t="s">
        <v>21</v>
      </c>
      <c r="C50" s="13" t="s">
        <v>94</v>
      </c>
      <c r="D50" s="14">
        <f>103.5-0.13</f>
        <v>103.37</v>
      </c>
      <c r="E50" s="14">
        <v>103.63</v>
      </c>
      <c r="F50" s="14"/>
      <c r="G50" s="13" t="s">
        <v>19</v>
      </c>
      <c r="H50" s="13"/>
      <c r="I50" s="13"/>
      <c r="J50" s="8"/>
      <c r="K50" s="8"/>
      <c r="L50" s="13"/>
    </row>
    <row r="51" spans="1:12" ht="33" customHeight="1" x14ac:dyDescent="0.25">
      <c r="A51" s="16">
        <v>47</v>
      </c>
      <c r="B51" s="13" t="s">
        <v>21</v>
      </c>
      <c r="C51" s="13" t="s">
        <v>95</v>
      </c>
      <c r="D51" s="14">
        <v>198.87</v>
      </c>
      <c r="E51" s="14">
        <v>199.13</v>
      </c>
      <c r="F51" s="14"/>
      <c r="G51" s="13" t="s">
        <v>19</v>
      </c>
      <c r="H51" s="13"/>
      <c r="I51" s="13"/>
      <c r="J51" s="8"/>
      <c r="K51" s="8"/>
      <c r="L51" s="13"/>
    </row>
    <row r="52" spans="1:12" ht="33" customHeight="1" x14ac:dyDescent="0.25">
      <c r="A52" s="16">
        <v>48</v>
      </c>
      <c r="B52" s="13" t="s">
        <v>21</v>
      </c>
      <c r="C52" s="13" t="s">
        <v>96</v>
      </c>
      <c r="D52" s="14">
        <v>232.33</v>
      </c>
      <c r="E52" s="14">
        <f>232.83+0.5</f>
        <v>233.33</v>
      </c>
      <c r="F52" s="14"/>
      <c r="G52" s="13" t="s">
        <v>19</v>
      </c>
      <c r="H52" s="13"/>
      <c r="I52" s="13"/>
      <c r="J52" s="8"/>
      <c r="K52" s="8"/>
      <c r="L52" s="13"/>
    </row>
    <row r="53" spans="1:12" ht="33" customHeight="1" x14ac:dyDescent="0.25">
      <c r="A53" s="16" t="s">
        <v>41</v>
      </c>
      <c r="B53" s="13" t="s">
        <v>73</v>
      </c>
      <c r="C53" s="25">
        <v>0.03</v>
      </c>
      <c r="D53" s="26"/>
      <c r="E53" s="27"/>
      <c r="F53" s="14"/>
      <c r="G53" s="13" t="s">
        <v>19</v>
      </c>
      <c r="H53" s="13"/>
      <c r="I53" s="13"/>
      <c r="J53" s="8"/>
      <c r="K53" s="8"/>
      <c r="L53" s="13"/>
    </row>
    <row r="54" spans="1:12" ht="33" customHeight="1" x14ac:dyDescent="0.25">
      <c r="A54" s="16">
        <v>51</v>
      </c>
      <c r="B54" s="13" t="s">
        <v>39</v>
      </c>
      <c r="C54" s="25" t="s">
        <v>40</v>
      </c>
      <c r="D54" s="26"/>
      <c r="E54" s="27"/>
      <c r="F54" s="14"/>
      <c r="G54" s="13" t="s">
        <v>64</v>
      </c>
      <c r="H54" s="13"/>
      <c r="I54" s="13"/>
      <c r="J54" s="8"/>
      <c r="K54" s="8"/>
      <c r="L54" s="13"/>
    </row>
    <row r="55" spans="1:12" ht="33" customHeight="1" x14ac:dyDescent="0.25">
      <c r="A55" s="16" t="s">
        <v>42</v>
      </c>
      <c r="B55" s="13" t="s">
        <v>73</v>
      </c>
      <c r="C55" s="25">
        <v>0.03</v>
      </c>
      <c r="D55" s="26"/>
      <c r="E55" s="27"/>
      <c r="F55" s="14"/>
      <c r="G55" s="13" t="s">
        <v>19</v>
      </c>
      <c r="H55" s="13"/>
      <c r="I55" s="13"/>
      <c r="J55" s="8"/>
      <c r="K55" s="8"/>
      <c r="L55" s="13"/>
    </row>
    <row r="56" spans="1:12" ht="33" customHeight="1" x14ac:dyDescent="0.25">
      <c r="A56" s="16">
        <v>54</v>
      </c>
      <c r="B56" s="13" t="s">
        <v>39</v>
      </c>
      <c r="C56" s="25" t="s">
        <v>40</v>
      </c>
      <c r="D56" s="26"/>
      <c r="E56" s="27"/>
      <c r="F56" s="14"/>
      <c r="G56" s="13" t="s">
        <v>64</v>
      </c>
      <c r="H56" s="13"/>
      <c r="I56" s="13"/>
      <c r="J56" s="8"/>
      <c r="K56" s="8"/>
      <c r="L56" s="13"/>
    </row>
    <row r="57" spans="1:12" ht="33" customHeight="1" x14ac:dyDescent="0.25">
      <c r="A57" s="16">
        <v>55</v>
      </c>
      <c r="B57" s="13" t="s">
        <v>43</v>
      </c>
      <c r="C57" s="13" t="s">
        <v>44</v>
      </c>
      <c r="D57" s="14">
        <v>4.8</v>
      </c>
      <c r="E57" s="14">
        <v>5.2</v>
      </c>
      <c r="F57" s="14"/>
      <c r="G57" s="13" t="s">
        <v>67</v>
      </c>
      <c r="H57" s="13"/>
      <c r="I57" s="13"/>
      <c r="J57" s="8"/>
      <c r="K57" s="8"/>
      <c r="L57" s="13"/>
    </row>
    <row r="58" spans="1:12" ht="33" customHeight="1" x14ac:dyDescent="0.25">
      <c r="A58" s="16">
        <v>59</v>
      </c>
      <c r="B58" s="13" t="s">
        <v>45</v>
      </c>
      <c r="C58" s="13" t="s">
        <v>56</v>
      </c>
      <c r="D58" s="14">
        <v>34.450000000000003</v>
      </c>
      <c r="E58" s="14">
        <v>34.950000000000003</v>
      </c>
      <c r="F58" s="14"/>
      <c r="G58" s="13" t="s">
        <v>65</v>
      </c>
      <c r="H58" s="13"/>
      <c r="I58" s="13"/>
      <c r="J58" s="8"/>
      <c r="K58" s="8"/>
      <c r="L58" s="13"/>
    </row>
    <row r="59" spans="1:12" ht="33" customHeight="1" x14ac:dyDescent="0.25">
      <c r="A59" s="16">
        <v>65</v>
      </c>
      <c r="B59" s="13" t="s">
        <v>47</v>
      </c>
      <c r="C59" s="13" t="s">
        <v>46</v>
      </c>
      <c r="D59" s="14">
        <v>4.5</v>
      </c>
      <c r="E59" s="14">
        <v>4.7</v>
      </c>
      <c r="F59" s="14"/>
      <c r="G59" s="13" t="s">
        <v>108</v>
      </c>
      <c r="H59" s="13"/>
      <c r="I59" s="13"/>
      <c r="J59" s="8"/>
      <c r="K59" s="8"/>
      <c r="L59" s="13"/>
    </row>
    <row r="60" spans="1:12" ht="33" customHeight="1" x14ac:dyDescent="0.25">
      <c r="A60" s="16">
        <v>66</v>
      </c>
      <c r="B60" s="13" t="s">
        <v>47</v>
      </c>
      <c r="C60" s="13" t="s">
        <v>48</v>
      </c>
      <c r="D60" s="14">
        <v>4.3499999999999996</v>
      </c>
      <c r="E60" s="14">
        <v>4.8499999999999996</v>
      </c>
      <c r="F60" s="14"/>
      <c r="G60" s="13" t="s">
        <v>65</v>
      </c>
      <c r="H60" s="13"/>
      <c r="I60" s="13"/>
      <c r="J60" s="8"/>
      <c r="K60" s="8"/>
      <c r="L60" s="13"/>
    </row>
    <row r="61" spans="1:12" ht="33" customHeight="1" x14ac:dyDescent="0.25">
      <c r="A61" s="16">
        <v>67</v>
      </c>
      <c r="B61" s="13" t="s">
        <v>39</v>
      </c>
      <c r="C61" s="25" t="s">
        <v>49</v>
      </c>
      <c r="D61" s="26"/>
      <c r="E61" s="27"/>
      <c r="F61" s="14"/>
      <c r="G61" s="13" t="s">
        <v>64</v>
      </c>
      <c r="H61" s="13"/>
      <c r="I61" s="13"/>
      <c r="J61" s="8"/>
      <c r="K61" s="8"/>
      <c r="L61" s="13"/>
    </row>
    <row r="62" spans="1:12" ht="33" customHeight="1" x14ac:dyDescent="0.25">
      <c r="A62" s="16">
        <v>69</v>
      </c>
      <c r="B62" s="13" t="s">
        <v>47</v>
      </c>
      <c r="C62" s="13" t="s">
        <v>50</v>
      </c>
      <c r="D62" s="14">
        <v>4.8</v>
      </c>
      <c r="E62" s="14">
        <v>5</v>
      </c>
      <c r="F62" s="14"/>
      <c r="G62" s="13" t="s">
        <v>108</v>
      </c>
      <c r="H62" s="13"/>
      <c r="I62" s="13"/>
      <c r="J62" s="8"/>
      <c r="K62" s="8"/>
      <c r="L62" s="13"/>
    </row>
    <row r="63" spans="1:12" ht="33" customHeight="1" x14ac:dyDescent="0.25">
      <c r="A63" s="16">
        <v>70</v>
      </c>
      <c r="B63" s="13" t="s">
        <v>47</v>
      </c>
      <c r="C63" s="13" t="s">
        <v>51</v>
      </c>
      <c r="D63" s="14">
        <v>5.4</v>
      </c>
      <c r="E63" s="14">
        <v>5.6</v>
      </c>
      <c r="F63" s="14"/>
      <c r="G63" s="13" t="s">
        <v>108</v>
      </c>
      <c r="H63" s="13"/>
      <c r="I63" s="13"/>
      <c r="J63" s="8"/>
      <c r="K63" s="8"/>
      <c r="L63" s="13"/>
    </row>
    <row r="64" spans="1:12" ht="33" customHeight="1" x14ac:dyDescent="0.25">
      <c r="A64" s="16">
        <v>72</v>
      </c>
      <c r="B64" s="13" t="s">
        <v>21</v>
      </c>
      <c r="C64" s="13" t="s">
        <v>97</v>
      </c>
      <c r="D64" s="14">
        <f>144-0.13</f>
        <v>143.87</v>
      </c>
      <c r="E64" s="14">
        <v>144.13</v>
      </c>
      <c r="F64" s="14"/>
      <c r="G64" s="13" t="s">
        <v>19</v>
      </c>
      <c r="H64" s="13"/>
      <c r="I64" s="13"/>
      <c r="J64" s="8"/>
      <c r="K64" s="8"/>
      <c r="L64" s="13"/>
    </row>
    <row r="65" spans="1:12" ht="33" customHeight="1" x14ac:dyDescent="0.25">
      <c r="A65" s="16">
        <v>74</v>
      </c>
      <c r="B65" s="13" t="s">
        <v>28</v>
      </c>
      <c r="C65" s="25" t="s">
        <v>98</v>
      </c>
      <c r="D65" s="26"/>
      <c r="E65" s="27"/>
      <c r="F65" s="14"/>
      <c r="G65" s="13" t="s">
        <v>63</v>
      </c>
      <c r="H65" s="13"/>
      <c r="I65" s="13"/>
      <c r="J65" s="8"/>
      <c r="K65" s="8"/>
      <c r="L65" s="13"/>
    </row>
    <row r="66" spans="1:12" ht="33" customHeight="1" x14ac:dyDescent="0.25">
      <c r="A66" s="16">
        <v>75</v>
      </c>
      <c r="B66" s="13" t="s">
        <v>26</v>
      </c>
      <c r="C66" s="25">
        <v>0.25</v>
      </c>
      <c r="D66" s="26"/>
      <c r="E66" s="27"/>
      <c r="F66" s="14"/>
      <c r="G66" s="13" t="s">
        <v>19</v>
      </c>
      <c r="H66" s="13"/>
      <c r="I66" s="13"/>
      <c r="J66" s="8"/>
      <c r="K66" s="8"/>
      <c r="L66" s="13"/>
    </row>
    <row r="67" spans="1:12" ht="33" customHeight="1" x14ac:dyDescent="0.25">
      <c r="A67" s="16">
        <v>76</v>
      </c>
      <c r="B67" s="13" t="s">
        <v>21</v>
      </c>
      <c r="C67" s="13" t="s">
        <v>99</v>
      </c>
      <c r="D67" s="14">
        <v>131.87</v>
      </c>
      <c r="E67" s="14">
        <v>132.13</v>
      </c>
      <c r="F67" s="14"/>
      <c r="G67" s="13" t="s">
        <v>19</v>
      </c>
      <c r="H67" s="13"/>
      <c r="I67" s="13"/>
      <c r="J67" s="8"/>
      <c r="K67" s="8"/>
      <c r="L67" s="13"/>
    </row>
    <row r="68" spans="1:12" ht="33" customHeight="1" x14ac:dyDescent="0.25">
      <c r="A68" s="16">
        <v>78</v>
      </c>
      <c r="B68" s="13" t="s">
        <v>21</v>
      </c>
      <c r="C68" s="13" t="s">
        <v>100</v>
      </c>
      <c r="D68" s="14">
        <f>126.67-0.13</f>
        <v>126.54</v>
      </c>
      <c r="E68" s="14">
        <f>126.67+0.13</f>
        <v>126.8</v>
      </c>
      <c r="F68" s="14"/>
      <c r="G68" s="13" t="s">
        <v>19</v>
      </c>
      <c r="H68" s="13"/>
      <c r="I68" s="13"/>
      <c r="J68" s="8"/>
      <c r="K68" s="8"/>
      <c r="L68" s="13"/>
    </row>
    <row r="69" spans="1:12" ht="33" customHeight="1" x14ac:dyDescent="0.25">
      <c r="A69" s="16">
        <v>84</v>
      </c>
      <c r="B69" s="13" t="s">
        <v>52</v>
      </c>
      <c r="C69" s="13" t="s">
        <v>101</v>
      </c>
      <c r="D69" s="14">
        <f>0.4-0.13</f>
        <v>0.27</v>
      </c>
      <c r="E69" s="14">
        <v>0.53</v>
      </c>
      <c r="F69" s="14"/>
      <c r="G69" s="13" t="s">
        <v>68</v>
      </c>
      <c r="H69" s="13"/>
      <c r="I69" s="13"/>
      <c r="J69" s="8"/>
      <c r="K69" s="8"/>
      <c r="L69" s="13"/>
    </row>
    <row r="70" spans="1:12" ht="33" customHeight="1" x14ac:dyDescent="0.25">
      <c r="A70" s="16">
        <v>87</v>
      </c>
      <c r="B70" s="13" t="s">
        <v>21</v>
      </c>
      <c r="C70" s="13" t="s">
        <v>102</v>
      </c>
      <c r="D70" s="14">
        <f>140.31-0.5</f>
        <v>139.81</v>
      </c>
      <c r="E70" s="14">
        <f>140.31+0.5</f>
        <v>140.81</v>
      </c>
      <c r="F70" s="14"/>
      <c r="G70" s="13" t="s">
        <v>19</v>
      </c>
      <c r="H70" s="13"/>
      <c r="I70" s="13"/>
      <c r="J70" s="8"/>
      <c r="K70" s="8"/>
      <c r="L70" s="13"/>
    </row>
    <row r="71" spans="1:12" ht="33" customHeight="1" x14ac:dyDescent="0.25">
      <c r="A71" s="16">
        <v>88</v>
      </c>
      <c r="B71" s="13" t="s">
        <v>21</v>
      </c>
      <c r="C71" s="13" t="s">
        <v>103</v>
      </c>
      <c r="D71" s="14">
        <f>134.91-0.13</f>
        <v>134.78</v>
      </c>
      <c r="E71" s="14">
        <f>134.91+0.13</f>
        <v>135.04</v>
      </c>
      <c r="F71" s="14"/>
      <c r="G71" s="13" t="s">
        <v>19</v>
      </c>
      <c r="H71" s="13"/>
      <c r="I71" s="13"/>
      <c r="J71" s="8"/>
      <c r="K71" s="8"/>
      <c r="L71" s="13"/>
    </row>
    <row r="72" spans="1:12" ht="33" customHeight="1" x14ac:dyDescent="0.25">
      <c r="A72" s="16">
        <v>90</v>
      </c>
      <c r="B72" s="13" t="s">
        <v>21</v>
      </c>
      <c r="C72" s="13" t="s">
        <v>104</v>
      </c>
      <c r="D72" s="14">
        <v>1.5</v>
      </c>
      <c r="E72" s="14">
        <f>1.63+0.13</f>
        <v>1.7599999999999998</v>
      </c>
      <c r="F72" s="14"/>
      <c r="G72" s="13" t="s">
        <v>19</v>
      </c>
      <c r="H72" s="13"/>
      <c r="I72" s="13"/>
      <c r="J72" s="8"/>
      <c r="K72" s="8"/>
      <c r="L72" s="13"/>
    </row>
    <row r="73" spans="1:12" ht="33" customHeight="1" x14ac:dyDescent="0.25">
      <c r="A73" s="16">
        <v>91</v>
      </c>
      <c r="B73" s="13" t="s">
        <v>21</v>
      </c>
      <c r="C73" s="13" t="s">
        <v>105</v>
      </c>
      <c r="D73" s="14">
        <f>229.91-0.13</f>
        <v>229.78</v>
      </c>
      <c r="E73" s="14">
        <f>229.91+0.13</f>
        <v>230.04</v>
      </c>
      <c r="F73" s="14"/>
      <c r="G73" s="13" t="s">
        <v>19</v>
      </c>
      <c r="H73" s="13"/>
      <c r="I73" s="13"/>
      <c r="J73" s="8"/>
      <c r="K73" s="8"/>
      <c r="L73" s="13"/>
    </row>
    <row r="74" spans="1:12" ht="33" customHeight="1" x14ac:dyDescent="0.25">
      <c r="A74" s="16">
        <v>92</v>
      </c>
      <c r="B74" s="13" t="s">
        <v>21</v>
      </c>
      <c r="C74" s="13" t="s">
        <v>106</v>
      </c>
      <c r="D74" s="14">
        <v>1.5</v>
      </c>
      <c r="E74" s="14">
        <f>1.63+0.13</f>
        <v>1.7599999999999998</v>
      </c>
      <c r="F74" s="14"/>
      <c r="G74" s="13" t="s">
        <v>19</v>
      </c>
      <c r="H74" s="13"/>
      <c r="I74" s="13"/>
      <c r="J74" s="8"/>
      <c r="K74" s="8"/>
      <c r="L74" s="13"/>
    </row>
    <row r="75" spans="1:12" ht="33" customHeight="1" x14ac:dyDescent="0.25">
      <c r="A75" s="16">
        <v>93</v>
      </c>
      <c r="B75" s="13" t="s">
        <v>21</v>
      </c>
      <c r="C75" s="13" t="s">
        <v>107</v>
      </c>
      <c r="D75" s="14">
        <v>21.5</v>
      </c>
      <c r="E75" s="14">
        <v>21.9</v>
      </c>
      <c r="F75" s="14"/>
      <c r="G75" s="13" t="s">
        <v>19</v>
      </c>
      <c r="H75" s="13"/>
      <c r="I75" s="13"/>
      <c r="J75" s="8"/>
      <c r="K75" s="8"/>
      <c r="L75" s="13"/>
    </row>
    <row r="76" spans="1:12" ht="33" customHeight="1" x14ac:dyDescent="0.25">
      <c r="A76" s="16">
        <v>94</v>
      </c>
      <c r="B76" s="13" t="s">
        <v>21</v>
      </c>
      <c r="C76" s="13" t="s">
        <v>57</v>
      </c>
      <c r="D76" s="14">
        <v>33.25</v>
      </c>
      <c r="E76" s="14">
        <v>33.75</v>
      </c>
      <c r="F76" s="14"/>
      <c r="G76" s="13" t="s">
        <v>19</v>
      </c>
      <c r="H76" s="13"/>
      <c r="I76" s="13"/>
      <c r="J76" s="8"/>
      <c r="K76" s="8"/>
      <c r="L76" s="13"/>
    </row>
    <row r="77" spans="1:12" ht="33" customHeight="1" x14ac:dyDescent="0.25">
      <c r="A77" s="16">
        <v>95</v>
      </c>
      <c r="B77" s="13" t="s">
        <v>21</v>
      </c>
      <c r="C77" s="13" t="s">
        <v>58</v>
      </c>
      <c r="D77" s="14">
        <v>72.7</v>
      </c>
      <c r="E77" s="14">
        <v>73.2</v>
      </c>
      <c r="F77" s="14"/>
      <c r="G77" s="13" t="s">
        <v>19</v>
      </c>
      <c r="H77" s="13"/>
      <c r="I77" s="13"/>
      <c r="J77" s="8"/>
      <c r="K77" s="8"/>
      <c r="L77" s="13"/>
    </row>
    <row r="78" spans="1:12" ht="33" customHeight="1" x14ac:dyDescent="0.25">
      <c r="A78" s="16">
        <v>96</v>
      </c>
      <c r="B78" s="13" t="s">
        <v>21</v>
      </c>
      <c r="C78" s="13" t="s">
        <v>59</v>
      </c>
      <c r="D78" s="14">
        <v>84.5</v>
      </c>
      <c r="E78" s="14">
        <v>85</v>
      </c>
      <c r="F78" s="14"/>
      <c r="G78" s="13" t="s">
        <v>19</v>
      </c>
      <c r="H78" s="13"/>
      <c r="I78" s="13"/>
      <c r="J78" s="8"/>
      <c r="K78" s="8"/>
      <c r="L78" s="13"/>
    </row>
    <row r="79" spans="1:12" ht="33" customHeight="1" x14ac:dyDescent="0.25">
      <c r="A79" s="16">
        <v>97</v>
      </c>
      <c r="B79" s="13" t="s">
        <v>21</v>
      </c>
      <c r="C79" s="13" t="s">
        <v>60</v>
      </c>
      <c r="D79" s="14">
        <v>105.7</v>
      </c>
      <c r="E79" s="14">
        <v>106.2</v>
      </c>
      <c r="F79" s="14"/>
      <c r="G79" s="13" t="s">
        <v>19</v>
      </c>
      <c r="H79" s="13"/>
      <c r="I79" s="13"/>
      <c r="J79" s="8"/>
      <c r="K79" s="8"/>
      <c r="L79" s="13"/>
    </row>
    <row r="80" spans="1:12" ht="33" customHeight="1" x14ac:dyDescent="0.25">
      <c r="A80" s="16">
        <v>98</v>
      </c>
      <c r="B80" s="13" t="s">
        <v>21</v>
      </c>
      <c r="C80" s="13" t="s">
        <v>61</v>
      </c>
      <c r="D80" s="14">
        <v>117.45</v>
      </c>
      <c r="E80" s="14">
        <v>117.95</v>
      </c>
      <c r="F80" s="14"/>
      <c r="G80" s="13" t="s">
        <v>19</v>
      </c>
      <c r="H80" s="13"/>
      <c r="I80" s="13"/>
      <c r="J80" s="8"/>
      <c r="K80" s="8"/>
      <c r="L80" s="13"/>
    </row>
    <row r="81" spans="1:12" ht="33" customHeight="1" x14ac:dyDescent="0.25">
      <c r="A81" s="16">
        <v>99</v>
      </c>
      <c r="B81" s="13" t="s">
        <v>43</v>
      </c>
      <c r="C81" s="13" t="s">
        <v>53</v>
      </c>
      <c r="D81" s="14">
        <v>10.8</v>
      </c>
      <c r="E81" s="14">
        <v>11.2</v>
      </c>
      <c r="F81" s="14"/>
      <c r="G81" s="13" t="s">
        <v>67</v>
      </c>
      <c r="H81" s="13"/>
      <c r="I81" s="13"/>
      <c r="J81" s="8"/>
      <c r="K81" s="8"/>
      <c r="L81" s="13"/>
    </row>
    <row r="82" spans="1:12" ht="33" customHeight="1" x14ac:dyDescent="0.25">
      <c r="A82" s="16">
        <v>100</v>
      </c>
      <c r="B82" s="13" t="s">
        <v>26</v>
      </c>
      <c r="C82" s="25">
        <v>0.25</v>
      </c>
      <c r="D82" s="26"/>
      <c r="E82" s="27"/>
      <c r="F82" s="14"/>
      <c r="G82" s="13" t="s">
        <v>19</v>
      </c>
      <c r="H82" s="13"/>
      <c r="I82" s="13"/>
      <c r="J82" s="8"/>
      <c r="K82" s="8"/>
      <c r="L82" s="13"/>
    </row>
    <row r="83" spans="1:12" ht="33" customHeight="1" x14ac:dyDescent="0.25">
      <c r="A83" s="16">
        <v>101</v>
      </c>
      <c r="B83" s="13" t="s">
        <v>47</v>
      </c>
      <c r="C83" s="13" t="s">
        <v>54</v>
      </c>
      <c r="D83" s="14">
        <v>1.4</v>
      </c>
      <c r="E83" s="14">
        <v>1.6</v>
      </c>
      <c r="F83" s="14"/>
      <c r="G83" s="13" t="s">
        <v>7</v>
      </c>
      <c r="H83" s="13"/>
      <c r="I83" s="13"/>
      <c r="J83" s="8"/>
      <c r="K83" s="8"/>
      <c r="L83" s="13"/>
    </row>
    <row r="84" spans="1:12" ht="33" customHeight="1" x14ac:dyDescent="0.25">
      <c r="A84" s="16">
        <v>85</v>
      </c>
      <c r="B84" s="25" t="s">
        <v>62</v>
      </c>
      <c r="C84" s="26"/>
      <c r="D84" s="26"/>
      <c r="E84" s="27"/>
      <c r="F84" s="14"/>
      <c r="G84" s="13" t="s">
        <v>68</v>
      </c>
      <c r="H84" s="13"/>
      <c r="I84" s="13"/>
      <c r="J84" s="8"/>
      <c r="K84" s="8"/>
      <c r="L84" s="13"/>
    </row>
    <row r="85" spans="1:12" ht="39" customHeight="1" x14ac:dyDescent="0.25">
      <c r="A85" s="31" t="s">
        <v>14</v>
      </c>
      <c r="B85" s="32"/>
      <c r="C85" s="32"/>
      <c r="D85" s="32"/>
      <c r="E85" s="33"/>
      <c r="F85" s="19"/>
      <c r="G85" s="31" t="s">
        <v>13</v>
      </c>
      <c r="H85" s="32"/>
      <c r="I85" s="32"/>
      <c r="J85" s="32"/>
      <c r="K85" s="32"/>
      <c r="L85" s="33"/>
    </row>
    <row r="86" spans="1:12" ht="20.25" customHeight="1" x14ac:dyDescent="0.25">
      <c r="C86" s="3"/>
      <c r="D86" s="4"/>
      <c r="G86" s="2"/>
      <c r="H86" s="2"/>
      <c r="I86" s="2"/>
      <c r="J86" s="2"/>
      <c r="K86" s="2"/>
      <c r="L86" s="5"/>
    </row>
    <row r="87" spans="1:12" ht="20.25" customHeight="1" x14ac:dyDescent="0.25">
      <c r="C87" s="3"/>
      <c r="D87" s="4"/>
      <c r="G87" s="2"/>
      <c r="H87" s="2"/>
      <c r="I87" s="2"/>
      <c r="J87" s="2"/>
      <c r="K87" s="2"/>
    </row>
    <row r="88" spans="1:12" ht="20.25" customHeight="1" x14ac:dyDescent="0.25">
      <c r="C88" s="3"/>
      <c r="D88" s="4"/>
      <c r="G88" s="2"/>
      <c r="H88" s="2"/>
      <c r="I88" s="2"/>
      <c r="J88" s="2"/>
      <c r="K88" s="2"/>
    </row>
    <row r="89" spans="1:12" ht="20.25" customHeight="1" x14ac:dyDescent="0.25"/>
    <row r="90" spans="1:12" ht="20.25" customHeight="1" x14ac:dyDescent="0.25">
      <c r="C90" s="3"/>
      <c r="D90" s="4"/>
      <c r="E90" s="5"/>
      <c r="F90" s="5"/>
    </row>
    <row r="91" spans="1:12" ht="20.25" customHeight="1" x14ac:dyDescent="0.25">
      <c r="C91" s="3"/>
      <c r="D91" s="4"/>
      <c r="E91" s="5"/>
      <c r="F91" s="5"/>
    </row>
    <row r="92" spans="1:12" ht="20.25" customHeight="1" x14ac:dyDescent="0.25">
      <c r="C92" s="3"/>
      <c r="D92" s="4"/>
      <c r="E92" s="5"/>
      <c r="F92" s="5"/>
    </row>
    <row r="93" spans="1:12" ht="20.25" customHeight="1" x14ac:dyDescent="0.25">
      <c r="C93" s="3"/>
      <c r="D93" s="4"/>
      <c r="E93" s="5"/>
      <c r="F93" s="5"/>
    </row>
    <row r="94" spans="1:12" ht="20.25" customHeight="1" x14ac:dyDescent="0.25">
      <c r="C94" s="3"/>
      <c r="D94" s="4"/>
      <c r="E94" s="5"/>
      <c r="F94" s="5"/>
    </row>
    <row r="95" spans="1:12" ht="20.25" customHeight="1" x14ac:dyDescent="0.25">
      <c r="C95" s="3"/>
      <c r="D95" s="4"/>
      <c r="E95" s="5"/>
      <c r="F95" s="5"/>
    </row>
    <row r="96" spans="1:12" ht="20.25" customHeight="1" x14ac:dyDescent="0.25">
      <c r="C96" s="3"/>
      <c r="D96" s="4"/>
      <c r="E96" s="5"/>
      <c r="F96" s="5"/>
    </row>
    <row r="97" spans="3:11" ht="20.25" customHeight="1" x14ac:dyDescent="0.25">
      <c r="C97" s="3"/>
      <c r="D97" s="4"/>
      <c r="E97" s="5"/>
      <c r="F97" s="5"/>
    </row>
    <row r="98" spans="3:11" ht="20.25" customHeight="1" x14ac:dyDescent="0.25">
      <c r="C98" s="3"/>
      <c r="D98" s="4"/>
      <c r="E98" s="5"/>
      <c r="F98" s="5"/>
      <c r="J98" s="2"/>
      <c r="K98" s="2"/>
    </row>
    <row r="99" spans="3:11" ht="20.25" customHeight="1" x14ac:dyDescent="0.25">
      <c r="C99" s="3"/>
      <c r="D99" s="4"/>
      <c r="E99" s="5"/>
      <c r="F99" s="5"/>
    </row>
    <row r="100" spans="3:11" ht="20.25" customHeight="1" x14ac:dyDescent="0.25">
      <c r="C100" s="3"/>
      <c r="D100" s="4"/>
      <c r="E100" s="5"/>
      <c r="F100" s="5"/>
    </row>
    <row r="101" spans="3:11" ht="20.25" customHeight="1" x14ac:dyDescent="0.25">
      <c r="C101" s="3"/>
      <c r="D101" s="4"/>
      <c r="E101" s="5"/>
      <c r="F101" s="5"/>
    </row>
    <row r="102" spans="3:11" ht="20.25" customHeight="1" x14ac:dyDescent="0.25">
      <c r="C102" s="3"/>
      <c r="D102" s="4"/>
      <c r="E102" s="5"/>
      <c r="F102" s="5"/>
    </row>
    <row r="103" spans="3:11" ht="20.25" customHeight="1" x14ac:dyDescent="0.25">
      <c r="C103" s="3"/>
      <c r="D103" s="4"/>
      <c r="E103" s="5"/>
      <c r="F103" s="5"/>
    </row>
    <row r="104" spans="3:11" ht="20.25" customHeight="1" x14ac:dyDescent="0.25">
      <c r="C104" s="3"/>
      <c r="D104" s="4"/>
      <c r="E104" s="5"/>
      <c r="F104" s="5"/>
    </row>
    <row r="105" spans="3:11" ht="20.25" customHeight="1" x14ac:dyDescent="0.25">
      <c r="C105" s="3"/>
      <c r="D105" s="4"/>
      <c r="E105" s="5"/>
      <c r="F105" s="5"/>
    </row>
    <row r="106" spans="3:11" ht="20.25" customHeight="1" x14ac:dyDescent="0.25">
      <c r="C106" s="3"/>
      <c r="D106" s="4"/>
      <c r="E106" s="5"/>
      <c r="F106" s="5"/>
    </row>
    <row r="107" spans="3:11" ht="20.25" customHeight="1" x14ac:dyDescent="0.25">
      <c r="C107" s="3"/>
      <c r="D107" s="4"/>
      <c r="E107" s="5"/>
      <c r="F107" s="5"/>
    </row>
    <row r="108" spans="3:11" ht="20.25" customHeight="1" x14ac:dyDescent="0.25">
      <c r="C108" s="3"/>
      <c r="D108" s="4"/>
      <c r="E108" s="5"/>
      <c r="F108" s="5"/>
    </row>
    <row r="109" spans="3:11" ht="20.25" customHeight="1" x14ac:dyDescent="0.25">
      <c r="C109" s="3"/>
      <c r="D109" s="4"/>
      <c r="E109" s="5"/>
      <c r="F109" s="5"/>
    </row>
    <row r="110" spans="3:11" ht="20.25" customHeight="1" x14ac:dyDescent="0.25">
      <c r="C110" s="3"/>
      <c r="D110" s="4"/>
      <c r="E110" s="5"/>
      <c r="F110" s="5"/>
    </row>
    <row r="111" spans="3:11" ht="20.25" customHeight="1" x14ac:dyDescent="0.25">
      <c r="C111" s="3"/>
      <c r="D111" s="4"/>
      <c r="E111" s="5"/>
      <c r="F111" s="5"/>
    </row>
    <row r="112" spans="3:11" ht="20.25" customHeight="1" x14ac:dyDescent="0.25">
      <c r="C112" s="3"/>
      <c r="D112" s="4"/>
      <c r="E112" s="5"/>
      <c r="F112" s="5"/>
    </row>
    <row r="113" spans="3:11" ht="20.25" customHeight="1" x14ac:dyDescent="0.25">
      <c r="C113" s="3"/>
      <c r="D113" s="4"/>
      <c r="E113" s="5"/>
      <c r="F113" s="5"/>
    </row>
    <row r="114" spans="3:11" ht="20.25" customHeight="1" x14ac:dyDescent="0.25">
      <c r="C114" s="3"/>
      <c r="D114" s="4"/>
      <c r="E114" s="5"/>
      <c r="F114" s="5"/>
    </row>
    <row r="115" spans="3:11" ht="20.25" customHeight="1" x14ac:dyDescent="0.25">
      <c r="C115" s="3"/>
      <c r="D115" s="4"/>
      <c r="E115" s="5"/>
      <c r="F115" s="5"/>
    </row>
    <row r="116" spans="3:11" ht="20.25" customHeight="1" x14ac:dyDescent="0.25">
      <c r="C116" s="3"/>
      <c r="D116" s="4"/>
      <c r="E116" s="5"/>
      <c r="F116" s="5"/>
    </row>
    <row r="117" spans="3:11" ht="20.25" customHeight="1" x14ac:dyDescent="0.25">
      <c r="C117" s="3"/>
      <c r="D117" s="4"/>
      <c r="E117" s="5"/>
      <c r="F117" s="5"/>
    </row>
    <row r="118" spans="3:11" ht="20.25" customHeight="1" x14ac:dyDescent="0.25">
      <c r="C118" s="3"/>
      <c r="D118" s="4"/>
      <c r="E118" s="5"/>
      <c r="F118" s="5"/>
    </row>
    <row r="119" spans="3:11" ht="20.25" customHeight="1" x14ac:dyDescent="0.25">
      <c r="C119" s="3"/>
      <c r="D119" s="4"/>
      <c r="E119" s="5"/>
      <c r="F119" s="5"/>
    </row>
    <row r="120" spans="3:11" ht="20.25" customHeight="1" x14ac:dyDescent="0.25">
      <c r="C120" s="3"/>
      <c r="D120" s="4"/>
      <c r="E120" s="5"/>
      <c r="F120" s="5"/>
    </row>
    <row r="121" spans="3:11" ht="20.25" customHeight="1" x14ac:dyDescent="0.25">
      <c r="C121" s="3"/>
      <c r="D121" s="4"/>
      <c r="E121" s="5"/>
      <c r="F121" s="5"/>
    </row>
    <row r="122" spans="3:11" ht="20.25" customHeight="1" x14ac:dyDescent="0.25">
      <c r="C122" s="3"/>
      <c r="D122" s="4"/>
      <c r="E122" s="5"/>
      <c r="F122" s="5"/>
    </row>
    <row r="123" spans="3:11" ht="20.25" customHeight="1" x14ac:dyDescent="0.25">
      <c r="C123" s="3"/>
      <c r="D123" s="4"/>
      <c r="E123" s="5"/>
      <c r="F123" s="5"/>
    </row>
    <row r="124" spans="3:11" ht="20.25" customHeight="1" x14ac:dyDescent="0.25">
      <c r="C124" s="3"/>
      <c r="D124" s="4"/>
      <c r="E124" s="5"/>
      <c r="F124" s="5"/>
      <c r="J124" s="2"/>
      <c r="K124" s="2"/>
    </row>
    <row r="125" spans="3:11" ht="20.25" customHeight="1" x14ac:dyDescent="0.25">
      <c r="C125" s="3"/>
      <c r="D125" s="4"/>
      <c r="E125" s="5"/>
      <c r="F125" s="5"/>
      <c r="J125" s="2"/>
      <c r="K125" s="2"/>
    </row>
    <row r="126" spans="3:11" ht="20.25" customHeight="1" x14ac:dyDescent="0.25">
      <c r="C126" s="3"/>
      <c r="D126" s="4"/>
      <c r="E126" s="5"/>
      <c r="J126" s="2"/>
      <c r="K126" s="2"/>
    </row>
    <row r="127" spans="3:11" ht="20.25" customHeight="1" x14ac:dyDescent="0.25">
      <c r="C127" s="3"/>
      <c r="D127" s="4"/>
      <c r="E127" s="5"/>
    </row>
    <row r="128" spans="3:11" ht="20.25" customHeight="1" x14ac:dyDescent="0.25">
      <c r="C128" s="3"/>
      <c r="D128" s="4"/>
      <c r="E128" s="5"/>
    </row>
    <row r="129" spans="3:6" ht="20.25" customHeight="1" x14ac:dyDescent="0.25">
      <c r="C129" s="3"/>
      <c r="D129" s="4"/>
      <c r="E129" s="5"/>
    </row>
    <row r="130" spans="3:6" ht="20.25" customHeight="1" x14ac:dyDescent="0.25">
      <c r="C130" s="3"/>
      <c r="D130" s="4"/>
      <c r="E130" s="5"/>
      <c r="F130" s="5"/>
    </row>
    <row r="131" spans="3:6" ht="20.25" customHeight="1" x14ac:dyDescent="0.25">
      <c r="C131" s="3"/>
      <c r="D131" s="4"/>
      <c r="E131" s="5"/>
      <c r="F131" s="5"/>
    </row>
    <row r="132" spans="3:6" ht="20.25" customHeight="1" x14ac:dyDescent="0.25">
      <c r="C132" s="3"/>
      <c r="D132" s="4"/>
      <c r="E132" s="5"/>
      <c r="F132" s="5"/>
    </row>
    <row r="133" spans="3:6" ht="20.25" customHeight="1" x14ac:dyDescent="0.25">
      <c r="C133" s="3"/>
      <c r="D133" s="4"/>
      <c r="E133" s="5"/>
      <c r="F133" s="5"/>
    </row>
    <row r="134" spans="3:6" ht="20.25" customHeight="1" x14ac:dyDescent="0.25">
      <c r="C134" s="3"/>
      <c r="D134" s="4"/>
      <c r="E134" s="5"/>
      <c r="F134" s="5"/>
    </row>
    <row r="135" spans="3:6" ht="20.25" customHeight="1" x14ac:dyDescent="0.25">
      <c r="C135" s="3"/>
      <c r="D135" s="4"/>
      <c r="E135" s="5"/>
      <c r="F135" s="5"/>
    </row>
    <row r="136" spans="3:6" ht="20.25" customHeight="1" x14ac:dyDescent="0.25">
      <c r="C136" s="3"/>
      <c r="D136" s="4"/>
      <c r="E136" s="5"/>
      <c r="F136" s="5"/>
    </row>
    <row r="137" spans="3:6" ht="20.25" customHeight="1" x14ac:dyDescent="0.25">
      <c r="C137" s="3"/>
      <c r="D137" s="4"/>
      <c r="E137" s="5"/>
      <c r="F137" s="5"/>
    </row>
    <row r="138" spans="3:6" ht="20.25" customHeight="1" x14ac:dyDescent="0.25">
      <c r="C138" s="3"/>
      <c r="D138" s="4"/>
      <c r="E138" s="5"/>
      <c r="F138" s="5"/>
    </row>
    <row r="139" spans="3:6" ht="20.25" customHeight="1" x14ac:dyDescent="0.25">
      <c r="C139" s="3"/>
      <c r="D139" s="4"/>
      <c r="E139" s="5"/>
      <c r="F139" s="5"/>
    </row>
    <row r="140" spans="3:6" ht="20.25" customHeight="1" x14ac:dyDescent="0.25">
      <c r="C140" s="3"/>
      <c r="D140" s="4"/>
      <c r="E140" s="5"/>
      <c r="F140" s="5"/>
    </row>
    <row r="141" spans="3:6" ht="20.25" customHeight="1" x14ac:dyDescent="0.25">
      <c r="C141" s="3"/>
      <c r="D141" s="4"/>
      <c r="E141" s="5"/>
      <c r="F141" s="5"/>
    </row>
    <row r="142" spans="3:6" ht="20.25" customHeight="1" x14ac:dyDescent="0.25">
      <c r="C142" s="3"/>
      <c r="D142" s="4"/>
      <c r="E142" s="5"/>
      <c r="F142" s="5"/>
    </row>
    <row r="143" spans="3:6" ht="20.25" customHeight="1" x14ac:dyDescent="0.25">
      <c r="C143" s="3"/>
      <c r="D143" s="4"/>
      <c r="E143" s="5"/>
      <c r="F143" s="5"/>
    </row>
    <row r="144" spans="3:6" ht="20.25" customHeight="1" x14ac:dyDescent="0.25">
      <c r="C144" s="3"/>
      <c r="D144" s="4"/>
      <c r="E144" s="5"/>
      <c r="F144" s="5"/>
    </row>
    <row r="145" spans="3:11" ht="20.25" customHeight="1" x14ac:dyDescent="0.25">
      <c r="C145" s="3"/>
      <c r="D145" s="4"/>
      <c r="E145" s="5"/>
      <c r="F145" s="5"/>
      <c r="J145" s="2"/>
      <c r="K145" s="2"/>
    </row>
    <row r="146" spans="3:11" ht="20.25" customHeight="1" x14ac:dyDescent="0.25">
      <c r="C146" s="3"/>
      <c r="D146" s="4"/>
      <c r="E146" s="5"/>
      <c r="F146" s="5"/>
    </row>
    <row r="147" spans="3:11" ht="20.25" customHeight="1" x14ac:dyDescent="0.25">
      <c r="C147" s="3"/>
      <c r="D147" s="4"/>
      <c r="E147" s="5"/>
      <c r="F147" s="5"/>
    </row>
    <row r="148" spans="3:11" ht="20.25" customHeight="1" x14ac:dyDescent="0.25">
      <c r="C148" s="3"/>
      <c r="D148" s="4"/>
      <c r="E148" s="5"/>
      <c r="F148" s="5"/>
      <c r="J148" s="2"/>
      <c r="K148" s="2"/>
    </row>
    <row r="149" spans="3:11" ht="20.25" customHeight="1" x14ac:dyDescent="0.25">
      <c r="C149" s="3"/>
      <c r="D149" s="4"/>
      <c r="E149" s="5"/>
      <c r="F149" s="5"/>
      <c r="J149" s="2"/>
      <c r="K149" s="2"/>
    </row>
    <row r="150" spans="3:11" ht="20.25" customHeight="1" x14ac:dyDescent="0.25">
      <c r="C150" s="3"/>
      <c r="D150" s="4"/>
      <c r="E150" s="5"/>
      <c r="F150" s="5"/>
    </row>
    <row r="151" spans="3:11" ht="20.25" customHeight="1" x14ac:dyDescent="0.25">
      <c r="C151" s="3"/>
      <c r="D151" s="4"/>
      <c r="E151" s="5"/>
      <c r="F151" s="5"/>
      <c r="J151" s="2"/>
      <c r="K151" s="2"/>
    </row>
    <row r="152" spans="3:11" ht="20.25" customHeight="1" x14ac:dyDescent="0.25">
      <c r="C152" s="3"/>
      <c r="D152" s="4"/>
      <c r="E152" s="5"/>
      <c r="F152" s="5"/>
      <c r="J152" s="2"/>
      <c r="K152" s="2"/>
    </row>
    <row r="153" spans="3:11" ht="20.25" customHeight="1" x14ac:dyDescent="0.25">
      <c r="C153" s="3"/>
      <c r="D153" s="4"/>
      <c r="E153" s="5"/>
      <c r="F153" s="5"/>
      <c r="J153" s="2"/>
      <c r="K153" s="2"/>
    </row>
    <row r="154" spans="3:11" ht="20.25" customHeight="1" x14ac:dyDescent="0.25">
      <c r="C154" s="3"/>
      <c r="D154" s="4"/>
      <c r="E154" s="5"/>
      <c r="F154" s="5"/>
      <c r="J154" s="2"/>
      <c r="K154" s="2"/>
    </row>
    <row r="155" spans="3:11" ht="20.25" customHeight="1" x14ac:dyDescent="0.25">
      <c r="C155" s="3"/>
      <c r="D155" s="4"/>
      <c r="E155" s="5"/>
      <c r="F155" s="5"/>
      <c r="J155" s="2"/>
      <c r="K155" s="2"/>
    </row>
    <row r="156" spans="3:11" ht="20.25" customHeight="1" x14ac:dyDescent="0.25">
      <c r="C156" s="3"/>
      <c r="D156" s="4"/>
      <c r="E156" s="5"/>
      <c r="F156" s="5"/>
      <c r="J156" s="2"/>
      <c r="K156" s="2"/>
    </row>
    <row r="157" spans="3:11" ht="20.25" customHeight="1" x14ac:dyDescent="0.25">
      <c r="C157" s="3"/>
      <c r="D157" s="4"/>
      <c r="E157" s="5"/>
      <c r="F157" s="5"/>
      <c r="J157" s="2"/>
      <c r="K157" s="2"/>
    </row>
    <row r="158" spans="3:11" ht="20.25" customHeight="1" x14ac:dyDescent="0.25">
      <c r="C158" s="3"/>
      <c r="D158" s="4"/>
      <c r="E158" s="5"/>
      <c r="F158" s="5"/>
      <c r="J158" s="2"/>
      <c r="K158" s="2"/>
    </row>
    <row r="159" spans="3:11" ht="20.25" customHeight="1" x14ac:dyDescent="0.25">
      <c r="C159" s="3"/>
      <c r="D159" s="4"/>
      <c r="E159" s="5"/>
      <c r="F159" s="5"/>
    </row>
    <row r="160" spans="3:11" ht="20.25" customHeight="1" x14ac:dyDescent="0.25">
      <c r="C160" s="3"/>
      <c r="D160" s="4"/>
      <c r="E160" s="5"/>
      <c r="F160" s="5"/>
      <c r="J160" s="2"/>
      <c r="K160" s="2"/>
    </row>
    <row r="161" spans="3:11" ht="20.25" customHeight="1" x14ac:dyDescent="0.25">
      <c r="C161" s="3"/>
      <c r="D161" s="4"/>
      <c r="E161" s="5"/>
      <c r="F161" s="5"/>
      <c r="J161" s="2"/>
      <c r="K161" s="2"/>
    </row>
    <row r="162" spans="3:11" ht="20.25" customHeight="1" x14ac:dyDescent="0.25">
      <c r="C162" s="3"/>
      <c r="D162" s="4"/>
      <c r="E162" s="5"/>
      <c r="F162" s="5"/>
      <c r="J162" s="6"/>
      <c r="K162" s="6"/>
    </row>
    <row r="163" spans="3:11" ht="20.25" customHeight="1" x14ac:dyDescent="0.25">
      <c r="C163" s="7"/>
      <c r="D163" s="4"/>
      <c r="E163" s="5"/>
      <c r="F163" s="5"/>
      <c r="G163" s="2"/>
      <c r="H163" s="2"/>
      <c r="I163" s="2"/>
      <c r="J163" s="6"/>
      <c r="K163" s="6"/>
    </row>
    <row r="164" spans="3:11" ht="20.25" customHeight="1" x14ac:dyDescent="0.25">
      <c r="C164" s="7"/>
      <c r="D164" s="4"/>
      <c r="E164" s="5"/>
      <c r="F164" s="5"/>
      <c r="G164" s="6"/>
      <c r="H164" s="6"/>
      <c r="I164" s="6"/>
      <c r="J164" s="6"/>
      <c r="K164" s="6"/>
    </row>
    <row r="165" spans="3:11" ht="20.25" customHeight="1" x14ac:dyDescent="0.25">
      <c r="C165" s="7"/>
      <c r="D165" s="4"/>
      <c r="E165" s="5"/>
      <c r="F165" s="5"/>
      <c r="G165" s="6"/>
      <c r="H165" s="6"/>
      <c r="I165" s="6"/>
      <c r="J165" s="6"/>
      <c r="K165" s="6"/>
    </row>
    <row r="166" spans="3:11" ht="20.25" customHeight="1" x14ac:dyDescent="0.25">
      <c r="C166" s="7"/>
      <c r="D166" s="4"/>
      <c r="E166" s="5"/>
      <c r="F166" s="5"/>
      <c r="G166" s="6"/>
      <c r="H166" s="6"/>
      <c r="I166" s="6"/>
      <c r="J166" s="6"/>
      <c r="K166" s="6"/>
    </row>
    <row r="167" spans="3:11" ht="20.25" customHeight="1" x14ac:dyDescent="0.25">
      <c r="C167" s="3"/>
      <c r="D167" s="4"/>
      <c r="E167" s="5"/>
      <c r="F167" s="5"/>
      <c r="G167" s="6"/>
      <c r="H167" s="6"/>
      <c r="I167" s="6"/>
      <c r="J167" s="2"/>
      <c r="K167" s="2"/>
    </row>
    <row r="168" spans="3:11" ht="20.25" customHeight="1" x14ac:dyDescent="0.25">
      <c r="C168" s="3"/>
      <c r="D168" s="4"/>
      <c r="E168" s="5"/>
      <c r="F168" s="5"/>
    </row>
    <row r="169" spans="3:11" ht="20.25" customHeight="1" x14ac:dyDescent="0.25">
      <c r="C169" s="3"/>
      <c r="D169" s="4"/>
      <c r="E169" s="5"/>
      <c r="F169" s="5"/>
      <c r="J169" s="2"/>
      <c r="K169" s="2"/>
    </row>
    <row r="170" spans="3:11" ht="20.25" customHeight="1" x14ac:dyDescent="0.25">
      <c r="C170" s="3"/>
      <c r="D170" s="4"/>
      <c r="E170" s="5"/>
      <c r="F170" s="5"/>
      <c r="J170" s="2"/>
      <c r="K170" s="2"/>
    </row>
    <row r="171" spans="3:11" ht="20.25" customHeight="1" x14ac:dyDescent="0.25">
      <c r="C171" s="3"/>
      <c r="D171" s="4"/>
      <c r="E171" s="5"/>
      <c r="F171" s="5"/>
    </row>
    <row r="172" spans="3:11" ht="20.25" customHeight="1" x14ac:dyDescent="0.25">
      <c r="C172" s="3"/>
      <c r="D172" s="4"/>
      <c r="E172" s="5"/>
      <c r="F172" s="5"/>
    </row>
    <row r="173" spans="3:11" ht="20.25" customHeight="1" x14ac:dyDescent="0.25">
      <c r="C173" s="3"/>
      <c r="D173" s="4"/>
      <c r="E173" s="5"/>
      <c r="F173" s="5"/>
    </row>
    <row r="174" spans="3:11" ht="20.25" customHeight="1" x14ac:dyDescent="0.25">
      <c r="C174" s="3"/>
      <c r="D174" s="4"/>
      <c r="E174" s="5"/>
      <c r="F174" s="5"/>
    </row>
    <row r="175" spans="3:11" ht="20.25" customHeight="1" x14ac:dyDescent="0.25">
      <c r="C175" s="3"/>
      <c r="D175" s="4"/>
      <c r="E175" s="5"/>
      <c r="F175" s="5"/>
      <c r="J175" s="2"/>
      <c r="K175" s="2"/>
    </row>
    <row r="176" spans="3:11" ht="20.25" customHeight="1" x14ac:dyDescent="0.25">
      <c r="C176" s="3"/>
      <c r="D176" s="4"/>
      <c r="E176" s="5"/>
      <c r="F176" s="5"/>
    </row>
    <row r="177" spans="3:11" ht="20.25" customHeight="1" x14ac:dyDescent="0.25">
      <c r="C177" s="3"/>
      <c r="D177" s="4"/>
      <c r="E177" s="5"/>
      <c r="F177" s="5"/>
    </row>
    <row r="178" spans="3:11" ht="20.25" customHeight="1" x14ac:dyDescent="0.25">
      <c r="C178" s="3"/>
      <c r="D178" s="4"/>
      <c r="E178" s="5"/>
      <c r="F178" s="5"/>
      <c r="J178" s="2"/>
      <c r="K178" s="2"/>
    </row>
    <row r="179" spans="3:11" ht="20.25" customHeight="1" x14ac:dyDescent="0.25">
      <c r="C179" s="3"/>
      <c r="D179" s="4"/>
      <c r="E179" s="5"/>
      <c r="F179" s="5"/>
      <c r="J179" s="2"/>
      <c r="K179" s="2"/>
    </row>
    <row r="180" spans="3:11" ht="20.25" customHeight="1" x14ac:dyDescent="0.25">
      <c r="C180" s="3"/>
      <c r="D180" s="4"/>
      <c r="E180" s="5"/>
      <c r="F180" s="5"/>
      <c r="J180" s="2"/>
      <c r="K180" s="2"/>
    </row>
    <row r="181" spans="3:11" ht="20.25" customHeight="1" x14ac:dyDescent="0.25">
      <c r="C181" s="3"/>
      <c r="D181" s="4"/>
      <c r="E181" s="5"/>
      <c r="F181" s="5"/>
    </row>
    <row r="182" spans="3:11" ht="20.25" customHeight="1" x14ac:dyDescent="0.25">
      <c r="C182" s="3"/>
      <c r="D182" s="4"/>
      <c r="E182" s="5"/>
      <c r="F182" s="5"/>
      <c r="J182" s="2"/>
      <c r="K182" s="2"/>
    </row>
    <row r="183" spans="3:11" ht="20.25" customHeight="1" x14ac:dyDescent="0.25">
      <c r="C183" s="3"/>
      <c r="D183" s="4"/>
      <c r="E183" s="5"/>
      <c r="F183" s="5"/>
    </row>
    <row r="184" spans="3:11" ht="20.25" customHeight="1" x14ac:dyDescent="0.25">
      <c r="C184" s="3"/>
      <c r="D184" s="4"/>
      <c r="E184" s="5"/>
      <c r="F184" s="5"/>
      <c r="J184" s="2"/>
      <c r="K184" s="2"/>
    </row>
    <row r="185" spans="3:11" ht="20.25" customHeight="1" x14ac:dyDescent="0.25">
      <c r="C185" s="3"/>
      <c r="D185" s="4"/>
      <c r="E185" s="5"/>
      <c r="F185" s="5"/>
    </row>
    <row r="186" spans="3:11" ht="20.25" customHeight="1" x14ac:dyDescent="0.25">
      <c r="C186" s="3"/>
      <c r="D186" s="4"/>
      <c r="E186" s="5"/>
      <c r="F186" s="5"/>
    </row>
    <row r="187" spans="3:11" ht="20.25" customHeight="1" x14ac:dyDescent="0.25">
      <c r="C187" s="3"/>
      <c r="D187" s="4"/>
      <c r="E187" s="5"/>
      <c r="F187" s="5"/>
      <c r="J187" s="2"/>
      <c r="K187" s="2"/>
    </row>
    <row r="188" spans="3:11" ht="20.25" customHeight="1" x14ac:dyDescent="0.25">
      <c r="C188" s="3"/>
      <c r="D188" s="4"/>
      <c r="E188" s="5"/>
      <c r="F188" s="5"/>
    </row>
    <row r="189" spans="3:11" ht="20.25" customHeight="1" x14ac:dyDescent="0.25">
      <c r="C189" s="3"/>
      <c r="D189" s="4"/>
      <c r="E189" s="5"/>
      <c r="F189" s="5"/>
    </row>
    <row r="190" spans="3:11" ht="20.25" customHeight="1" x14ac:dyDescent="0.25">
      <c r="C190" s="3"/>
      <c r="D190" s="4"/>
      <c r="E190" s="5"/>
      <c r="F190" s="5"/>
      <c r="J190" s="2"/>
      <c r="K190" s="2"/>
    </row>
    <row r="191" spans="3:11" ht="20.25" customHeight="1" x14ac:dyDescent="0.25">
      <c r="C191" s="3"/>
      <c r="D191" s="4"/>
      <c r="E191" s="5"/>
      <c r="F191" s="5"/>
      <c r="J191" s="2"/>
      <c r="K191" s="2"/>
    </row>
    <row r="192" spans="3:11" ht="20.25" customHeight="1" x14ac:dyDescent="0.25">
      <c r="C192" s="3"/>
      <c r="D192" s="4"/>
      <c r="E192" s="5"/>
      <c r="F192" s="5"/>
      <c r="J192" s="6"/>
      <c r="K192" s="6"/>
    </row>
    <row r="193" spans="3:11" ht="20.25" customHeight="1" x14ac:dyDescent="0.25">
      <c r="C193" s="7"/>
      <c r="D193" s="4"/>
      <c r="E193" s="5"/>
      <c r="F193" s="5"/>
      <c r="G193" s="2"/>
      <c r="H193" s="2"/>
      <c r="I193" s="2"/>
      <c r="J193" s="6"/>
      <c r="K193" s="6"/>
    </row>
    <row r="194" spans="3:11" ht="20.25" customHeight="1" x14ac:dyDescent="0.25">
      <c r="C194" s="7"/>
      <c r="D194" s="4"/>
      <c r="E194" s="5"/>
      <c r="F194" s="5"/>
      <c r="G194" s="6"/>
      <c r="H194" s="6"/>
      <c r="I194" s="6"/>
      <c r="J194" s="6"/>
      <c r="K194" s="6"/>
    </row>
    <row r="195" spans="3:11" ht="20.25" customHeight="1" x14ac:dyDescent="0.25">
      <c r="C195" s="7"/>
      <c r="D195" s="4"/>
      <c r="E195" s="5"/>
      <c r="F195" s="5"/>
      <c r="G195" s="6"/>
      <c r="H195" s="6"/>
      <c r="I195" s="6"/>
      <c r="J195" s="6"/>
      <c r="K195" s="6"/>
    </row>
    <row r="196" spans="3:11" ht="20.25" customHeight="1" x14ac:dyDescent="0.25">
      <c r="C196" s="7"/>
      <c r="D196" s="4"/>
      <c r="E196" s="5"/>
      <c r="F196" s="5"/>
      <c r="G196" s="6"/>
      <c r="H196" s="6"/>
      <c r="I196" s="6"/>
      <c r="J196" s="6"/>
      <c r="K196" s="6"/>
    </row>
    <row r="197" spans="3:11" ht="20.25" customHeight="1" x14ac:dyDescent="0.25">
      <c r="C197" s="3"/>
      <c r="D197" s="4"/>
      <c r="E197" s="5"/>
      <c r="F197" s="5"/>
      <c r="G197" s="6"/>
      <c r="H197" s="6"/>
      <c r="I197" s="6"/>
      <c r="J197" s="2"/>
      <c r="K197" s="2"/>
    </row>
    <row r="198" spans="3:11" ht="20.25" customHeight="1" x14ac:dyDescent="0.25">
      <c r="C198" s="3"/>
      <c r="D198" s="4"/>
      <c r="E198" s="5"/>
      <c r="F198" s="5"/>
    </row>
    <row r="199" spans="3:11" ht="20.25" customHeight="1" x14ac:dyDescent="0.25">
      <c r="C199" s="3"/>
      <c r="D199" s="4"/>
      <c r="E199" s="5"/>
      <c r="F199" s="5"/>
    </row>
    <row r="200" spans="3:11" ht="20.25" customHeight="1" x14ac:dyDescent="0.25">
      <c r="C200" s="3"/>
      <c r="D200" s="4"/>
      <c r="E200" s="5"/>
      <c r="F200" s="5"/>
      <c r="J200" s="2"/>
      <c r="K200" s="2"/>
    </row>
    <row r="201" spans="3:11" ht="20.25" customHeight="1" x14ac:dyDescent="0.25">
      <c r="C201" s="3"/>
      <c r="D201" s="4"/>
      <c r="E201" s="5"/>
      <c r="F201" s="5"/>
      <c r="J201" s="2"/>
      <c r="K201" s="2"/>
    </row>
    <row r="202" spans="3:11" ht="20.25" customHeight="1" x14ac:dyDescent="0.25">
      <c r="C202" s="3"/>
      <c r="D202" s="4"/>
      <c r="E202" s="5"/>
      <c r="F202" s="5"/>
    </row>
    <row r="203" spans="3:11" ht="20.25" customHeight="1" x14ac:dyDescent="0.25">
      <c r="C203" s="3"/>
      <c r="D203" s="4"/>
      <c r="E203" s="5"/>
      <c r="F203" s="5"/>
      <c r="J203" s="2"/>
      <c r="K203" s="2"/>
    </row>
    <row r="204" spans="3:11" ht="20.25" customHeight="1" x14ac:dyDescent="0.25">
      <c r="C204" s="3"/>
      <c r="D204" s="4"/>
      <c r="E204" s="5"/>
      <c r="F204" s="5"/>
    </row>
    <row r="205" spans="3:11" ht="20.25" customHeight="1" x14ac:dyDescent="0.25">
      <c r="C205" s="3"/>
      <c r="D205" s="4"/>
      <c r="E205" s="5"/>
      <c r="F205" s="5"/>
    </row>
    <row r="206" spans="3:11" ht="20.25" customHeight="1" x14ac:dyDescent="0.25">
      <c r="C206" s="3"/>
      <c r="D206" s="4"/>
      <c r="E206" s="5"/>
      <c r="F206" s="5"/>
      <c r="J206" s="2"/>
      <c r="K206" s="2"/>
    </row>
    <row r="207" spans="3:11" ht="20.25" customHeight="1" x14ac:dyDescent="0.25">
      <c r="C207" s="3"/>
      <c r="D207" s="4"/>
      <c r="E207" s="5"/>
      <c r="F207" s="5"/>
    </row>
    <row r="208" spans="3:11" ht="20.25" customHeight="1" x14ac:dyDescent="0.25">
      <c r="C208" s="3"/>
      <c r="D208" s="4"/>
      <c r="E208" s="5"/>
      <c r="F208" s="5"/>
    </row>
    <row r="209" spans="3:11" ht="20.25" customHeight="1" x14ac:dyDescent="0.25">
      <c r="C209" s="3"/>
      <c r="D209" s="4"/>
      <c r="E209" s="5"/>
      <c r="F209" s="5"/>
    </row>
    <row r="210" spans="3:11" ht="20.25" customHeight="1" x14ac:dyDescent="0.25">
      <c r="C210" s="3"/>
      <c r="D210" s="4"/>
      <c r="E210" s="5"/>
      <c r="F210" s="5"/>
      <c r="J210" s="2"/>
      <c r="K210" s="2"/>
    </row>
    <row r="211" spans="3:11" ht="20.25" customHeight="1" x14ac:dyDescent="0.25">
      <c r="C211" s="3"/>
      <c r="D211" s="4"/>
      <c r="E211" s="5"/>
      <c r="F211" s="5"/>
    </row>
    <row r="212" spans="3:11" ht="20.25" customHeight="1" x14ac:dyDescent="0.25"/>
    <row r="213" spans="3:11" ht="20.25" customHeight="1" x14ac:dyDescent="0.25"/>
    <row r="214" spans="3:11" ht="20.25" customHeight="1" x14ac:dyDescent="0.25"/>
    <row r="215" spans="3:11" ht="20.25" customHeight="1" x14ac:dyDescent="0.25"/>
    <row r="216" spans="3:11" ht="20.25" customHeight="1" x14ac:dyDescent="0.25"/>
    <row r="217" spans="3:11" ht="20.25" customHeight="1" x14ac:dyDescent="0.25"/>
    <row r="218" spans="3:11" ht="20.25" customHeight="1" x14ac:dyDescent="0.25"/>
    <row r="219" spans="3:11" ht="20.25" customHeight="1" x14ac:dyDescent="0.25"/>
    <row r="220" spans="3:11" ht="20.25" customHeight="1" x14ac:dyDescent="0.25"/>
    <row r="221" spans="3:11" ht="20.25" customHeight="1" x14ac:dyDescent="0.25"/>
    <row r="222" spans="3:11" ht="20.25" customHeight="1" x14ac:dyDescent="0.25"/>
    <row r="223" spans="3:11" ht="20.25" customHeight="1" x14ac:dyDescent="0.25"/>
    <row r="224" spans="3:11" ht="20.25" customHeight="1" x14ac:dyDescent="0.25"/>
    <row r="225" ht="20.25" customHeight="1" x14ac:dyDescent="0.25"/>
    <row r="226" ht="20.25" customHeight="1" x14ac:dyDescent="0.25"/>
    <row r="227" ht="20.25" customHeight="1" x14ac:dyDescent="0.25"/>
    <row r="228" ht="20.25" customHeight="1" x14ac:dyDescent="0.25"/>
    <row r="229" ht="20.25" customHeight="1" x14ac:dyDescent="0.25"/>
    <row r="230" ht="20.25" customHeight="1" x14ac:dyDescent="0.25"/>
    <row r="231" ht="20.25" customHeight="1" x14ac:dyDescent="0.25"/>
    <row r="232" ht="20.25" customHeight="1" x14ac:dyDescent="0.25"/>
    <row r="233" ht="20.25" customHeight="1" x14ac:dyDescent="0.25"/>
    <row r="234" ht="20.25" customHeight="1" x14ac:dyDescent="0.25"/>
    <row r="235" ht="20.25" customHeight="1" x14ac:dyDescent="0.25"/>
    <row r="236" ht="20.25" customHeight="1" x14ac:dyDescent="0.25"/>
    <row r="237" ht="20.25" customHeight="1" x14ac:dyDescent="0.25"/>
    <row r="238" ht="20.25" customHeight="1" x14ac:dyDescent="0.25"/>
    <row r="239" ht="20.25" customHeight="1" x14ac:dyDescent="0.25"/>
    <row r="240" ht="20.25" customHeight="1" x14ac:dyDescent="0.25"/>
    <row r="241" ht="20.25" customHeight="1" x14ac:dyDescent="0.25"/>
    <row r="242" ht="20.25" customHeight="1" x14ac:dyDescent="0.25"/>
    <row r="243" ht="20.25" customHeight="1" x14ac:dyDescent="0.25"/>
    <row r="244" ht="20.25" customHeight="1" x14ac:dyDescent="0.25"/>
    <row r="245" ht="20.25" customHeight="1" x14ac:dyDescent="0.25"/>
    <row r="246" ht="20.25" customHeight="1" x14ac:dyDescent="0.25"/>
    <row r="247" ht="20.25" customHeight="1" x14ac:dyDescent="0.25"/>
    <row r="248" ht="20.25" customHeight="1" x14ac:dyDescent="0.25"/>
    <row r="249" ht="20.25" customHeight="1" x14ac:dyDescent="0.25"/>
    <row r="250" ht="20.25" customHeight="1" x14ac:dyDescent="0.25"/>
    <row r="251" ht="20.25" customHeight="1" x14ac:dyDescent="0.25"/>
    <row r="252" ht="20.25" customHeight="1" x14ac:dyDescent="0.25"/>
    <row r="253" ht="20.25" customHeight="1" x14ac:dyDescent="0.25"/>
    <row r="254" ht="20.25" customHeight="1" x14ac:dyDescent="0.25"/>
    <row r="255" ht="20.25" customHeight="1" x14ac:dyDescent="0.25"/>
    <row r="256" ht="20.25" customHeight="1" x14ac:dyDescent="0.25"/>
    <row r="257" ht="20.25" customHeight="1" x14ac:dyDescent="0.25"/>
    <row r="258" ht="20.25" customHeight="1" x14ac:dyDescent="0.25"/>
    <row r="259" ht="20.25" customHeight="1" x14ac:dyDescent="0.25"/>
    <row r="260" ht="20.25" customHeight="1" x14ac:dyDescent="0.25"/>
    <row r="261" ht="20.25" customHeight="1" x14ac:dyDescent="0.25"/>
    <row r="262" ht="20.25" customHeight="1" x14ac:dyDescent="0.25"/>
    <row r="263" ht="20.25" customHeight="1" x14ac:dyDescent="0.25"/>
    <row r="264" ht="20.25" customHeight="1" x14ac:dyDescent="0.25"/>
    <row r="265" ht="20.25" customHeight="1" x14ac:dyDescent="0.25"/>
    <row r="266" ht="20.25" customHeight="1" x14ac:dyDescent="0.25"/>
    <row r="267" ht="20.25" customHeight="1" x14ac:dyDescent="0.25"/>
    <row r="268" ht="20.25" customHeight="1" x14ac:dyDescent="0.25"/>
    <row r="269" ht="20.25" customHeight="1" x14ac:dyDescent="0.25"/>
    <row r="270" ht="20.25" customHeight="1" x14ac:dyDescent="0.25"/>
    <row r="271" ht="20.25" customHeight="1" x14ac:dyDescent="0.25"/>
    <row r="272" ht="20.25" customHeight="1" x14ac:dyDescent="0.25"/>
    <row r="273" ht="20.25" customHeight="1" x14ac:dyDescent="0.25"/>
    <row r="274" ht="20.25" customHeight="1" x14ac:dyDescent="0.25"/>
    <row r="275" ht="20.25" customHeight="1" x14ac:dyDescent="0.25"/>
    <row r="276" ht="20.25" customHeight="1" x14ac:dyDescent="0.25"/>
    <row r="277" ht="20.25" customHeight="1" x14ac:dyDescent="0.25"/>
    <row r="278" ht="20.25" customHeight="1" x14ac:dyDescent="0.25"/>
    <row r="279" ht="20.25" customHeight="1" x14ac:dyDescent="0.25"/>
    <row r="280" ht="20.25" customHeight="1" x14ac:dyDescent="0.25"/>
    <row r="281" ht="20.25" customHeight="1" x14ac:dyDescent="0.25"/>
    <row r="282" ht="20.25" customHeight="1" x14ac:dyDescent="0.25"/>
    <row r="283" ht="20.25" customHeight="1" x14ac:dyDescent="0.25"/>
    <row r="284" ht="20.25" customHeight="1" x14ac:dyDescent="0.25"/>
    <row r="285" ht="20.25" customHeight="1" x14ac:dyDescent="0.25"/>
    <row r="286" ht="20.25" customHeight="1" x14ac:dyDescent="0.25"/>
    <row r="287" ht="20.25" customHeight="1" x14ac:dyDescent="0.25"/>
    <row r="288" ht="20.25" customHeight="1" x14ac:dyDescent="0.25"/>
    <row r="289" ht="20.25" customHeight="1" x14ac:dyDescent="0.25"/>
    <row r="290" ht="20.25" customHeight="1" x14ac:dyDescent="0.25"/>
    <row r="291" ht="20.25" customHeight="1" x14ac:dyDescent="0.25"/>
    <row r="292" ht="20.25" customHeight="1" x14ac:dyDescent="0.25"/>
    <row r="293" ht="20.25" customHeight="1" x14ac:dyDescent="0.25"/>
    <row r="294" ht="20.25" customHeight="1" x14ac:dyDescent="0.25"/>
    <row r="295" ht="20.25" customHeight="1" x14ac:dyDescent="0.25"/>
    <row r="296" ht="20.25" customHeight="1" x14ac:dyDescent="0.25"/>
    <row r="297" ht="20.25" customHeight="1" x14ac:dyDescent="0.25"/>
    <row r="298" ht="20.25" customHeight="1" x14ac:dyDescent="0.25"/>
    <row r="299" ht="20.25" customHeight="1" x14ac:dyDescent="0.25"/>
    <row r="300" ht="20.25" customHeight="1" x14ac:dyDescent="0.25"/>
    <row r="301" ht="20.25" customHeight="1" x14ac:dyDescent="0.25"/>
    <row r="302" ht="20.25" customHeight="1" x14ac:dyDescent="0.25"/>
    <row r="303" ht="20.25" customHeight="1" x14ac:dyDescent="0.25"/>
    <row r="304" ht="20.25" customHeight="1" x14ac:dyDescent="0.25"/>
    <row r="305" ht="20.25" customHeight="1" x14ac:dyDescent="0.25"/>
    <row r="306" ht="20.25" customHeight="1" x14ac:dyDescent="0.25"/>
    <row r="307" ht="20.25" customHeight="1" x14ac:dyDescent="0.25"/>
    <row r="308" ht="20.25" customHeight="1" x14ac:dyDescent="0.25"/>
    <row r="309" ht="20.25" customHeight="1" x14ac:dyDescent="0.25"/>
    <row r="310" ht="20.25" customHeight="1" x14ac:dyDescent="0.25"/>
    <row r="311" ht="20.25" customHeight="1" x14ac:dyDescent="0.25"/>
    <row r="312" ht="20.25" customHeight="1" x14ac:dyDescent="0.25"/>
    <row r="313" ht="20.25" customHeight="1" x14ac:dyDescent="0.25"/>
    <row r="314" ht="20.25" customHeight="1" x14ac:dyDescent="0.25"/>
    <row r="315" ht="20.25" customHeight="1" x14ac:dyDescent="0.25"/>
    <row r="316" ht="20.25" customHeight="1" x14ac:dyDescent="0.25"/>
    <row r="317" ht="20.25" customHeight="1" x14ac:dyDescent="0.25"/>
    <row r="318" ht="20.25" customHeight="1" x14ac:dyDescent="0.25"/>
    <row r="319" ht="20.25" customHeight="1" x14ac:dyDescent="0.25"/>
    <row r="320" ht="20.25" customHeight="1" x14ac:dyDescent="0.25"/>
    <row r="321" ht="20.25" customHeight="1" x14ac:dyDescent="0.25"/>
    <row r="322" ht="20.25" customHeight="1" x14ac:dyDescent="0.25"/>
    <row r="323" ht="20.25" customHeight="1" x14ac:dyDescent="0.25"/>
    <row r="324" ht="20.25" customHeight="1" x14ac:dyDescent="0.25"/>
    <row r="325" ht="20.25" customHeight="1" x14ac:dyDescent="0.25"/>
    <row r="326" ht="20.25" customHeight="1" x14ac:dyDescent="0.25"/>
    <row r="327" ht="20.25" customHeight="1" x14ac:dyDescent="0.25"/>
    <row r="328" ht="20.25" customHeight="1" x14ac:dyDescent="0.25"/>
    <row r="329" ht="20.25" customHeight="1" x14ac:dyDescent="0.25"/>
    <row r="330" ht="20.25" customHeight="1" x14ac:dyDescent="0.25"/>
    <row r="331" ht="20.25" customHeight="1" x14ac:dyDescent="0.25"/>
    <row r="332" ht="20.25" customHeight="1" x14ac:dyDescent="0.25"/>
    <row r="333" ht="20.25" customHeight="1" x14ac:dyDescent="0.25"/>
    <row r="334" ht="20.25" customHeight="1" x14ac:dyDescent="0.25"/>
    <row r="335" ht="20.25" customHeight="1" x14ac:dyDescent="0.25"/>
    <row r="336" ht="20.25" customHeight="1" x14ac:dyDescent="0.25"/>
    <row r="337" ht="20.25" customHeight="1" x14ac:dyDescent="0.25"/>
    <row r="338" ht="20.25" customHeight="1" x14ac:dyDescent="0.25"/>
    <row r="339" ht="20.25" customHeight="1" x14ac:dyDescent="0.25"/>
    <row r="340" ht="20.25" customHeight="1" x14ac:dyDescent="0.25"/>
    <row r="341" ht="20.25" customHeight="1" x14ac:dyDescent="0.25"/>
    <row r="342" ht="20.25" customHeight="1" x14ac:dyDescent="0.25"/>
    <row r="343" ht="20.25" customHeight="1" x14ac:dyDescent="0.25"/>
    <row r="344" ht="20.25" customHeight="1" x14ac:dyDescent="0.25"/>
    <row r="345" ht="20.25" customHeight="1" x14ac:dyDescent="0.25"/>
    <row r="346" ht="20.25" customHeight="1" x14ac:dyDescent="0.25"/>
    <row r="347" ht="20.25" customHeight="1" x14ac:dyDescent="0.25"/>
    <row r="348" ht="20.25" customHeight="1" x14ac:dyDescent="0.25"/>
    <row r="349" ht="20.25" customHeight="1" x14ac:dyDescent="0.25"/>
    <row r="350" ht="20.25" customHeight="1" x14ac:dyDescent="0.25"/>
    <row r="351" ht="20.25" customHeight="1" x14ac:dyDescent="0.25"/>
    <row r="352" ht="20.25" customHeight="1" x14ac:dyDescent="0.25"/>
    <row r="353" ht="20.25" customHeight="1" x14ac:dyDescent="0.25"/>
    <row r="354" ht="20.25" customHeight="1" x14ac:dyDescent="0.25"/>
    <row r="355" ht="20.25" customHeight="1" x14ac:dyDescent="0.25"/>
    <row r="356" ht="20.25" customHeight="1" x14ac:dyDescent="0.25"/>
    <row r="357" ht="20.25" customHeight="1" x14ac:dyDescent="0.25"/>
    <row r="358" ht="20.25" customHeight="1" x14ac:dyDescent="0.25"/>
    <row r="359" ht="20.25" customHeight="1" x14ac:dyDescent="0.25"/>
    <row r="360" ht="20.25" customHeight="1" x14ac:dyDescent="0.25"/>
    <row r="361" ht="20.25" customHeight="1" x14ac:dyDescent="0.25"/>
    <row r="362" ht="20.25" customHeight="1" x14ac:dyDescent="0.25"/>
    <row r="363" ht="20.25" customHeight="1" x14ac:dyDescent="0.25"/>
    <row r="364" ht="20.25" customHeight="1" x14ac:dyDescent="0.25"/>
    <row r="365" ht="20.25" customHeight="1" x14ac:dyDescent="0.25"/>
    <row r="366" ht="20.25" customHeight="1" x14ac:dyDescent="0.25"/>
    <row r="367" ht="20.25" customHeight="1" x14ac:dyDescent="0.25"/>
    <row r="368" ht="20.25" customHeight="1" x14ac:dyDescent="0.25"/>
    <row r="369" ht="20.25" customHeight="1" x14ac:dyDescent="0.25"/>
    <row r="370" ht="20.25" customHeight="1" x14ac:dyDescent="0.25"/>
    <row r="371" ht="20.25" customHeight="1" x14ac:dyDescent="0.25"/>
    <row r="372" ht="20.25" customHeight="1" x14ac:dyDescent="0.25"/>
    <row r="373" ht="20.25" customHeight="1" x14ac:dyDescent="0.25"/>
    <row r="374" ht="20.25" customHeight="1" x14ac:dyDescent="0.25"/>
    <row r="375" ht="20.25" customHeight="1" x14ac:dyDescent="0.25"/>
    <row r="376" ht="20.25" customHeight="1" x14ac:dyDescent="0.25"/>
    <row r="377" ht="20.25" customHeight="1" x14ac:dyDescent="0.25"/>
    <row r="378" ht="20.25" customHeight="1" x14ac:dyDescent="0.25"/>
    <row r="379" ht="20.25" customHeight="1" x14ac:dyDescent="0.25"/>
    <row r="380" ht="20.25" customHeight="1" x14ac:dyDescent="0.25"/>
    <row r="381" ht="20.25" customHeight="1" x14ac:dyDescent="0.25"/>
    <row r="382" ht="20.25" customHeight="1" x14ac:dyDescent="0.25"/>
    <row r="383" ht="20.25" customHeight="1" x14ac:dyDescent="0.25"/>
    <row r="384" ht="20.25" customHeight="1" x14ac:dyDescent="0.25"/>
    <row r="385" ht="20.25" customHeight="1" x14ac:dyDescent="0.25"/>
    <row r="386" ht="20.25" customHeight="1" x14ac:dyDescent="0.25"/>
    <row r="387" ht="20.25" customHeight="1" x14ac:dyDescent="0.25"/>
    <row r="388" ht="20.25" customHeight="1" x14ac:dyDescent="0.25"/>
    <row r="389" ht="20.25" customHeight="1" x14ac:dyDescent="0.25"/>
    <row r="390" ht="20.25" customHeight="1" x14ac:dyDescent="0.25"/>
    <row r="391" ht="20.25" customHeight="1" x14ac:dyDescent="0.25"/>
    <row r="392" ht="20.25" customHeight="1" x14ac:dyDescent="0.25"/>
    <row r="393" ht="20.25" customHeight="1" x14ac:dyDescent="0.25"/>
    <row r="394" ht="20.25" customHeight="1" x14ac:dyDescent="0.25"/>
    <row r="395" ht="20.25" customHeight="1" x14ac:dyDescent="0.25"/>
    <row r="396" ht="20.25" customHeight="1" x14ac:dyDescent="0.25"/>
    <row r="397" ht="20.25" customHeight="1" x14ac:dyDescent="0.25"/>
    <row r="398" ht="20.25" customHeight="1" x14ac:dyDescent="0.25"/>
    <row r="399" ht="20.25" customHeight="1" x14ac:dyDescent="0.25"/>
    <row r="400" ht="20.25" customHeight="1" x14ac:dyDescent="0.25"/>
    <row r="401" ht="20.25" customHeight="1" x14ac:dyDescent="0.25"/>
    <row r="402" ht="20.25" customHeight="1" x14ac:dyDescent="0.25"/>
    <row r="403" ht="20.25" customHeight="1" x14ac:dyDescent="0.25"/>
    <row r="404" ht="20.25" customHeight="1" x14ac:dyDescent="0.25"/>
    <row r="405" ht="20.25" customHeight="1" x14ac:dyDescent="0.25"/>
    <row r="406" ht="20.25" customHeight="1" x14ac:dyDescent="0.25"/>
    <row r="407" ht="20.25" customHeight="1" x14ac:dyDescent="0.25"/>
    <row r="408" ht="20.25" customHeight="1" x14ac:dyDescent="0.25"/>
    <row r="409" ht="20.25" customHeight="1" x14ac:dyDescent="0.25"/>
    <row r="410" ht="20.25" customHeight="1" x14ac:dyDescent="0.25"/>
    <row r="411" ht="20.25" customHeight="1" x14ac:dyDescent="0.25"/>
    <row r="412" ht="20.25" customHeight="1" x14ac:dyDescent="0.25"/>
    <row r="413" ht="20.25" customHeight="1" x14ac:dyDescent="0.25"/>
    <row r="414" ht="20.25" customHeight="1" x14ac:dyDescent="0.25"/>
  </sheetData>
  <mergeCells count="38">
    <mergeCell ref="A85:E85"/>
    <mergeCell ref="C65:E65"/>
    <mergeCell ref="C66:E66"/>
    <mergeCell ref="C82:E82"/>
    <mergeCell ref="C1:L1"/>
    <mergeCell ref="C53:E53"/>
    <mergeCell ref="C54:E54"/>
    <mergeCell ref="C55:E55"/>
    <mergeCell ref="C56:E56"/>
    <mergeCell ref="C61:E61"/>
    <mergeCell ref="C37:E37"/>
    <mergeCell ref="C45:E45"/>
    <mergeCell ref="C46:E46"/>
    <mergeCell ref="C47:E47"/>
    <mergeCell ref="C48:E48"/>
    <mergeCell ref="C20:E20"/>
    <mergeCell ref="G85:L85"/>
    <mergeCell ref="H3:L3"/>
    <mergeCell ref="C25:E25"/>
    <mergeCell ref="K4:L4"/>
    <mergeCell ref="C4:E4"/>
    <mergeCell ref="B84:E84"/>
    <mergeCell ref="C10:E10"/>
    <mergeCell ref="A3:B3"/>
    <mergeCell ref="C3:E3"/>
    <mergeCell ref="A4:B4"/>
    <mergeCell ref="A5:L5"/>
    <mergeCell ref="H4:I4"/>
    <mergeCell ref="C21:E21"/>
    <mergeCell ref="C22:E22"/>
    <mergeCell ref="C33:E33"/>
    <mergeCell ref="C36:E36"/>
    <mergeCell ref="H2:L2"/>
    <mergeCell ref="C12:E12"/>
    <mergeCell ref="C13:E13"/>
    <mergeCell ref="A1:B1"/>
    <mergeCell ref="A2:B2"/>
    <mergeCell ref="C2:E2"/>
  </mergeCells>
  <printOptions horizontalCentered="1" verticalCentered="1"/>
  <pageMargins left="0" right="0" top="0" bottom="0" header="0" footer="0"/>
  <pageSetup paperSize="9" scale="77" firstPageNumber="0" fitToHeight="0" orientation="portrait" horizontalDpi="300" verticalDpi="300" r:id="rId1"/>
  <headerFooter alignWithMargins="0">
    <oddFooter>&amp;RQA/R/05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10000017910</vt:lpstr>
      <vt:lpstr>'10000017910'!Excel_BuiltIn__FilterDatabase_1</vt:lpstr>
      <vt:lpstr>'10000017910'!Print_Titles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</dc:creator>
  <cp:lastModifiedBy>USER</cp:lastModifiedBy>
  <cp:lastPrinted>2025-08-21T10:28:05Z</cp:lastPrinted>
  <dcterms:created xsi:type="dcterms:W3CDTF">2017-09-27T09:50:24Z</dcterms:created>
  <dcterms:modified xsi:type="dcterms:W3CDTF">2025-08-21T10:28:07Z</dcterms:modified>
</cp:coreProperties>
</file>