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ATOMIMIC\Quality\Inspection Reports\Final Inspection Reports\JSA\Caliper Fin\"/>
    </mc:Choice>
  </mc:AlternateContent>
  <xr:revisionPtr revIDLastSave="0" documentId="13_ncr:1_{15F904D4-2474-470D-89DE-1689BCC3C5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 (2)" sheetId="4" r:id="rId1"/>
  </sheets>
  <definedNames>
    <definedName name="_xlnm._FilterDatabase" localSheetId="0" hidden="1">'1 (2)'!$A$7:$G$210</definedName>
    <definedName name="_xlnm.Print_Area" localSheetId="0">'1 (2)'!$A$1:$M$210</definedName>
    <definedName name="_xlnm.Print_Titles" localSheetId="0">'1 (2)'!$1:$6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8" i="4" l="1"/>
  <c r="D178" i="4"/>
  <c r="E177" i="4"/>
  <c r="D177" i="4"/>
  <c r="E164" i="4"/>
  <c r="E163" i="4"/>
  <c r="E152" i="4"/>
  <c r="D152" i="4"/>
  <c r="E151" i="4"/>
  <c r="D151" i="4"/>
  <c r="E140" i="4"/>
  <c r="E139" i="4"/>
  <c r="E138" i="4"/>
  <c r="D138" i="4"/>
  <c r="E137" i="4"/>
  <c r="D137" i="4"/>
  <c r="E97" i="4"/>
  <c r="E96" i="4"/>
  <c r="D96" i="4"/>
  <c r="E95" i="4"/>
  <c r="D95" i="4"/>
  <c r="E94" i="4"/>
  <c r="D94" i="4"/>
  <c r="E93" i="4"/>
  <c r="D93" i="4"/>
  <c r="E79" i="4"/>
  <c r="D79" i="4"/>
  <c r="E61" i="4"/>
  <c r="E36" i="4"/>
  <c r="D36" i="4"/>
  <c r="E32" i="4"/>
  <c r="D32" i="4"/>
</calcChain>
</file>

<file path=xl/sharedStrings.xml><?xml version="1.0" encoding="utf-8"?>
<sst xmlns="http://schemas.openxmlformats.org/spreadsheetml/2006/main" count="779" uniqueCount="376">
  <si>
    <t>Specification</t>
  </si>
  <si>
    <t>Drill Dia</t>
  </si>
  <si>
    <t>Angle</t>
  </si>
  <si>
    <t>CMM</t>
  </si>
  <si>
    <t>Vernier caliper</t>
  </si>
  <si>
    <t>Distance</t>
  </si>
  <si>
    <t>Depth</t>
  </si>
  <si>
    <t>Position</t>
  </si>
  <si>
    <t>Visual</t>
  </si>
  <si>
    <t>Surface Finish</t>
  </si>
  <si>
    <t>Bore gauge</t>
  </si>
  <si>
    <t>Depth Vernier</t>
  </si>
  <si>
    <t>Radius</t>
  </si>
  <si>
    <t>Bore Dia</t>
  </si>
  <si>
    <t>25a</t>
  </si>
  <si>
    <t>Drill Depth</t>
  </si>
  <si>
    <t xml:space="preserve">Tap </t>
  </si>
  <si>
    <t>M10x1</t>
  </si>
  <si>
    <t>Tap Depth</t>
  </si>
  <si>
    <t>80.0±0.12</t>
  </si>
  <si>
    <t>230.0±0.1</t>
  </si>
  <si>
    <t>Drill ø</t>
  </si>
  <si>
    <t>64.0±0.2</t>
  </si>
  <si>
    <t>Diameter</t>
  </si>
  <si>
    <t>Contour tracer</t>
  </si>
  <si>
    <t>Surface comparator</t>
  </si>
  <si>
    <t>ø70.0±0.12</t>
  </si>
  <si>
    <t>ø68.0±0.12</t>
  </si>
  <si>
    <t>Max</t>
  </si>
  <si>
    <t>Min</t>
  </si>
  <si>
    <t>29°</t>
  </si>
  <si>
    <t>27°</t>
  </si>
  <si>
    <t>6°</t>
  </si>
  <si>
    <t>4°</t>
  </si>
  <si>
    <t>ø3.3 -0.40</t>
  </si>
  <si>
    <t>10.00 ± 0.25</t>
  </si>
  <si>
    <t>Nogo</t>
  </si>
  <si>
    <t>Go</t>
  </si>
  <si>
    <t>7.50 min</t>
  </si>
  <si>
    <t>13.00 ± 0.50</t>
  </si>
  <si>
    <t>Thread</t>
  </si>
  <si>
    <t>10.50 ± 1.00</t>
  </si>
  <si>
    <t>50a</t>
  </si>
  <si>
    <t>58a</t>
  </si>
  <si>
    <t>67a</t>
  </si>
  <si>
    <t>71a</t>
  </si>
  <si>
    <t>72a</t>
  </si>
  <si>
    <t>0.50 ± 0.20</t>
  </si>
  <si>
    <t>72b</t>
  </si>
  <si>
    <t>8°</t>
  </si>
  <si>
    <t xml:space="preserve">Radius </t>
  </si>
  <si>
    <t>Chamfer  angle</t>
  </si>
  <si>
    <t>Chamfer depth</t>
  </si>
  <si>
    <t>76a</t>
  </si>
  <si>
    <t>75a</t>
  </si>
  <si>
    <t>Perpendicularity</t>
  </si>
  <si>
    <t>Flatness</t>
  </si>
  <si>
    <t>40.0 ± 0.80</t>
  </si>
  <si>
    <t>CMM / 2D Height gauge</t>
  </si>
  <si>
    <t>CMM / Depth Vernier</t>
  </si>
  <si>
    <t>Radius gauge /Contour tracer</t>
  </si>
  <si>
    <t>20a</t>
  </si>
  <si>
    <t>20b</t>
  </si>
  <si>
    <t>19b</t>
  </si>
  <si>
    <t>Ø60 Bore finish</t>
  </si>
  <si>
    <t>27 a</t>
  </si>
  <si>
    <t>Drill angle</t>
  </si>
  <si>
    <t>120° ± 2°</t>
  </si>
  <si>
    <t>Tool verify / CMM</t>
  </si>
  <si>
    <t>27 b</t>
  </si>
  <si>
    <t>120° Angle finish</t>
  </si>
  <si>
    <t>Surface Roughness comparator</t>
  </si>
  <si>
    <t>27c</t>
  </si>
  <si>
    <t>Runout</t>
  </si>
  <si>
    <t>2xø19.0+0.04/+0.061 (E7)</t>
  </si>
  <si>
    <t>ø14.5/+0.08/+0.20</t>
  </si>
  <si>
    <t>7/16-20 UNF -2B</t>
  </si>
  <si>
    <t>Ø65.700± 0.037 (JS9)</t>
  </si>
  <si>
    <t>65.000± 0.037  (JS9)</t>
  </si>
  <si>
    <t>4.00±0.10</t>
  </si>
  <si>
    <t>5.10±0.25</t>
  </si>
  <si>
    <t>3.70±0.12</t>
  </si>
  <si>
    <t xml:space="preserve">Free from Brake sharp corners </t>
  </si>
  <si>
    <t>Outer groove dia</t>
  </si>
  <si>
    <t>Outer Diameter</t>
  </si>
  <si>
    <t xml:space="preserve">CMM </t>
  </si>
  <si>
    <t>Tap Drill depth</t>
  </si>
  <si>
    <t>Chamfer length</t>
  </si>
  <si>
    <t>Special characteristic</t>
  </si>
  <si>
    <t>Plain plug gauge/CMM</t>
  </si>
  <si>
    <t>Surface roughness tester / comparator</t>
  </si>
  <si>
    <t>Thread plug gauge</t>
  </si>
  <si>
    <t>27d</t>
  </si>
  <si>
    <t>Chamfer angle</t>
  </si>
  <si>
    <t>90°±10°</t>
  </si>
  <si>
    <t>Ø3.30 -0.4</t>
  </si>
  <si>
    <t>1a</t>
  </si>
  <si>
    <t>1b</t>
  </si>
  <si>
    <t>2a</t>
  </si>
  <si>
    <t>2b</t>
  </si>
  <si>
    <t>3a</t>
  </si>
  <si>
    <t>24a</t>
  </si>
  <si>
    <t>24b</t>
  </si>
  <si>
    <t>23a</t>
  </si>
  <si>
    <t>23b</t>
  </si>
  <si>
    <t>21a</t>
  </si>
  <si>
    <t>21b</t>
  </si>
  <si>
    <t>22a</t>
  </si>
  <si>
    <t>22b</t>
  </si>
  <si>
    <t>51a</t>
  </si>
  <si>
    <t>51b</t>
  </si>
  <si>
    <t>52a</t>
  </si>
  <si>
    <t>52b</t>
  </si>
  <si>
    <t>46a</t>
  </si>
  <si>
    <t>46b</t>
  </si>
  <si>
    <t>47a</t>
  </si>
  <si>
    <t>47b</t>
  </si>
  <si>
    <t>48a</t>
  </si>
  <si>
    <t>48b</t>
  </si>
  <si>
    <t>49a</t>
  </si>
  <si>
    <t>49b</t>
  </si>
  <si>
    <t>50b</t>
  </si>
  <si>
    <t>50a1</t>
  </si>
  <si>
    <t>50a2</t>
  </si>
  <si>
    <t>58b</t>
  </si>
  <si>
    <t>58a1</t>
  </si>
  <si>
    <t>58a2</t>
  </si>
  <si>
    <t>60a</t>
  </si>
  <si>
    <t>60b</t>
  </si>
  <si>
    <t>59a</t>
  </si>
  <si>
    <t>59b</t>
  </si>
  <si>
    <t>61a</t>
  </si>
  <si>
    <t>61b</t>
  </si>
  <si>
    <t>62a</t>
  </si>
  <si>
    <t>62b</t>
  </si>
  <si>
    <t>63a</t>
  </si>
  <si>
    <t>63b</t>
  </si>
  <si>
    <t>65a</t>
  </si>
  <si>
    <t>65b</t>
  </si>
  <si>
    <t>66a</t>
  </si>
  <si>
    <t>66b</t>
  </si>
  <si>
    <t>67b</t>
  </si>
  <si>
    <t>67a1</t>
  </si>
  <si>
    <t>67a2</t>
  </si>
  <si>
    <t>68a</t>
  </si>
  <si>
    <t>68b</t>
  </si>
  <si>
    <t>69a</t>
  </si>
  <si>
    <t>69b</t>
  </si>
  <si>
    <t>70a</t>
  </si>
  <si>
    <t>70b</t>
  </si>
  <si>
    <t>71b</t>
  </si>
  <si>
    <t>72a1</t>
  </si>
  <si>
    <t>72a2</t>
  </si>
  <si>
    <t>72b1</t>
  </si>
  <si>
    <t>40a</t>
  </si>
  <si>
    <t>40b</t>
  </si>
  <si>
    <t>42a</t>
  </si>
  <si>
    <t>42b</t>
  </si>
  <si>
    <t>41a</t>
  </si>
  <si>
    <t>41b</t>
  </si>
  <si>
    <t>43a</t>
  </si>
  <si>
    <t>43b</t>
  </si>
  <si>
    <t>43c</t>
  </si>
  <si>
    <t>43d</t>
  </si>
  <si>
    <t>38a</t>
  </si>
  <si>
    <t>38b</t>
  </si>
  <si>
    <t>76b</t>
  </si>
  <si>
    <t>75b</t>
  </si>
  <si>
    <t>76a1</t>
  </si>
  <si>
    <t>76b2</t>
  </si>
  <si>
    <t>77a</t>
  </si>
  <si>
    <t>77b</t>
  </si>
  <si>
    <t>Print No</t>
  </si>
  <si>
    <t>Description</t>
  </si>
  <si>
    <t>Measuring Technique</t>
  </si>
  <si>
    <t>Remarks:</t>
  </si>
  <si>
    <t>JSA/MS/QA/R-08</t>
  </si>
  <si>
    <t>Rejection quantity  :</t>
  </si>
  <si>
    <t>Rework quantity :</t>
  </si>
  <si>
    <t>Doc. No :</t>
  </si>
  <si>
    <t>Rev. No. / Date :</t>
  </si>
  <si>
    <t>01 / 12.12.2014</t>
  </si>
  <si>
    <t>-</t>
  </si>
  <si>
    <t>VISUAL INSPECTION</t>
  </si>
  <si>
    <t>Free from Machining defects</t>
  </si>
  <si>
    <t>Free from casting defects</t>
  </si>
  <si>
    <t xml:space="preserve">Ensure Material code  traceability    </t>
  </si>
  <si>
    <t xml:space="preserve">Ensure heat code  traceability    </t>
  </si>
  <si>
    <t xml:space="preserve">Ensure Part number &amp; Rev no  traceability    </t>
  </si>
  <si>
    <t>3b</t>
  </si>
  <si>
    <t>12a</t>
  </si>
  <si>
    <t>11a</t>
  </si>
  <si>
    <t>11b</t>
  </si>
  <si>
    <t>10a</t>
  </si>
  <si>
    <t>10b</t>
  </si>
  <si>
    <t>29a</t>
  </si>
  <si>
    <t>29b</t>
  </si>
  <si>
    <t>35a</t>
  </si>
  <si>
    <t>53a</t>
  </si>
  <si>
    <t>53b</t>
  </si>
  <si>
    <t>55a</t>
  </si>
  <si>
    <t>55b</t>
  </si>
  <si>
    <t>55a(1)</t>
  </si>
  <si>
    <t>55a(2)</t>
  </si>
  <si>
    <t>Thread Plug Gauge</t>
  </si>
  <si>
    <t>Concentricity</t>
  </si>
  <si>
    <t>12b</t>
  </si>
  <si>
    <t>Prepared by</t>
  </si>
  <si>
    <t>Approved by</t>
  </si>
  <si>
    <t>1c</t>
  </si>
  <si>
    <t>Paint machined grooves both sides</t>
  </si>
  <si>
    <t>1e</t>
  </si>
  <si>
    <t>1f</t>
  </si>
  <si>
    <t>44°</t>
  </si>
  <si>
    <t>45a</t>
  </si>
  <si>
    <t>Wall thickness</t>
  </si>
  <si>
    <t>Ø0.8/G Max</t>
  </si>
  <si>
    <t>No paint inside cylinder bore</t>
  </si>
  <si>
    <t>R5.00±0.4</t>
  </si>
  <si>
    <t>Radius gauge /                       Contour tracer</t>
  </si>
  <si>
    <t>Radius gauge /                         Contour tracer</t>
  </si>
  <si>
    <t>57.00±0.4</t>
  </si>
  <si>
    <t>34.00±0.4</t>
  </si>
  <si>
    <t>21.00±0.07</t>
  </si>
  <si>
    <t>45°±1°</t>
  </si>
  <si>
    <t>46°</t>
  </si>
  <si>
    <t>0.80±0.4</t>
  </si>
  <si>
    <t>Face finish</t>
  </si>
  <si>
    <t>Ra1.6 Max</t>
  </si>
  <si>
    <t>72.50±0.07</t>
  </si>
  <si>
    <t>39.00±0.4</t>
  </si>
  <si>
    <t>57.75±0.40</t>
  </si>
  <si>
    <t>R2.00±0.4</t>
  </si>
  <si>
    <t>40.00±0.4</t>
  </si>
  <si>
    <t>195.50±0.25</t>
  </si>
  <si>
    <t>Ra3.20 Max</t>
  </si>
  <si>
    <t>12c</t>
  </si>
  <si>
    <t>2.40 Min (Both sides)</t>
  </si>
  <si>
    <t>75.00±0.4</t>
  </si>
  <si>
    <t>115.00±0.4</t>
  </si>
  <si>
    <t>15A</t>
  </si>
  <si>
    <t>Painted these machined surface both sides</t>
  </si>
  <si>
    <t>0.25/B Max</t>
  </si>
  <si>
    <t>0.12 Max</t>
  </si>
  <si>
    <t>Rz 16 Max</t>
  </si>
  <si>
    <t>94.00±0.4</t>
  </si>
  <si>
    <t>0.10/D Max</t>
  </si>
  <si>
    <t>0.20 Max</t>
  </si>
  <si>
    <t>Radius gauge /                   Contour tracer</t>
  </si>
  <si>
    <t>18±1.5</t>
  </si>
  <si>
    <t>Hole dia                                              (Refer DIN 74235 From F)</t>
  </si>
  <si>
    <t>27g</t>
  </si>
  <si>
    <t>Thread plug gauge/             Vernier caliper</t>
  </si>
  <si>
    <t>30.0±0.8</t>
  </si>
  <si>
    <t>4.00±0.40</t>
  </si>
  <si>
    <t>Depth vernier</t>
  </si>
  <si>
    <t>44.50±0.07</t>
  </si>
  <si>
    <t>24.00±0.07</t>
  </si>
  <si>
    <t>314.00±0.07</t>
  </si>
  <si>
    <t>273.00±0.07</t>
  </si>
  <si>
    <t>225.00±0.07</t>
  </si>
  <si>
    <t>Ø'6.35±0.4 THRU</t>
  </si>
  <si>
    <t>Plain plug gauge/Vernier caliper</t>
  </si>
  <si>
    <t>Symmetrical</t>
  </si>
  <si>
    <t>13.00±0.40</t>
  </si>
  <si>
    <t>45.00±0.4</t>
  </si>
  <si>
    <t>39a</t>
  </si>
  <si>
    <t>Paint this machined surface</t>
  </si>
  <si>
    <t>0.20/D Max</t>
  </si>
  <si>
    <t>Plain plug gauge/                      Bore gauge</t>
  </si>
  <si>
    <t>Plain plug gauge/                       Bore gauge</t>
  </si>
  <si>
    <t>Plain plug gauge/                   Vernier caliper</t>
  </si>
  <si>
    <t>33.00±0.07</t>
  </si>
  <si>
    <t>14.50±0.07</t>
  </si>
  <si>
    <t>0.2/G Max</t>
  </si>
  <si>
    <t>Thread plug gauge/                     Vernier caliper</t>
  </si>
  <si>
    <t>2 X 118°±1°</t>
  </si>
  <si>
    <t>5°±1°</t>
  </si>
  <si>
    <t>15.00±0.4</t>
  </si>
  <si>
    <t>M18x1.5</t>
  </si>
  <si>
    <t>No-go</t>
  </si>
  <si>
    <t>0.04 / E Max</t>
  </si>
  <si>
    <t>0.25 Max</t>
  </si>
  <si>
    <t>ø82.00±0.4</t>
  </si>
  <si>
    <t xml:space="preserve">2D Digital height gauge </t>
  </si>
  <si>
    <t>Digital Vernier</t>
  </si>
  <si>
    <t>7°±1°</t>
  </si>
  <si>
    <t>R 1.5±0.8</t>
  </si>
  <si>
    <t>Ø16.00±0.4</t>
  </si>
  <si>
    <t>45˚ ±1°</t>
  </si>
  <si>
    <t>4.0±0.4</t>
  </si>
  <si>
    <t>Paint cast surface and marked machine surfaces black per spec sta02-616 or equivalent</t>
  </si>
  <si>
    <t>No paint in the internal passages or bottom of the cylinder bores</t>
  </si>
  <si>
    <t>All Passages to be clean of chips and burrs Free from Machining Defects</t>
  </si>
  <si>
    <t>Denotes Safety Characteristic</t>
  </si>
  <si>
    <t>Denotes Major Characteristic</t>
  </si>
  <si>
    <t xml:space="preserve">Endoscope </t>
  </si>
  <si>
    <t>Drill Dia Ø4.0 (Hole must intersect core)</t>
  </si>
  <si>
    <t xml:space="preserve">Drill Dia                                     </t>
  </si>
  <si>
    <t xml:space="preserve">Plain plug gauge / CMM </t>
  </si>
  <si>
    <t>Free from Sharp corners 6 Pls</t>
  </si>
  <si>
    <t>51c</t>
  </si>
  <si>
    <t>51d</t>
  </si>
  <si>
    <t>Tool verify /                Contour tracer</t>
  </si>
  <si>
    <t>Actual Dimension</t>
  </si>
  <si>
    <t>6a</t>
  </si>
  <si>
    <t>Dia 410 Check Machining Cut</t>
  </si>
  <si>
    <t>10c</t>
  </si>
  <si>
    <t>17 Check Machining Cut Depth</t>
  </si>
  <si>
    <t>19c</t>
  </si>
  <si>
    <t>70.50±0.4</t>
  </si>
  <si>
    <t>ø0.2 M /B/C Max</t>
  </si>
  <si>
    <t>ø0.25/B/C Max</t>
  </si>
  <si>
    <t>64c</t>
  </si>
  <si>
    <t>12.75±0.25</t>
  </si>
  <si>
    <t>Material</t>
  </si>
  <si>
    <t>Piston Bore Diameter</t>
  </si>
  <si>
    <t>Assembly Face</t>
  </si>
  <si>
    <t>Caliper Mounding Holes</t>
  </si>
  <si>
    <t>Piston Seal Groove Major Dia</t>
  </si>
  <si>
    <t xml:space="preserve">Accepted  quantity  : </t>
  </si>
  <si>
    <t xml:space="preserve">CHG  level: </t>
  </si>
  <si>
    <t>Customer name:</t>
  </si>
  <si>
    <t xml:space="preserve">Part number : </t>
  </si>
  <si>
    <t>Report no:</t>
  </si>
  <si>
    <t xml:space="preserve">Part name : </t>
  </si>
  <si>
    <t>JSA Code:</t>
  </si>
  <si>
    <t>Material grade :</t>
  </si>
  <si>
    <t>Inspection date:</t>
  </si>
  <si>
    <r>
      <t>Drawing number :</t>
    </r>
    <r>
      <rPr>
        <b/>
        <sz val="14"/>
        <color rgb="FF0000FF"/>
        <rFont val="Arial"/>
        <family val="2"/>
      </rPr>
      <t xml:space="preserve"> </t>
    </r>
  </si>
  <si>
    <t xml:space="preserve">326301113E   </t>
  </si>
  <si>
    <t>CALIPER, FIN</t>
  </si>
  <si>
    <t>H</t>
  </si>
  <si>
    <t>STA01-511</t>
  </si>
  <si>
    <t>M/s AxleTech International</t>
  </si>
  <si>
    <t>ATI S18A</t>
  </si>
  <si>
    <t>1d</t>
  </si>
  <si>
    <t>ø4.00±0.4</t>
  </si>
  <si>
    <t>28°±1°</t>
  </si>
  <si>
    <t>5a</t>
  </si>
  <si>
    <t>5b</t>
  </si>
  <si>
    <t>R1.50±0.50</t>
  </si>
  <si>
    <t>34.50±0.25</t>
  </si>
  <si>
    <t>ø60.000+0.046 (H8)</t>
  </si>
  <si>
    <t>0.20 / F Max</t>
  </si>
  <si>
    <t>18.00±0.4</t>
  </si>
  <si>
    <t>44a1</t>
  </si>
  <si>
    <t>44a2</t>
  </si>
  <si>
    <t>44b1</t>
  </si>
  <si>
    <t>44b2</t>
  </si>
  <si>
    <t>Chamfer Legnth</t>
  </si>
  <si>
    <t>1±0.5</t>
  </si>
  <si>
    <t>ø4.00 ±0.4THRU</t>
  </si>
  <si>
    <t xml:space="preserve"> ø4.00 ±0.4THRU</t>
  </si>
  <si>
    <t>62 ± 0.4</t>
  </si>
  <si>
    <t>1.0±0.5</t>
  </si>
  <si>
    <t>53a1</t>
  </si>
  <si>
    <t>53a2</t>
  </si>
  <si>
    <t>54a</t>
  </si>
  <si>
    <t>54b</t>
  </si>
  <si>
    <t>R0.2Max</t>
  </si>
  <si>
    <t>72b2</t>
  </si>
  <si>
    <t>75a1</t>
  </si>
  <si>
    <t>75a2</t>
  </si>
  <si>
    <t>All unspecified Machined Surface Finish 3.2</t>
  </si>
  <si>
    <t>All Passage To Be Clean Of Chips And Burrs</t>
  </si>
  <si>
    <t>No Rust On Machined Or Unpainted Surface</t>
  </si>
  <si>
    <t>Tool verify</t>
  </si>
  <si>
    <t>Tool veriy</t>
  </si>
  <si>
    <t>Radius gauge</t>
  </si>
  <si>
    <t>PROCESS INSPECTION REPORT - MACHINING</t>
  </si>
  <si>
    <t>ATOMIMIC ENGINEERING</t>
  </si>
  <si>
    <t>Depth Vernier/CMM</t>
  </si>
  <si>
    <t>Program control</t>
  </si>
  <si>
    <t>Open</t>
  </si>
  <si>
    <t>Vernier caliper/PPG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</si>
</sst>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0.5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b/>
      <u/>
      <sz val="10.5"/>
      <name val="Arial"/>
      <family val="2"/>
    </font>
    <font>
      <sz val="10.5"/>
      <color rgb="FF0000FF"/>
      <name val="Arial"/>
      <family val="2"/>
    </font>
    <font>
      <b/>
      <sz val="20"/>
      <color rgb="FF008000"/>
      <name val="Arial"/>
      <family val="2"/>
    </font>
    <font>
      <b/>
      <sz val="14"/>
      <color rgb="FF0070C0"/>
      <name val="Arial"/>
      <family val="2"/>
    </font>
    <font>
      <b/>
      <sz val="20"/>
      <color rgb="FF0000FF"/>
      <name val="Arial"/>
      <family val="2"/>
    </font>
    <font>
      <sz val="20"/>
      <color theme="1"/>
      <name val="Arial"/>
      <family val="2"/>
    </font>
    <font>
      <b/>
      <sz val="14"/>
      <name val="Arial"/>
      <family val="2"/>
    </font>
    <font>
      <b/>
      <sz val="14"/>
      <color rgb="FF0000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 applyAlignment="1">
      <alignment wrapText="1"/>
    </xf>
    <xf numFmtId="0" fontId="1" fillId="0" borderId="14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6" fillId="0" borderId="0" xfId="0" applyFont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5" fillId="0" borderId="18" xfId="0" quotePrefix="1" applyFont="1" applyBorder="1" applyAlignment="1">
      <alignment horizontal="center" vertical="center" wrapText="1"/>
    </xf>
    <xf numFmtId="49" fontId="15" fillId="0" borderId="14" xfId="0" quotePrefix="1" applyNumberFormat="1" applyFont="1" applyBorder="1" applyAlignment="1">
      <alignment horizontal="center" vertical="center" wrapText="1"/>
    </xf>
    <xf numFmtId="165" fontId="14" fillId="0" borderId="14" xfId="0" applyNumberFormat="1" applyFont="1" applyBorder="1" applyAlignment="1">
      <alignment vertical="center" wrapText="1"/>
    </xf>
    <xf numFmtId="49" fontId="15" fillId="0" borderId="4" xfId="0" quotePrefix="1" applyNumberFormat="1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5" fontId="14" fillId="0" borderId="18" xfId="0" applyNumberFormat="1" applyFont="1" applyBorder="1" applyAlignment="1">
      <alignment horizontal="center" vertical="center" wrapText="1"/>
    </xf>
    <xf numFmtId="0" fontId="15" fillId="0" borderId="14" xfId="0" quotePrefix="1" applyFont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2" fontId="18" fillId="3" borderId="4" xfId="0" applyNumberFormat="1" applyFont="1" applyFill="1" applyBorder="1" applyAlignment="1">
      <alignment horizontal="center" vertical="center" wrapText="1"/>
    </xf>
    <xf numFmtId="2" fontId="18" fillId="3" borderId="4" xfId="0" quotePrefix="1" applyNumberFormat="1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2" fontId="18" fillId="2" borderId="4" xfId="0" applyNumberFormat="1" applyFont="1" applyFill="1" applyBorder="1" applyAlignment="1">
      <alignment horizontal="center" vertical="center" wrapText="1"/>
    </xf>
    <xf numFmtId="164" fontId="18" fillId="3" borderId="4" xfId="0" applyNumberFormat="1" applyFont="1" applyFill="1" applyBorder="1" applyAlignment="1">
      <alignment horizontal="center" vertical="center" wrapText="1"/>
    </xf>
    <xf numFmtId="1" fontId="18" fillId="0" borderId="4" xfId="0" applyNumberFormat="1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2" fontId="18" fillId="0" borderId="4" xfId="0" quotePrefix="1" applyNumberFormat="1" applyFont="1" applyBorder="1" applyAlignment="1">
      <alignment horizontal="center" vertical="center" wrapText="1"/>
    </xf>
    <xf numFmtId="0" fontId="18" fillId="3" borderId="4" xfId="0" quotePrefix="1" applyFont="1" applyFill="1" applyBorder="1" applyAlignment="1">
      <alignment horizontal="center" vertical="center" wrapText="1"/>
    </xf>
    <xf numFmtId="0" fontId="18" fillId="0" borderId="4" xfId="0" quotePrefix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2" fontId="19" fillId="0" borderId="8" xfId="0" applyNumberFormat="1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165" fontId="19" fillId="0" borderId="30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12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8" fillId="0" borderId="15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20" xfId="0" applyFont="1" applyBorder="1" applyAlignment="1">
      <alignment horizontal="right" vertical="center" wrapText="1"/>
    </xf>
    <xf numFmtId="0" fontId="9" fillId="0" borderId="25" xfId="0" applyFont="1" applyBorder="1" applyAlignment="1">
      <alignment horizontal="righ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2" fontId="19" fillId="0" borderId="8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0" borderId="18" xfId="0" applyFont="1" applyBorder="1" applyAlignment="1">
      <alignment wrapText="1"/>
    </xf>
    <xf numFmtId="0" fontId="18" fillId="3" borderId="4" xfId="0" applyFont="1" applyFill="1" applyBorder="1" applyAlignment="1">
      <alignment horizontal="center" vertical="center" wrapText="1"/>
    </xf>
    <xf numFmtId="2" fontId="18" fillId="3" borderId="4" xfId="0" applyNumberFormat="1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2" fillId="3" borderId="24" xfId="0" quotePrefix="1" applyFont="1" applyFill="1" applyBorder="1" applyAlignment="1">
      <alignment horizontal="center" vertical="center"/>
    </xf>
    <xf numFmtId="0" fontId="2" fillId="3" borderId="33" xfId="0" quotePrefix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15" fillId="0" borderId="18" xfId="0" applyNumberFormat="1" applyFont="1" applyBorder="1" applyAlignment="1">
      <alignment horizontal="center" vertical="center" wrapText="1"/>
    </xf>
    <xf numFmtId="2" fontId="14" fillId="0" borderId="18" xfId="0" applyNumberFormat="1" applyFont="1" applyBorder="1" applyAlignment="1">
      <alignment horizontal="center" vertical="center" wrapText="1"/>
    </xf>
    <xf numFmtId="14" fontId="15" fillId="0" borderId="35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165" fontId="14" fillId="0" borderId="26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165" fontId="14" fillId="0" borderId="14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wrapText="1"/>
    </xf>
    <xf numFmtId="0" fontId="14" fillId="0" borderId="2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644339</xdr:colOff>
      <xdr:row>90</xdr:row>
      <xdr:rowOff>211791</xdr:rowOff>
    </xdr:from>
    <xdr:to>
      <xdr:col>2</xdr:col>
      <xdr:colOff>787214</xdr:colOff>
      <xdr:row>90</xdr:row>
      <xdr:rowOff>335616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EF03249-167B-4152-81B9-54E016E98DC5}"/>
            </a:ext>
          </a:extLst>
        </xdr:cNvPr>
        <xdr:cNvSpPr/>
      </xdr:nvSpPr>
      <xdr:spPr>
        <a:xfrm>
          <a:off x="3158939" y="64696041"/>
          <a:ext cx="142875" cy="123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291352</xdr:colOff>
      <xdr:row>175</xdr:row>
      <xdr:rowOff>112058</xdr:rowOff>
    </xdr:from>
    <xdr:to>
      <xdr:col>5</xdr:col>
      <xdr:colOff>638854</xdr:colOff>
      <xdr:row>175</xdr:row>
      <xdr:rowOff>410788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1FA333-EDEA-4D3B-819C-8D2D8AF63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3502" y="113602433"/>
          <a:ext cx="347502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336177</xdr:colOff>
      <xdr:row>174</xdr:row>
      <xdr:rowOff>56030</xdr:rowOff>
    </xdr:from>
    <xdr:to>
      <xdr:col>5</xdr:col>
      <xdr:colOff>659293</xdr:colOff>
      <xdr:row>174</xdr:row>
      <xdr:rowOff>397436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E7D140-82B1-40DC-85E6-481615693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8327" y="113089205"/>
          <a:ext cx="323116" cy="341406"/>
        </a:xfrm>
        <a:prstGeom prst="rect">
          <a:avLst/>
        </a:prstGeom>
      </xdr:spPr>
    </xdr:pic>
    <xdr:clientData/>
  </xdr:twoCellAnchor>
  <xdr:twoCellAnchor>
    <xdr:from>
      <xdr:col>2</xdr:col>
      <xdr:colOff>644339</xdr:colOff>
      <xdr:row>91</xdr:row>
      <xdr:rowOff>211791</xdr:rowOff>
    </xdr:from>
    <xdr:to>
      <xdr:col>2</xdr:col>
      <xdr:colOff>787214</xdr:colOff>
      <xdr:row>91</xdr:row>
      <xdr:rowOff>335616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1E087B3-E65F-4947-8F25-4F928882069A}"/>
            </a:ext>
          </a:extLst>
        </xdr:cNvPr>
        <xdr:cNvSpPr/>
      </xdr:nvSpPr>
      <xdr:spPr>
        <a:xfrm>
          <a:off x="3158939" y="65429466"/>
          <a:ext cx="142875" cy="123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328706</xdr:colOff>
      <xdr:row>191</xdr:row>
      <xdr:rowOff>104588</xdr:rowOff>
    </xdr:from>
    <xdr:to>
      <xdr:col>5</xdr:col>
      <xdr:colOff>651822</xdr:colOff>
      <xdr:row>191</xdr:row>
      <xdr:rowOff>445994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7F29F2-6434-44FB-86F1-3D4BE88EF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0856" y="121900763"/>
          <a:ext cx="323116" cy="341406"/>
        </a:xfrm>
        <a:prstGeom prst="rect">
          <a:avLst/>
        </a:prstGeom>
      </xdr:spPr>
    </xdr:pic>
    <xdr:clientData/>
  </xdr:twoCellAnchor>
  <xdr:twoCellAnchor editAs="oneCell">
    <xdr:from>
      <xdr:col>5</xdr:col>
      <xdr:colOff>261472</xdr:colOff>
      <xdr:row>192</xdr:row>
      <xdr:rowOff>46616</xdr:rowOff>
    </xdr:from>
    <xdr:to>
      <xdr:col>5</xdr:col>
      <xdr:colOff>694765</xdr:colOff>
      <xdr:row>192</xdr:row>
      <xdr:rowOff>459850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C1A224-4071-4D64-BC47-AAC8BA9B0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3622" y="122376191"/>
          <a:ext cx="433293" cy="413234"/>
        </a:xfrm>
        <a:prstGeom prst="rect">
          <a:avLst/>
        </a:prstGeom>
      </xdr:spPr>
    </xdr:pic>
    <xdr:clientData/>
  </xdr:twoCellAnchor>
  <xdr:twoCellAnchor editAs="oneCell">
    <xdr:from>
      <xdr:col>5</xdr:col>
      <xdr:colOff>261470</xdr:colOff>
      <xdr:row>193</xdr:row>
      <xdr:rowOff>69694</xdr:rowOff>
    </xdr:from>
    <xdr:to>
      <xdr:col>5</xdr:col>
      <xdr:colOff>679823</xdr:colOff>
      <xdr:row>193</xdr:row>
      <xdr:rowOff>471800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AC953E-B489-4787-AC91-1C4D4D81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3620" y="122932669"/>
          <a:ext cx="418353" cy="402106"/>
        </a:xfrm>
        <a:prstGeom prst="rect">
          <a:avLst/>
        </a:prstGeom>
      </xdr:spPr>
    </xdr:pic>
    <xdr:clientData/>
  </xdr:twoCellAnchor>
  <xdr:twoCellAnchor editAs="oneCell">
    <xdr:from>
      <xdr:col>5</xdr:col>
      <xdr:colOff>276412</xdr:colOff>
      <xdr:row>194</xdr:row>
      <xdr:rowOff>49678</xdr:rowOff>
    </xdr:from>
    <xdr:to>
      <xdr:col>5</xdr:col>
      <xdr:colOff>694765</xdr:colOff>
      <xdr:row>194</xdr:row>
      <xdr:rowOff>463580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A1D958-E713-4EBE-B286-3E9CDC992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8562" y="123446053"/>
          <a:ext cx="418353" cy="413902"/>
        </a:xfrm>
        <a:prstGeom prst="rect">
          <a:avLst/>
        </a:prstGeom>
      </xdr:spPr>
    </xdr:pic>
    <xdr:clientData/>
  </xdr:twoCellAnchor>
  <xdr:twoCellAnchor editAs="oneCell">
    <xdr:from>
      <xdr:col>5</xdr:col>
      <xdr:colOff>247209</xdr:colOff>
      <xdr:row>195</xdr:row>
      <xdr:rowOff>46181</xdr:rowOff>
    </xdr:from>
    <xdr:to>
      <xdr:col>5</xdr:col>
      <xdr:colOff>683011</xdr:colOff>
      <xdr:row>195</xdr:row>
      <xdr:rowOff>455026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D08E6C-6C54-4801-937C-317382AE9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9359" y="123975956"/>
          <a:ext cx="435802" cy="408845"/>
        </a:xfrm>
        <a:prstGeom prst="rect">
          <a:avLst/>
        </a:prstGeom>
      </xdr:spPr>
    </xdr:pic>
    <xdr:clientData/>
  </xdr:twoCellAnchor>
  <xdr:twoCellAnchor editAs="oneCell">
    <xdr:from>
      <xdr:col>5</xdr:col>
      <xdr:colOff>262830</xdr:colOff>
      <xdr:row>196</xdr:row>
      <xdr:rowOff>81497</xdr:rowOff>
    </xdr:from>
    <xdr:to>
      <xdr:col>5</xdr:col>
      <xdr:colOff>692841</xdr:colOff>
      <xdr:row>196</xdr:row>
      <xdr:rowOff>484909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21378F-323A-43AB-B961-08CC49BD8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4980" y="124544672"/>
          <a:ext cx="430011" cy="403412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346364</xdr:colOff>
      <xdr:row>43</xdr:row>
      <xdr:rowOff>80818</xdr:rowOff>
    </xdr:from>
    <xdr:to>
      <xdr:col>5</xdr:col>
      <xdr:colOff>764717</xdr:colOff>
      <xdr:row>43</xdr:row>
      <xdr:rowOff>482924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9CAB03-0510-42A8-98A2-A498CED5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8514" y="30094093"/>
          <a:ext cx="418353" cy="402106"/>
        </a:xfrm>
        <a:prstGeom prst="rect">
          <a:avLst/>
        </a:prstGeom>
      </xdr:spPr>
    </xdr:pic>
    <xdr:clientData/>
  </xdr:twoCellAnchor>
  <xdr:twoCellAnchor editAs="oneCell">
    <xdr:from>
      <xdr:col>5</xdr:col>
      <xdr:colOff>334818</xdr:colOff>
      <xdr:row>56</xdr:row>
      <xdr:rowOff>57727</xdr:rowOff>
    </xdr:from>
    <xdr:to>
      <xdr:col>5</xdr:col>
      <xdr:colOff>768111</xdr:colOff>
      <xdr:row>56</xdr:row>
      <xdr:rowOff>470961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CFC6B7-105A-437F-B572-2D4B0DE08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6968" y="39605527"/>
          <a:ext cx="433293" cy="413234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346364</xdr:colOff>
      <xdr:row>57</xdr:row>
      <xdr:rowOff>46182</xdr:rowOff>
    </xdr:from>
    <xdr:to>
      <xdr:col>5</xdr:col>
      <xdr:colOff>779657</xdr:colOff>
      <xdr:row>57</xdr:row>
      <xdr:rowOff>459416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17AC803-7797-4CF5-906D-DB93BCFB5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8514" y="40327407"/>
          <a:ext cx="433293" cy="413234"/>
        </a:xfrm>
        <a:prstGeom prst="rect">
          <a:avLst/>
        </a:prstGeom>
      </xdr:spPr>
    </xdr:pic>
    <xdr:clientData/>
  </xdr:twoCellAnchor>
  <xdr:twoCellAnchor editAs="oneCell">
    <xdr:from>
      <xdr:col>5</xdr:col>
      <xdr:colOff>357909</xdr:colOff>
      <xdr:row>88</xdr:row>
      <xdr:rowOff>46181</xdr:rowOff>
    </xdr:from>
    <xdr:to>
      <xdr:col>5</xdr:col>
      <xdr:colOff>776262</xdr:colOff>
      <xdr:row>88</xdr:row>
      <xdr:rowOff>460083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FCD957A-3E20-4DDF-A058-5A5FA51C4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0059" y="63063581"/>
          <a:ext cx="418353" cy="413902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346364</xdr:colOff>
      <xdr:row>89</xdr:row>
      <xdr:rowOff>92363</xdr:rowOff>
    </xdr:from>
    <xdr:to>
      <xdr:col>5</xdr:col>
      <xdr:colOff>764717</xdr:colOff>
      <xdr:row>89</xdr:row>
      <xdr:rowOff>506265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908B6A-9D5D-4F80-99F7-8DEBA79E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8514" y="63843188"/>
          <a:ext cx="418353" cy="413902"/>
        </a:xfrm>
        <a:prstGeom prst="rect">
          <a:avLst/>
        </a:prstGeom>
      </xdr:spPr>
    </xdr:pic>
    <xdr:clientData/>
  </xdr:twoCellAnchor>
  <xdr:twoCellAnchor editAs="oneCell">
    <xdr:from>
      <xdr:col>5</xdr:col>
      <xdr:colOff>392545</xdr:colOff>
      <xdr:row>136</xdr:row>
      <xdr:rowOff>57728</xdr:rowOff>
    </xdr:from>
    <xdr:to>
      <xdr:col>5</xdr:col>
      <xdr:colOff>828347</xdr:colOff>
      <xdr:row>136</xdr:row>
      <xdr:rowOff>466573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CBAC1EF-2687-4D93-BCFF-2DCA0C63A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64695" y="92897903"/>
          <a:ext cx="435802" cy="408845"/>
        </a:xfrm>
        <a:prstGeom prst="rect">
          <a:avLst/>
        </a:prstGeom>
      </xdr:spPr>
    </xdr:pic>
    <xdr:clientData/>
  </xdr:twoCellAnchor>
  <xdr:twoCellAnchor editAs="oneCell">
    <xdr:from>
      <xdr:col>5</xdr:col>
      <xdr:colOff>385076</xdr:colOff>
      <xdr:row>138</xdr:row>
      <xdr:rowOff>69953</xdr:rowOff>
    </xdr:from>
    <xdr:to>
      <xdr:col>5</xdr:col>
      <xdr:colOff>815087</xdr:colOff>
      <xdr:row>138</xdr:row>
      <xdr:rowOff>473365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D30152-F94B-4899-9990-1136FC0DA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57226" y="93976928"/>
          <a:ext cx="430011" cy="403412"/>
        </a:xfrm>
        <a:prstGeom prst="rect">
          <a:avLst/>
        </a:prstGeom>
      </xdr:spPr>
    </xdr:pic>
    <xdr:clientData/>
  </xdr:twoCellAnchor>
  <xdr:twoCellAnchor editAs="oneCell">
    <xdr:from>
      <xdr:col>5</xdr:col>
      <xdr:colOff>429491</xdr:colOff>
      <xdr:row>137</xdr:row>
      <xdr:rowOff>48492</xdr:rowOff>
    </xdr:from>
    <xdr:to>
      <xdr:col>5</xdr:col>
      <xdr:colOff>865293</xdr:colOff>
      <xdr:row>137</xdr:row>
      <xdr:rowOff>457337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181D8DD-8BC8-4DF3-BA2C-2041C553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01641" y="93422067"/>
          <a:ext cx="435802" cy="408845"/>
        </a:xfrm>
        <a:prstGeom prst="rect">
          <a:avLst/>
        </a:prstGeom>
      </xdr:spPr>
    </xdr:pic>
    <xdr:clientData/>
  </xdr:twoCellAnchor>
  <xdr:twoCellAnchor editAs="oneCell">
    <xdr:from>
      <xdr:col>5</xdr:col>
      <xdr:colOff>422021</xdr:colOff>
      <xdr:row>139</xdr:row>
      <xdr:rowOff>72262</xdr:rowOff>
    </xdr:from>
    <xdr:to>
      <xdr:col>5</xdr:col>
      <xdr:colOff>852032</xdr:colOff>
      <xdr:row>139</xdr:row>
      <xdr:rowOff>475674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45D32A5-0624-44B2-929F-E61CD76D8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4171" y="94512637"/>
          <a:ext cx="430011" cy="403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1658-9CEE-4486-8C99-AB1BC23798A4}">
  <sheetPr>
    <pageSetUpPr fitToPage="1"/>
  </sheetPr>
  <dimension ref="A1:O210"/>
  <sheetViews>
    <sheetView showGridLines="0" tabSelected="1" view="pageBreakPreview" topLeftCell="A76" zoomScale="80" zoomScaleNormal="55" zoomScaleSheetLayoutView="80" workbookViewId="0">
      <selection activeCell="G82" sqref="G82"/>
    </sheetView>
  </sheetViews>
  <sheetFormatPr defaultColWidth="9.140625" defaultRowHeight="14.25" x14ac:dyDescent="0.2"/>
  <cols>
    <col min="1" max="1" width="12.85546875" style="1" customWidth="1"/>
    <col min="2" max="2" width="24.85546875" style="1" customWidth="1"/>
    <col min="3" max="3" width="24.28515625" style="1" customWidth="1"/>
    <col min="4" max="5" width="12.28515625" style="1" customWidth="1"/>
    <col min="6" max="6" width="17.85546875" style="1" customWidth="1"/>
    <col min="7" max="7" width="20.42578125" style="1" customWidth="1"/>
    <col min="8" max="13" width="15.5703125" style="1" customWidth="1"/>
    <col min="14" max="16384" width="9.140625" style="1"/>
  </cols>
  <sheetData>
    <row r="1" spans="1:15" ht="34.5" customHeight="1" x14ac:dyDescent="0.2">
      <c r="A1" s="95"/>
      <c r="B1" s="96"/>
      <c r="C1" s="99" t="s">
        <v>371</v>
      </c>
      <c r="D1" s="100"/>
      <c r="E1" s="100"/>
      <c r="F1" s="100"/>
      <c r="G1" s="100"/>
      <c r="H1" s="100"/>
      <c r="I1" s="100"/>
      <c r="J1" s="101"/>
      <c r="K1" s="2" t="s">
        <v>179</v>
      </c>
      <c r="L1" s="105" t="s">
        <v>176</v>
      </c>
      <c r="M1" s="106"/>
    </row>
    <row r="2" spans="1:15" ht="34.5" customHeight="1" thickBot="1" x14ac:dyDescent="0.25">
      <c r="A2" s="97"/>
      <c r="B2" s="98"/>
      <c r="C2" s="102"/>
      <c r="D2" s="103"/>
      <c r="E2" s="103"/>
      <c r="F2" s="103"/>
      <c r="G2" s="103"/>
      <c r="H2" s="103"/>
      <c r="I2" s="103"/>
      <c r="J2" s="104"/>
      <c r="K2" s="3" t="s">
        <v>180</v>
      </c>
      <c r="L2" s="107" t="s">
        <v>181</v>
      </c>
      <c r="M2" s="108"/>
    </row>
    <row r="3" spans="1:15" ht="34.5" customHeight="1" thickBot="1" x14ac:dyDescent="0.25">
      <c r="A3" s="109" t="s">
        <v>370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</row>
    <row r="4" spans="1:15" s="11" customFormat="1" ht="60" customHeight="1" x14ac:dyDescent="0.35">
      <c r="A4" s="122" t="s">
        <v>329</v>
      </c>
      <c r="B4" s="84"/>
      <c r="C4" s="20" t="s">
        <v>330</v>
      </c>
      <c r="D4" s="123" t="s">
        <v>321</v>
      </c>
      <c r="E4" s="123"/>
      <c r="F4" s="13" t="s">
        <v>332</v>
      </c>
      <c r="G4" s="14"/>
      <c r="H4" s="124"/>
      <c r="I4" s="124"/>
      <c r="J4" s="124" t="s">
        <v>322</v>
      </c>
      <c r="K4" s="124"/>
      <c r="L4" s="93" t="s">
        <v>334</v>
      </c>
      <c r="M4" s="94"/>
      <c r="N4" s="10"/>
      <c r="O4" s="10"/>
    </row>
    <row r="5" spans="1:15" s="11" customFormat="1" ht="60" customHeight="1" x14ac:dyDescent="0.35">
      <c r="A5" s="117" t="s">
        <v>323</v>
      </c>
      <c r="B5" s="118"/>
      <c r="C5" s="21" t="s">
        <v>330</v>
      </c>
      <c r="D5" s="119" t="s">
        <v>321</v>
      </c>
      <c r="E5" s="119"/>
      <c r="F5" s="15" t="s">
        <v>332</v>
      </c>
      <c r="G5" s="16"/>
      <c r="H5" s="120"/>
      <c r="I5" s="120"/>
      <c r="J5" s="120" t="s">
        <v>324</v>
      </c>
      <c r="K5" s="120"/>
      <c r="L5" s="120"/>
      <c r="M5" s="121"/>
      <c r="N5" s="10"/>
      <c r="O5" s="10"/>
    </row>
    <row r="6" spans="1:15" s="11" customFormat="1" ht="60" customHeight="1" thickBot="1" x14ac:dyDescent="0.4">
      <c r="A6" s="112" t="s">
        <v>325</v>
      </c>
      <c r="B6" s="113"/>
      <c r="C6" s="12" t="s">
        <v>331</v>
      </c>
      <c r="D6" s="113" t="s">
        <v>326</v>
      </c>
      <c r="E6" s="113"/>
      <c r="F6" s="12" t="s">
        <v>335</v>
      </c>
      <c r="G6" s="19" t="s">
        <v>327</v>
      </c>
      <c r="H6" s="114" t="s">
        <v>333</v>
      </c>
      <c r="I6" s="114"/>
      <c r="J6" s="115" t="s">
        <v>328</v>
      </c>
      <c r="K6" s="115"/>
      <c r="L6" s="114"/>
      <c r="M6" s="116"/>
    </row>
    <row r="7" spans="1:15" s="17" customFormat="1" ht="27" customHeight="1" x14ac:dyDescent="0.25">
      <c r="A7" s="122" t="s">
        <v>172</v>
      </c>
      <c r="B7" s="84" t="s">
        <v>173</v>
      </c>
      <c r="C7" s="84" t="s">
        <v>0</v>
      </c>
      <c r="D7" s="88" t="s">
        <v>28</v>
      </c>
      <c r="E7" s="84" t="s">
        <v>29</v>
      </c>
      <c r="F7" s="88" t="s">
        <v>88</v>
      </c>
      <c r="G7" s="84" t="s">
        <v>174</v>
      </c>
      <c r="H7" s="126" t="s">
        <v>304</v>
      </c>
      <c r="I7" s="127"/>
      <c r="J7" s="127"/>
      <c r="K7" s="127"/>
      <c r="L7" s="127"/>
      <c r="M7" s="128"/>
    </row>
    <row r="8" spans="1:15" s="18" customFormat="1" ht="31.5" customHeight="1" thickBot="1" x14ac:dyDescent="0.3">
      <c r="A8" s="125"/>
      <c r="B8" s="85"/>
      <c r="C8" s="85"/>
      <c r="D8" s="89"/>
      <c r="E8" s="85"/>
      <c r="F8" s="89"/>
      <c r="G8" s="85"/>
      <c r="H8" s="70"/>
      <c r="I8" s="71"/>
      <c r="J8" s="70"/>
      <c r="K8" s="71"/>
      <c r="L8" s="72"/>
      <c r="M8" s="72"/>
    </row>
    <row r="9" spans="1:15" s="6" customFormat="1" ht="57.75" customHeight="1" x14ac:dyDescent="0.2">
      <c r="A9" s="24" t="s">
        <v>96</v>
      </c>
      <c r="B9" s="25" t="s">
        <v>298</v>
      </c>
      <c r="C9" s="26" t="s">
        <v>337</v>
      </c>
      <c r="D9" s="26">
        <v>4.4000000000000004</v>
      </c>
      <c r="E9" s="26">
        <v>3.6</v>
      </c>
      <c r="F9" s="26"/>
      <c r="G9" s="25" t="s">
        <v>299</v>
      </c>
      <c r="H9" s="70"/>
      <c r="I9" s="71"/>
      <c r="J9" s="70"/>
      <c r="K9" s="71"/>
      <c r="L9" s="72"/>
      <c r="M9" s="72"/>
    </row>
    <row r="10" spans="1:15" s="6" customFormat="1" ht="57.75" customHeight="1" x14ac:dyDescent="0.2">
      <c r="A10" s="24" t="s">
        <v>97</v>
      </c>
      <c r="B10" s="25" t="s">
        <v>298</v>
      </c>
      <c r="C10" s="26" t="s">
        <v>337</v>
      </c>
      <c r="D10" s="26">
        <v>4.4000000000000004</v>
      </c>
      <c r="E10" s="26">
        <v>3.6</v>
      </c>
      <c r="F10" s="26"/>
      <c r="G10" s="25" t="s">
        <v>299</v>
      </c>
      <c r="H10" s="70"/>
      <c r="I10" s="71"/>
      <c r="J10" s="70"/>
      <c r="K10" s="71"/>
      <c r="L10" s="72"/>
      <c r="M10" s="72"/>
    </row>
    <row r="11" spans="1:15" s="6" customFormat="1" ht="57.75" customHeight="1" x14ac:dyDescent="0.2">
      <c r="A11" s="24" t="s">
        <v>209</v>
      </c>
      <c r="B11" s="25" t="s">
        <v>7</v>
      </c>
      <c r="C11" s="26" t="s">
        <v>216</v>
      </c>
      <c r="D11" s="26">
        <v>0.8</v>
      </c>
      <c r="E11" s="26">
        <v>0</v>
      </c>
      <c r="F11" s="26"/>
      <c r="G11" s="25" t="s">
        <v>3</v>
      </c>
      <c r="H11" s="70"/>
      <c r="I11" s="71"/>
      <c r="J11" s="70"/>
      <c r="K11" s="71"/>
      <c r="L11" s="72"/>
      <c r="M11" s="72"/>
    </row>
    <row r="12" spans="1:15" s="6" customFormat="1" ht="57.75" customHeight="1" x14ac:dyDescent="0.2">
      <c r="A12" s="24" t="s">
        <v>336</v>
      </c>
      <c r="B12" s="25" t="s">
        <v>7</v>
      </c>
      <c r="C12" s="26" t="s">
        <v>216</v>
      </c>
      <c r="D12" s="26">
        <v>0.8</v>
      </c>
      <c r="E12" s="26">
        <v>0</v>
      </c>
      <c r="F12" s="26"/>
      <c r="G12" s="25" t="s">
        <v>3</v>
      </c>
      <c r="H12" s="70"/>
      <c r="I12" s="71"/>
      <c r="J12" s="70"/>
      <c r="K12" s="71"/>
      <c r="L12" s="72"/>
      <c r="M12" s="72"/>
    </row>
    <row r="13" spans="1:15" s="6" customFormat="1" ht="57.75" customHeight="1" x14ac:dyDescent="0.2">
      <c r="A13" s="24" t="s">
        <v>211</v>
      </c>
      <c r="B13" s="86" t="s">
        <v>210</v>
      </c>
      <c r="C13" s="86"/>
      <c r="D13" s="86"/>
      <c r="E13" s="86"/>
      <c r="F13" s="86"/>
      <c r="G13" s="25" t="s">
        <v>8</v>
      </c>
      <c r="H13" s="70"/>
      <c r="I13" s="71"/>
      <c r="J13" s="70"/>
      <c r="K13" s="71"/>
      <c r="L13" s="72"/>
      <c r="M13" s="72"/>
    </row>
    <row r="14" spans="1:15" s="6" customFormat="1" ht="57.75" customHeight="1" x14ac:dyDescent="0.2">
      <c r="A14" s="24" t="s">
        <v>212</v>
      </c>
      <c r="B14" s="86" t="s">
        <v>217</v>
      </c>
      <c r="C14" s="86"/>
      <c r="D14" s="86"/>
      <c r="E14" s="86"/>
      <c r="F14" s="86"/>
      <c r="G14" s="25" t="s">
        <v>8</v>
      </c>
      <c r="H14" s="70"/>
      <c r="I14" s="71"/>
      <c r="J14" s="70"/>
      <c r="K14" s="71"/>
      <c r="L14" s="72"/>
      <c r="M14" s="72"/>
    </row>
    <row r="15" spans="1:15" s="6" customFormat="1" ht="57.75" customHeight="1" x14ac:dyDescent="0.2">
      <c r="A15" s="24" t="s">
        <v>98</v>
      </c>
      <c r="B15" s="25" t="s">
        <v>2</v>
      </c>
      <c r="C15" s="26" t="s">
        <v>338</v>
      </c>
      <c r="D15" s="26" t="s">
        <v>30</v>
      </c>
      <c r="E15" s="26" t="s">
        <v>31</v>
      </c>
      <c r="F15" s="26"/>
      <c r="G15" s="25" t="s">
        <v>3</v>
      </c>
      <c r="H15" s="70"/>
      <c r="I15" s="71"/>
      <c r="J15" s="70"/>
      <c r="K15" s="71"/>
      <c r="L15" s="72"/>
      <c r="M15" s="72"/>
    </row>
    <row r="16" spans="1:15" s="6" customFormat="1" ht="57.75" customHeight="1" x14ac:dyDescent="0.2">
      <c r="A16" s="24" t="s">
        <v>99</v>
      </c>
      <c r="B16" s="25" t="s">
        <v>2</v>
      </c>
      <c r="C16" s="26" t="s">
        <v>338</v>
      </c>
      <c r="D16" s="26" t="s">
        <v>30</v>
      </c>
      <c r="E16" s="26" t="s">
        <v>31</v>
      </c>
      <c r="F16" s="26"/>
      <c r="G16" s="25" t="s">
        <v>3</v>
      </c>
      <c r="H16" s="70"/>
      <c r="I16" s="71"/>
      <c r="J16" s="70"/>
      <c r="K16" s="71"/>
      <c r="L16" s="72"/>
      <c r="M16" s="72"/>
    </row>
    <row r="17" spans="1:13" s="6" customFormat="1" ht="57.75" customHeight="1" x14ac:dyDescent="0.2">
      <c r="A17" s="24" t="s">
        <v>100</v>
      </c>
      <c r="B17" s="25" t="s">
        <v>12</v>
      </c>
      <c r="C17" s="26" t="s">
        <v>218</v>
      </c>
      <c r="D17" s="26">
        <v>4.5999999999999996</v>
      </c>
      <c r="E17" s="26">
        <v>5.4</v>
      </c>
      <c r="F17" s="26"/>
      <c r="G17" s="25" t="s">
        <v>219</v>
      </c>
      <c r="H17" s="70"/>
      <c r="I17" s="71"/>
      <c r="J17" s="70"/>
      <c r="K17" s="71"/>
      <c r="L17" s="72"/>
      <c r="M17" s="72"/>
    </row>
    <row r="18" spans="1:13" s="6" customFormat="1" ht="57.75" customHeight="1" x14ac:dyDescent="0.2">
      <c r="A18" s="24" t="s">
        <v>189</v>
      </c>
      <c r="B18" s="25" t="s">
        <v>12</v>
      </c>
      <c r="C18" s="26" t="s">
        <v>218</v>
      </c>
      <c r="D18" s="26">
        <v>4.5999999999999996</v>
      </c>
      <c r="E18" s="26">
        <v>5.4</v>
      </c>
      <c r="F18" s="26"/>
      <c r="G18" s="25" t="s">
        <v>220</v>
      </c>
      <c r="H18" s="70"/>
      <c r="I18" s="71"/>
      <c r="J18" s="70"/>
      <c r="K18" s="71"/>
      <c r="L18" s="72"/>
      <c r="M18" s="72"/>
    </row>
    <row r="19" spans="1:13" s="6" customFormat="1" ht="57.75" customHeight="1" x14ac:dyDescent="0.2">
      <c r="A19" s="24">
        <v>4</v>
      </c>
      <c r="B19" s="25" t="s">
        <v>5</v>
      </c>
      <c r="C19" s="26" t="s">
        <v>221</v>
      </c>
      <c r="D19" s="26">
        <v>57.4</v>
      </c>
      <c r="E19" s="26">
        <v>56.6</v>
      </c>
      <c r="F19" s="26"/>
      <c r="G19" s="25" t="s">
        <v>3</v>
      </c>
      <c r="H19" s="70"/>
      <c r="I19" s="71"/>
      <c r="J19" s="70"/>
      <c r="K19" s="71"/>
      <c r="L19" s="72"/>
      <c r="M19" s="72"/>
    </row>
    <row r="20" spans="1:13" s="6" customFormat="1" ht="57.75" customHeight="1" x14ac:dyDescent="0.2">
      <c r="A20" s="24" t="s">
        <v>339</v>
      </c>
      <c r="B20" s="25" t="s">
        <v>5</v>
      </c>
      <c r="C20" s="26" t="s">
        <v>222</v>
      </c>
      <c r="D20" s="26">
        <v>34.4</v>
      </c>
      <c r="E20" s="26">
        <v>33.6</v>
      </c>
      <c r="F20" s="26"/>
      <c r="G20" s="25" t="s">
        <v>3</v>
      </c>
      <c r="H20" s="70"/>
      <c r="I20" s="71"/>
      <c r="J20" s="70"/>
      <c r="K20" s="71"/>
      <c r="L20" s="72"/>
      <c r="M20" s="72"/>
    </row>
    <row r="21" spans="1:13" s="6" customFormat="1" ht="57.75" customHeight="1" x14ac:dyDescent="0.2">
      <c r="A21" s="24" t="s">
        <v>340</v>
      </c>
      <c r="B21" s="25" t="s">
        <v>5</v>
      </c>
      <c r="C21" s="26" t="s">
        <v>222</v>
      </c>
      <c r="D21" s="26">
        <v>34.4</v>
      </c>
      <c r="E21" s="26">
        <v>33.6</v>
      </c>
      <c r="F21" s="26"/>
      <c r="G21" s="25" t="s">
        <v>3</v>
      </c>
      <c r="H21" s="70"/>
      <c r="I21" s="71"/>
      <c r="J21" s="70"/>
      <c r="K21" s="71"/>
      <c r="L21" s="72"/>
      <c r="M21" s="72"/>
    </row>
    <row r="22" spans="1:13" s="6" customFormat="1" ht="57.75" customHeight="1" x14ac:dyDescent="0.2">
      <c r="A22" s="24">
        <v>6</v>
      </c>
      <c r="B22" s="25" t="s">
        <v>5</v>
      </c>
      <c r="C22" s="27" t="s">
        <v>223</v>
      </c>
      <c r="D22" s="27">
        <v>21.07</v>
      </c>
      <c r="E22" s="27">
        <v>20.93</v>
      </c>
      <c r="F22" s="27"/>
      <c r="G22" s="25" t="s">
        <v>3</v>
      </c>
      <c r="H22" s="70"/>
      <c r="I22" s="71"/>
      <c r="J22" s="70"/>
      <c r="K22" s="71"/>
      <c r="L22" s="72"/>
      <c r="M22" s="72"/>
    </row>
    <row r="23" spans="1:13" s="6" customFormat="1" ht="57.75" customHeight="1" x14ac:dyDescent="0.2">
      <c r="A23" s="24" t="s">
        <v>305</v>
      </c>
      <c r="B23" s="25" t="s">
        <v>306</v>
      </c>
      <c r="C23" s="27"/>
      <c r="D23" s="27"/>
      <c r="E23" s="27"/>
      <c r="F23" s="27"/>
      <c r="G23" s="25" t="s">
        <v>373</v>
      </c>
      <c r="H23" s="70"/>
      <c r="I23" s="71"/>
      <c r="J23" s="70"/>
      <c r="K23" s="71"/>
      <c r="L23" s="72"/>
      <c r="M23" s="72"/>
    </row>
    <row r="24" spans="1:13" s="6" customFormat="1" ht="57.75" customHeight="1" x14ac:dyDescent="0.2">
      <c r="A24" s="24" t="s">
        <v>305</v>
      </c>
      <c r="B24" s="25" t="s">
        <v>306</v>
      </c>
      <c r="C24" s="27"/>
      <c r="D24" s="27"/>
      <c r="E24" s="27"/>
      <c r="F24" s="27"/>
      <c r="G24" s="25" t="s">
        <v>373</v>
      </c>
      <c r="H24" s="70"/>
      <c r="I24" s="71"/>
      <c r="J24" s="70"/>
      <c r="K24" s="71"/>
      <c r="L24" s="72"/>
      <c r="M24" s="72"/>
    </row>
    <row r="25" spans="1:13" s="6" customFormat="1" ht="57.75" customHeight="1" x14ac:dyDescent="0.2">
      <c r="A25" s="24">
        <v>7</v>
      </c>
      <c r="B25" s="25" t="s">
        <v>93</v>
      </c>
      <c r="C25" s="27" t="s">
        <v>224</v>
      </c>
      <c r="D25" s="27" t="s">
        <v>225</v>
      </c>
      <c r="E25" s="27" t="s">
        <v>213</v>
      </c>
      <c r="F25" s="27"/>
      <c r="G25" s="25" t="s">
        <v>367</v>
      </c>
      <c r="H25" s="70"/>
      <c r="I25" s="71"/>
      <c r="J25" s="70"/>
      <c r="K25" s="71"/>
      <c r="L25" s="72"/>
      <c r="M25" s="72"/>
    </row>
    <row r="26" spans="1:13" s="6" customFormat="1" ht="57.75" customHeight="1" x14ac:dyDescent="0.2">
      <c r="A26" s="24">
        <v>8</v>
      </c>
      <c r="B26" s="25" t="s">
        <v>87</v>
      </c>
      <c r="C26" s="27" t="s">
        <v>226</v>
      </c>
      <c r="D26" s="27">
        <v>1.2</v>
      </c>
      <c r="E26" s="27">
        <v>0.4</v>
      </c>
      <c r="F26" s="27"/>
      <c r="G26" s="28" t="s">
        <v>4</v>
      </c>
      <c r="H26" s="70"/>
      <c r="I26" s="71"/>
      <c r="J26" s="70"/>
      <c r="K26" s="71"/>
      <c r="L26" s="72"/>
      <c r="M26" s="72"/>
    </row>
    <row r="27" spans="1:13" s="6" customFormat="1" ht="57.75" customHeight="1" x14ac:dyDescent="0.2">
      <c r="A27" s="24">
        <v>10</v>
      </c>
      <c r="B27" s="25" t="s">
        <v>5</v>
      </c>
      <c r="C27" s="26" t="s">
        <v>229</v>
      </c>
      <c r="D27" s="26">
        <v>72.569999999999993</v>
      </c>
      <c r="E27" s="26">
        <v>72.430000000000007</v>
      </c>
      <c r="F27" s="26"/>
      <c r="G27" s="25" t="s">
        <v>3</v>
      </c>
      <c r="H27" s="70"/>
      <c r="I27" s="71"/>
      <c r="J27" s="70"/>
      <c r="K27" s="71"/>
      <c r="L27" s="72"/>
      <c r="M27" s="72"/>
    </row>
    <row r="28" spans="1:13" s="6" customFormat="1" ht="57.75" customHeight="1" x14ac:dyDescent="0.2">
      <c r="A28" s="24" t="s">
        <v>193</v>
      </c>
      <c r="B28" s="25" t="s">
        <v>6</v>
      </c>
      <c r="C28" s="26" t="s">
        <v>230</v>
      </c>
      <c r="D28" s="26">
        <v>38.6</v>
      </c>
      <c r="E28" s="26">
        <v>39.4</v>
      </c>
      <c r="F28" s="26"/>
      <c r="G28" s="25" t="s">
        <v>11</v>
      </c>
      <c r="H28" s="70"/>
      <c r="I28" s="71"/>
      <c r="J28" s="70"/>
      <c r="K28" s="71"/>
      <c r="L28" s="72"/>
      <c r="M28" s="72"/>
    </row>
    <row r="29" spans="1:13" s="6" customFormat="1" ht="57.75" customHeight="1" x14ac:dyDescent="0.2">
      <c r="A29" s="24" t="s">
        <v>194</v>
      </c>
      <c r="B29" s="25" t="s">
        <v>6</v>
      </c>
      <c r="C29" s="26" t="s">
        <v>230</v>
      </c>
      <c r="D29" s="26">
        <v>38.6</v>
      </c>
      <c r="E29" s="26">
        <v>39.4</v>
      </c>
      <c r="F29" s="26"/>
      <c r="G29" s="25" t="s">
        <v>11</v>
      </c>
      <c r="H29" s="70"/>
      <c r="I29" s="71"/>
      <c r="J29" s="70"/>
      <c r="K29" s="71"/>
      <c r="L29" s="72"/>
      <c r="M29" s="72"/>
    </row>
    <row r="30" spans="1:13" s="6" customFormat="1" ht="57.75" customHeight="1" x14ac:dyDescent="0.2">
      <c r="A30" s="24" t="s">
        <v>307</v>
      </c>
      <c r="B30" s="25" t="s">
        <v>308</v>
      </c>
      <c r="C30" s="26"/>
      <c r="D30" s="26"/>
      <c r="E30" s="26"/>
      <c r="F30" s="26"/>
      <c r="G30" s="25" t="s">
        <v>4</v>
      </c>
      <c r="H30" s="70"/>
      <c r="I30" s="71"/>
      <c r="J30" s="70"/>
      <c r="K30" s="71"/>
      <c r="L30" s="72"/>
      <c r="M30" s="72"/>
    </row>
    <row r="31" spans="1:13" s="6" customFormat="1" ht="57.75" customHeight="1" x14ac:dyDescent="0.2">
      <c r="A31" s="24" t="s">
        <v>307</v>
      </c>
      <c r="B31" s="25" t="s">
        <v>308</v>
      </c>
      <c r="C31" s="26"/>
      <c r="D31" s="26"/>
      <c r="E31" s="26"/>
      <c r="F31" s="26"/>
      <c r="G31" s="25" t="s">
        <v>4</v>
      </c>
      <c r="H31" s="70"/>
      <c r="I31" s="71"/>
      <c r="J31" s="70"/>
      <c r="K31" s="71"/>
      <c r="L31" s="72"/>
      <c r="M31" s="72"/>
    </row>
    <row r="32" spans="1:13" s="6" customFormat="1" ht="57.75" customHeight="1" x14ac:dyDescent="0.2">
      <c r="A32" s="24">
        <v>11</v>
      </c>
      <c r="B32" s="25" t="s">
        <v>5</v>
      </c>
      <c r="C32" s="27" t="s">
        <v>231</v>
      </c>
      <c r="D32" s="27">
        <f>57.75+0.4</f>
        <v>58.15</v>
      </c>
      <c r="E32" s="27">
        <f>57.75-0.4</f>
        <v>57.35</v>
      </c>
      <c r="F32" s="27"/>
      <c r="G32" s="25" t="s">
        <v>3</v>
      </c>
      <c r="H32" s="70"/>
      <c r="I32" s="71"/>
      <c r="J32" s="70"/>
      <c r="K32" s="71"/>
      <c r="L32" s="72"/>
      <c r="M32" s="72"/>
    </row>
    <row r="33" spans="1:13" s="6" customFormat="1" ht="57.75" customHeight="1" x14ac:dyDescent="0.2">
      <c r="A33" s="24" t="s">
        <v>191</v>
      </c>
      <c r="B33" s="25" t="s">
        <v>12</v>
      </c>
      <c r="C33" s="27" t="s">
        <v>232</v>
      </c>
      <c r="D33" s="27">
        <v>1.6</v>
      </c>
      <c r="E33" s="27">
        <v>2.4</v>
      </c>
      <c r="F33" s="27"/>
      <c r="G33" s="25" t="s">
        <v>60</v>
      </c>
      <c r="H33" s="70"/>
      <c r="I33" s="71"/>
      <c r="J33" s="70"/>
      <c r="K33" s="71"/>
      <c r="L33" s="72"/>
      <c r="M33" s="72"/>
    </row>
    <row r="34" spans="1:13" s="6" customFormat="1" ht="57.75" customHeight="1" x14ac:dyDescent="0.2">
      <c r="A34" s="24" t="s">
        <v>192</v>
      </c>
      <c r="B34" s="25" t="s">
        <v>12</v>
      </c>
      <c r="C34" s="27" t="s">
        <v>232</v>
      </c>
      <c r="D34" s="27">
        <v>1.6</v>
      </c>
      <c r="E34" s="27">
        <v>2.4</v>
      </c>
      <c r="F34" s="27"/>
      <c r="G34" s="25" t="s">
        <v>60</v>
      </c>
      <c r="H34" s="70"/>
      <c r="I34" s="71"/>
      <c r="J34" s="70"/>
      <c r="K34" s="71"/>
      <c r="L34" s="72"/>
      <c r="M34" s="72"/>
    </row>
    <row r="35" spans="1:13" s="6" customFormat="1" ht="57.75" customHeight="1" x14ac:dyDescent="0.2">
      <c r="A35" s="24">
        <v>12</v>
      </c>
      <c r="B35" s="25" t="s">
        <v>5</v>
      </c>
      <c r="C35" s="27" t="s">
        <v>233</v>
      </c>
      <c r="D35" s="27">
        <v>40.4</v>
      </c>
      <c r="E35" s="27">
        <v>39.6</v>
      </c>
      <c r="F35" s="27"/>
      <c r="G35" s="25" t="s">
        <v>3</v>
      </c>
      <c r="H35" s="70"/>
      <c r="I35" s="71"/>
      <c r="J35" s="70"/>
      <c r="K35" s="71"/>
      <c r="L35" s="72"/>
      <c r="M35" s="72"/>
    </row>
    <row r="36" spans="1:13" s="6" customFormat="1" ht="57.75" customHeight="1" x14ac:dyDescent="0.2">
      <c r="A36" s="24" t="s">
        <v>190</v>
      </c>
      <c r="B36" s="25" t="s">
        <v>5</v>
      </c>
      <c r="C36" s="27" t="s">
        <v>234</v>
      </c>
      <c r="D36" s="27">
        <f>195.5+0.25</f>
        <v>195.75</v>
      </c>
      <c r="E36" s="27">
        <f>195.5-0.25</f>
        <v>195.25</v>
      </c>
      <c r="F36" s="27"/>
      <c r="G36" s="25" t="s">
        <v>3</v>
      </c>
      <c r="H36" s="70"/>
      <c r="I36" s="71"/>
      <c r="J36" s="70"/>
      <c r="K36" s="71"/>
      <c r="L36" s="72"/>
      <c r="M36" s="72"/>
    </row>
    <row r="37" spans="1:13" s="6" customFormat="1" ht="57.75" customHeight="1" x14ac:dyDescent="0.2">
      <c r="A37" s="24" t="s">
        <v>206</v>
      </c>
      <c r="B37" s="25" t="s">
        <v>227</v>
      </c>
      <c r="C37" s="27" t="s">
        <v>235</v>
      </c>
      <c r="D37" s="27">
        <v>3.2</v>
      </c>
      <c r="E37" s="27">
        <v>0</v>
      </c>
      <c r="F37" s="27"/>
      <c r="G37" s="25" t="s">
        <v>90</v>
      </c>
      <c r="H37" s="70"/>
      <c r="I37" s="71"/>
      <c r="J37" s="70"/>
      <c r="K37" s="71"/>
      <c r="L37" s="72"/>
      <c r="M37" s="72"/>
    </row>
    <row r="38" spans="1:13" s="6" customFormat="1" ht="57.75" customHeight="1" x14ac:dyDescent="0.2">
      <c r="A38" s="24" t="s">
        <v>236</v>
      </c>
      <c r="B38" s="25" t="s">
        <v>215</v>
      </c>
      <c r="C38" s="27" t="s">
        <v>237</v>
      </c>
      <c r="D38" s="27"/>
      <c r="E38" s="27">
        <v>2.4</v>
      </c>
      <c r="F38" s="27"/>
      <c r="G38" s="25" t="s">
        <v>4</v>
      </c>
      <c r="H38" s="70"/>
      <c r="I38" s="71"/>
      <c r="J38" s="70"/>
      <c r="K38" s="71"/>
      <c r="L38" s="72"/>
      <c r="M38" s="72"/>
    </row>
    <row r="39" spans="1:13" s="6" customFormat="1" ht="57.75" customHeight="1" x14ac:dyDescent="0.2">
      <c r="A39" s="24">
        <v>13</v>
      </c>
      <c r="B39" s="25" t="s">
        <v>5</v>
      </c>
      <c r="C39" s="26" t="s">
        <v>238</v>
      </c>
      <c r="D39" s="26">
        <v>75.400000000000006</v>
      </c>
      <c r="E39" s="26">
        <v>74.599999999999994</v>
      </c>
      <c r="F39" s="26"/>
      <c r="G39" s="25" t="s">
        <v>3</v>
      </c>
      <c r="H39" s="70"/>
      <c r="I39" s="71"/>
      <c r="J39" s="70"/>
      <c r="K39" s="71"/>
      <c r="L39" s="72"/>
      <c r="M39" s="72"/>
    </row>
    <row r="40" spans="1:13" s="6" customFormat="1" ht="57.75" customHeight="1" x14ac:dyDescent="0.2">
      <c r="A40" s="24">
        <v>14</v>
      </c>
      <c r="B40" s="25" t="s">
        <v>5</v>
      </c>
      <c r="C40" s="26" t="s">
        <v>239</v>
      </c>
      <c r="D40" s="26">
        <v>115.4</v>
      </c>
      <c r="E40" s="26">
        <v>114.6</v>
      </c>
      <c r="F40" s="26"/>
      <c r="G40" s="25" t="s">
        <v>3</v>
      </c>
      <c r="H40" s="70"/>
      <c r="I40" s="71"/>
      <c r="J40" s="70"/>
      <c r="K40" s="71"/>
      <c r="L40" s="72"/>
      <c r="M40" s="72"/>
    </row>
    <row r="41" spans="1:13" s="6" customFormat="1" ht="57.75" customHeight="1" x14ac:dyDescent="0.2">
      <c r="A41" s="24">
        <v>15</v>
      </c>
      <c r="B41" s="87" t="s">
        <v>300</v>
      </c>
      <c r="C41" s="87"/>
      <c r="D41" s="87"/>
      <c r="E41" s="87"/>
      <c r="F41" s="87"/>
      <c r="G41" s="25" t="s">
        <v>8</v>
      </c>
      <c r="H41" s="70"/>
      <c r="I41" s="71"/>
      <c r="J41" s="70"/>
      <c r="K41" s="71"/>
      <c r="L41" s="72"/>
      <c r="M41" s="72"/>
    </row>
    <row r="42" spans="1:13" s="6" customFormat="1" ht="57.75" customHeight="1" x14ac:dyDescent="0.2">
      <c r="A42" s="24" t="s">
        <v>240</v>
      </c>
      <c r="B42" s="87" t="s">
        <v>241</v>
      </c>
      <c r="C42" s="87"/>
      <c r="D42" s="87"/>
      <c r="E42" s="87"/>
      <c r="F42" s="87"/>
      <c r="G42" s="25" t="s">
        <v>8</v>
      </c>
      <c r="H42" s="70"/>
      <c r="I42" s="71"/>
      <c r="J42" s="70"/>
      <c r="K42" s="71"/>
      <c r="L42" s="72"/>
      <c r="M42" s="72"/>
    </row>
    <row r="43" spans="1:13" s="4" customFormat="1" ht="57.75" customHeight="1" x14ac:dyDescent="0.2">
      <c r="A43" s="29">
        <v>16</v>
      </c>
      <c r="B43" s="30" t="s">
        <v>55</v>
      </c>
      <c r="C43" s="31" t="s">
        <v>242</v>
      </c>
      <c r="D43" s="31">
        <v>0.25</v>
      </c>
      <c r="E43" s="31">
        <v>0</v>
      </c>
      <c r="F43" s="31"/>
      <c r="G43" s="30" t="s">
        <v>3</v>
      </c>
      <c r="H43" s="70"/>
      <c r="I43" s="71"/>
      <c r="J43" s="70"/>
      <c r="K43" s="71"/>
      <c r="L43" s="72"/>
      <c r="M43" s="72"/>
    </row>
    <row r="44" spans="1:13" s="4" customFormat="1" ht="57.75" customHeight="1" x14ac:dyDescent="0.2">
      <c r="A44" s="32">
        <v>17</v>
      </c>
      <c r="B44" s="33" t="s">
        <v>56</v>
      </c>
      <c r="C44" s="34" t="s">
        <v>243</v>
      </c>
      <c r="D44" s="34">
        <v>0.12</v>
      </c>
      <c r="E44" s="34">
        <v>0</v>
      </c>
      <c r="F44" s="34"/>
      <c r="G44" s="33" t="s">
        <v>3</v>
      </c>
      <c r="H44" s="70"/>
      <c r="I44" s="71"/>
      <c r="J44" s="70"/>
      <c r="K44" s="71"/>
      <c r="L44" s="72"/>
      <c r="M44" s="72"/>
    </row>
    <row r="45" spans="1:13" s="4" customFormat="1" ht="57.75" customHeight="1" x14ac:dyDescent="0.2">
      <c r="A45" s="24">
        <v>18</v>
      </c>
      <c r="B45" s="25" t="s">
        <v>9</v>
      </c>
      <c r="C45" s="26" t="s">
        <v>228</v>
      </c>
      <c r="D45" s="26">
        <v>1.6</v>
      </c>
      <c r="E45" s="26">
        <v>0</v>
      </c>
      <c r="F45" s="26"/>
      <c r="G45" s="25" t="s">
        <v>90</v>
      </c>
      <c r="H45" s="70"/>
      <c r="I45" s="71"/>
      <c r="J45" s="70"/>
      <c r="K45" s="71"/>
      <c r="L45" s="72"/>
      <c r="M45" s="72"/>
    </row>
    <row r="46" spans="1:13" s="4" customFormat="1" ht="57.75" customHeight="1" x14ac:dyDescent="0.2">
      <c r="A46" s="24">
        <v>19</v>
      </c>
      <c r="B46" s="25" t="s">
        <v>5</v>
      </c>
      <c r="C46" s="26" t="s">
        <v>57</v>
      </c>
      <c r="D46" s="35">
        <v>40.799999999999997</v>
      </c>
      <c r="E46" s="35">
        <v>39.200000000000003</v>
      </c>
      <c r="F46" s="26"/>
      <c r="G46" s="25" t="s">
        <v>58</v>
      </c>
      <c r="H46" s="70"/>
      <c r="I46" s="71"/>
      <c r="J46" s="70"/>
      <c r="K46" s="71"/>
      <c r="L46" s="72"/>
      <c r="M46" s="72"/>
    </row>
    <row r="47" spans="1:13" s="4" customFormat="1" ht="57.75" customHeight="1" x14ac:dyDescent="0.2">
      <c r="A47" s="24" t="s">
        <v>63</v>
      </c>
      <c r="B47" s="25" t="s">
        <v>9</v>
      </c>
      <c r="C47" s="26" t="s">
        <v>244</v>
      </c>
      <c r="D47" s="26">
        <v>16</v>
      </c>
      <c r="E47" s="26">
        <v>0</v>
      </c>
      <c r="F47" s="26"/>
      <c r="G47" s="25" t="s">
        <v>90</v>
      </c>
      <c r="H47" s="70"/>
      <c r="I47" s="71"/>
      <c r="J47" s="70"/>
      <c r="K47" s="71"/>
      <c r="L47" s="72"/>
      <c r="M47" s="72"/>
    </row>
    <row r="48" spans="1:13" s="6" customFormat="1" ht="57.75" customHeight="1" x14ac:dyDescent="0.2">
      <c r="A48" s="24" t="s">
        <v>309</v>
      </c>
      <c r="B48" s="25" t="s">
        <v>6</v>
      </c>
      <c r="C48" s="26" t="s">
        <v>310</v>
      </c>
      <c r="D48" s="35">
        <v>70.900000000000006</v>
      </c>
      <c r="E48" s="35">
        <v>70.099999999999994</v>
      </c>
      <c r="F48" s="26"/>
      <c r="G48" s="25" t="s">
        <v>58</v>
      </c>
      <c r="H48" s="70"/>
      <c r="I48" s="71"/>
      <c r="J48" s="70"/>
      <c r="K48" s="71"/>
      <c r="L48" s="72"/>
      <c r="M48" s="72"/>
    </row>
    <row r="49" spans="1:13" s="6" customFormat="1" ht="57.75" customHeight="1" x14ac:dyDescent="0.2">
      <c r="A49" s="24" t="s">
        <v>309</v>
      </c>
      <c r="B49" s="25" t="s">
        <v>6</v>
      </c>
      <c r="C49" s="26" t="s">
        <v>310</v>
      </c>
      <c r="D49" s="35">
        <v>70.900000000000006</v>
      </c>
      <c r="E49" s="35">
        <v>70.099999999999994</v>
      </c>
      <c r="F49" s="26"/>
      <c r="G49" s="25" t="s">
        <v>58</v>
      </c>
      <c r="H49" s="70"/>
      <c r="I49" s="71"/>
      <c r="J49" s="70"/>
      <c r="K49" s="71"/>
      <c r="L49" s="72"/>
      <c r="M49" s="72"/>
    </row>
    <row r="50" spans="1:13" s="4" customFormat="1" ht="57.75" customHeight="1" x14ac:dyDescent="0.2">
      <c r="A50" s="29">
        <v>20</v>
      </c>
      <c r="B50" s="30" t="s">
        <v>5</v>
      </c>
      <c r="C50" s="31" t="s">
        <v>245</v>
      </c>
      <c r="D50" s="31">
        <v>94.4</v>
      </c>
      <c r="E50" s="31">
        <v>93.6</v>
      </c>
      <c r="F50" s="31"/>
      <c r="G50" s="30" t="s">
        <v>58</v>
      </c>
      <c r="H50" s="70"/>
      <c r="I50" s="71"/>
      <c r="J50" s="70"/>
      <c r="K50" s="71"/>
      <c r="L50" s="72"/>
      <c r="M50" s="72"/>
    </row>
    <row r="51" spans="1:13" s="4" customFormat="1" ht="57.75" customHeight="1" x14ac:dyDescent="0.2">
      <c r="A51" s="24" t="s">
        <v>61</v>
      </c>
      <c r="B51" s="25" t="s">
        <v>56</v>
      </c>
      <c r="C51" s="26" t="s">
        <v>247</v>
      </c>
      <c r="D51" s="26">
        <v>0.2</v>
      </c>
      <c r="E51" s="26">
        <v>0</v>
      </c>
      <c r="F51" s="26"/>
      <c r="G51" s="25" t="s">
        <v>3</v>
      </c>
      <c r="H51" s="70"/>
      <c r="I51" s="71"/>
      <c r="J51" s="70"/>
      <c r="K51" s="71"/>
      <c r="L51" s="72"/>
      <c r="M51" s="72"/>
    </row>
    <row r="52" spans="1:13" s="4" customFormat="1" ht="57.75" customHeight="1" x14ac:dyDescent="0.2">
      <c r="A52" s="24" t="s">
        <v>62</v>
      </c>
      <c r="B52" s="25" t="s">
        <v>55</v>
      </c>
      <c r="C52" s="26" t="s">
        <v>246</v>
      </c>
      <c r="D52" s="26">
        <v>0.1</v>
      </c>
      <c r="E52" s="26">
        <v>0</v>
      </c>
      <c r="F52" s="26"/>
      <c r="G52" s="25" t="s">
        <v>3</v>
      </c>
      <c r="H52" s="70"/>
      <c r="I52" s="71"/>
      <c r="J52" s="70"/>
      <c r="K52" s="71"/>
      <c r="L52" s="72"/>
      <c r="M52" s="72"/>
    </row>
    <row r="53" spans="1:13" s="4" customFormat="1" ht="57.75" customHeight="1" x14ac:dyDescent="0.2">
      <c r="A53" s="29" t="s">
        <v>105</v>
      </c>
      <c r="B53" s="30" t="s">
        <v>5</v>
      </c>
      <c r="C53" s="31" t="s">
        <v>342</v>
      </c>
      <c r="D53" s="31">
        <v>34.75</v>
      </c>
      <c r="E53" s="31">
        <v>34.25</v>
      </c>
      <c r="F53" s="31"/>
      <c r="G53" s="30" t="s">
        <v>59</v>
      </c>
      <c r="H53" s="70"/>
      <c r="I53" s="71"/>
      <c r="J53" s="70"/>
      <c r="K53" s="71"/>
      <c r="L53" s="72"/>
      <c r="M53" s="72"/>
    </row>
    <row r="54" spans="1:13" s="4" customFormat="1" ht="57.75" customHeight="1" x14ac:dyDescent="0.2">
      <c r="A54" s="29" t="s">
        <v>106</v>
      </c>
      <c r="B54" s="30" t="s">
        <v>5</v>
      </c>
      <c r="C54" s="31" t="s">
        <v>342</v>
      </c>
      <c r="D54" s="31">
        <v>34.75</v>
      </c>
      <c r="E54" s="31">
        <v>34.25</v>
      </c>
      <c r="F54" s="31"/>
      <c r="G54" s="30" t="s">
        <v>59</v>
      </c>
      <c r="H54" s="70"/>
      <c r="I54" s="71"/>
      <c r="J54" s="70"/>
      <c r="K54" s="71"/>
      <c r="L54" s="72"/>
      <c r="M54" s="72"/>
    </row>
    <row r="55" spans="1:13" s="4" customFormat="1" ht="57.75" customHeight="1" x14ac:dyDescent="0.2">
      <c r="A55" s="29" t="s">
        <v>107</v>
      </c>
      <c r="B55" s="30" t="s">
        <v>12</v>
      </c>
      <c r="C55" s="31" t="s">
        <v>341</v>
      </c>
      <c r="D55" s="31">
        <v>2</v>
      </c>
      <c r="E55" s="31">
        <v>1</v>
      </c>
      <c r="F55" s="31"/>
      <c r="G55" s="30" t="s">
        <v>248</v>
      </c>
      <c r="H55" s="70"/>
      <c r="I55" s="71"/>
      <c r="J55" s="70"/>
      <c r="K55" s="71"/>
      <c r="L55" s="72"/>
      <c r="M55" s="72"/>
    </row>
    <row r="56" spans="1:13" s="6" customFormat="1" ht="57.75" customHeight="1" x14ac:dyDescent="0.2">
      <c r="A56" s="29" t="s">
        <v>108</v>
      </c>
      <c r="B56" s="30" t="s">
        <v>12</v>
      </c>
      <c r="C56" s="31" t="s">
        <v>341</v>
      </c>
      <c r="D56" s="31">
        <v>2</v>
      </c>
      <c r="E56" s="31">
        <v>1</v>
      </c>
      <c r="F56" s="31"/>
      <c r="G56" s="30" t="s">
        <v>248</v>
      </c>
      <c r="H56" s="70"/>
      <c r="I56" s="71"/>
      <c r="J56" s="70"/>
      <c r="K56" s="71"/>
      <c r="L56" s="72"/>
      <c r="M56" s="72"/>
    </row>
    <row r="57" spans="1:13" s="6" customFormat="1" ht="57.75" customHeight="1" x14ac:dyDescent="0.2">
      <c r="A57" s="32" t="s">
        <v>103</v>
      </c>
      <c r="B57" s="33" t="s">
        <v>13</v>
      </c>
      <c r="C57" s="34" t="s">
        <v>343</v>
      </c>
      <c r="D57" s="34">
        <v>60.045999999999999</v>
      </c>
      <c r="E57" s="34">
        <v>60</v>
      </c>
      <c r="F57" s="34"/>
      <c r="G57" s="33" t="s">
        <v>10</v>
      </c>
      <c r="H57" s="70"/>
      <c r="I57" s="71"/>
      <c r="J57" s="70"/>
      <c r="K57" s="71"/>
      <c r="L57" s="72"/>
      <c r="M57" s="72"/>
    </row>
    <row r="58" spans="1:13" s="4" customFormat="1" ht="57.75" customHeight="1" x14ac:dyDescent="0.2">
      <c r="A58" s="32" t="s">
        <v>104</v>
      </c>
      <c r="B58" s="33" t="s">
        <v>13</v>
      </c>
      <c r="C58" s="34" t="s">
        <v>343</v>
      </c>
      <c r="D58" s="34">
        <v>60.045999999999999</v>
      </c>
      <c r="E58" s="34">
        <v>60</v>
      </c>
      <c r="F58" s="34"/>
      <c r="G58" s="33" t="s">
        <v>10</v>
      </c>
      <c r="H58" s="70"/>
      <c r="I58" s="71"/>
      <c r="J58" s="70"/>
      <c r="K58" s="71"/>
      <c r="L58" s="72"/>
      <c r="M58" s="72"/>
    </row>
    <row r="59" spans="1:13" s="4" customFormat="1" ht="57.75" customHeight="1" x14ac:dyDescent="0.2">
      <c r="A59" s="29" t="s">
        <v>101</v>
      </c>
      <c r="B59" s="30" t="s">
        <v>64</v>
      </c>
      <c r="C59" s="31" t="s">
        <v>228</v>
      </c>
      <c r="D59" s="31">
        <v>1.6</v>
      </c>
      <c r="E59" s="31">
        <v>0</v>
      </c>
      <c r="F59" s="31"/>
      <c r="G59" s="30" t="s">
        <v>90</v>
      </c>
      <c r="H59" s="70"/>
      <c r="I59" s="71"/>
      <c r="J59" s="70"/>
      <c r="K59" s="71"/>
      <c r="L59" s="72"/>
      <c r="M59" s="72"/>
    </row>
    <row r="60" spans="1:13" s="4" customFormat="1" ht="57.75" customHeight="1" x14ac:dyDescent="0.2">
      <c r="A60" s="29" t="s">
        <v>102</v>
      </c>
      <c r="B60" s="30" t="s">
        <v>64</v>
      </c>
      <c r="C60" s="31" t="s">
        <v>228</v>
      </c>
      <c r="D60" s="31">
        <v>1.6</v>
      </c>
      <c r="E60" s="31">
        <v>0</v>
      </c>
      <c r="F60" s="31"/>
      <c r="G60" s="30" t="s">
        <v>90</v>
      </c>
      <c r="H60" s="70"/>
      <c r="I60" s="71"/>
      <c r="J60" s="70"/>
      <c r="K60" s="71"/>
      <c r="L60" s="72"/>
      <c r="M60" s="72"/>
    </row>
    <row r="61" spans="1:13" s="4" customFormat="1" ht="57.75" customHeight="1" x14ac:dyDescent="0.2">
      <c r="A61" s="29">
        <v>25</v>
      </c>
      <c r="B61" s="30" t="s">
        <v>15</v>
      </c>
      <c r="C61" s="36" t="s">
        <v>249</v>
      </c>
      <c r="D61" s="37">
        <v>19.5</v>
      </c>
      <c r="E61" s="37">
        <f>18-1.5</f>
        <v>16.5</v>
      </c>
      <c r="F61" s="31"/>
      <c r="G61" s="30" t="s">
        <v>374</v>
      </c>
      <c r="H61" s="70"/>
      <c r="I61" s="71"/>
      <c r="J61" s="70"/>
      <c r="K61" s="71"/>
      <c r="L61" s="72"/>
      <c r="M61" s="72"/>
    </row>
    <row r="62" spans="1:13" s="4" customFormat="1" ht="57.75" customHeight="1" x14ac:dyDescent="0.2">
      <c r="A62" s="29" t="s">
        <v>14</v>
      </c>
      <c r="B62" s="30" t="s">
        <v>1</v>
      </c>
      <c r="C62" s="31" t="s">
        <v>34</v>
      </c>
      <c r="D62" s="31">
        <v>3.3</v>
      </c>
      <c r="E62" s="31">
        <v>2.9</v>
      </c>
      <c r="F62" s="31"/>
      <c r="G62" s="30" t="s">
        <v>89</v>
      </c>
      <c r="H62" s="70"/>
      <c r="I62" s="71"/>
      <c r="J62" s="70"/>
      <c r="K62" s="71"/>
      <c r="L62" s="72"/>
      <c r="M62" s="72"/>
    </row>
    <row r="63" spans="1:13" s="4" customFormat="1" ht="57.75" customHeight="1" x14ac:dyDescent="0.2">
      <c r="A63" s="29">
        <v>26</v>
      </c>
      <c r="B63" s="30" t="s">
        <v>86</v>
      </c>
      <c r="C63" s="31" t="s">
        <v>35</v>
      </c>
      <c r="D63" s="31">
        <v>10.25</v>
      </c>
      <c r="E63" s="31">
        <v>9.75</v>
      </c>
      <c r="F63" s="31"/>
      <c r="G63" s="30" t="s">
        <v>4</v>
      </c>
      <c r="H63" s="70"/>
      <c r="I63" s="71"/>
      <c r="J63" s="70"/>
      <c r="K63" s="71"/>
      <c r="L63" s="72"/>
      <c r="M63" s="72"/>
    </row>
    <row r="64" spans="1:13" s="4" customFormat="1" ht="57.75" customHeight="1" x14ac:dyDescent="0.2">
      <c r="A64" s="29">
        <v>27</v>
      </c>
      <c r="B64" s="30" t="s">
        <v>16</v>
      </c>
      <c r="C64" s="31" t="s">
        <v>17</v>
      </c>
      <c r="D64" s="31" t="s">
        <v>36</v>
      </c>
      <c r="E64" s="31" t="s">
        <v>37</v>
      </c>
      <c r="F64" s="31"/>
      <c r="G64" s="30" t="s">
        <v>91</v>
      </c>
      <c r="H64" s="70"/>
      <c r="I64" s="71"/>
      <c r="J64" s="70"/>
      <c r="K64" s="71"/>
      <c r="L64" s="72"/>
      <c r="M64" s="72"/>
    </row>
    <row r="65" spans="1:13" s="6" customFormat="1" ht="57.75" customHeight="1" x14ac:dyDescent="0.2">
      <c r="A65" s="24" t="s">
        <v>65</v>
      </c>
      <c r="B65" s="25" t="s">
        <v>66</v>
      </c>
      <c r="C65" s="26" t="s">
        <v>67</v>
      </c>
      <c r="D65" s="26">
        <v>118</v>
      </c>
      <c r="E65" s="26">
        <v>122</v>
      </c>
      <c r="F65" s="26"/>
      <c r="G65" s="25" t="s">
        <v>68</v>
      </c>
      <c r="H65" s="70"/>
      <c r="I65" s="71"/>
      <c r="J65" s="70"/>
      <c r="K65" s="71"/>
      <c r="L65" s="72"/>
      <c r="M65" s="72"/>
    </row>
    <row r="66" spans="1:13" s="4" customFormat="1" ht="57.75" customHeight="1" x14ac:dyDescent="0.2">
      <c r="A66" s="29" t="s">
        <v>69</v>
      </c>
      <c r="B66" s="30" t="s">
        <v>70</v>
      </c>
      <c r="C66" s="31" t="s">
        <v>244</v>
      </c>
      <c r="D66" s="31">
        <v>0</v>
      </c>
      <c r="E66" s="31">
        <v>16</v>
      </c>
      <c r="F66" s="31"/>
      <c r="G66" s="30" t="s">
        <v>71</v>
      </c>
      <c r="H66" s="70"/>
      <c r="I66" s="71"/>
      <c r="J66" s="70"/>
      <c r="K66" s="71"/>
      <c r="L66" s="72"/>
      <c r="M66" s="72"/>
    </row>
    <row r="67" spans="1:13" s="4" customFormat="1" ht="57.75" customHeight="1" x14ac:dyDescent="0.2">
      <c r="A67" s="29" t="s">
        <v>72</v>
      </c>
      <c r="B67" s="30" t="s">
        <v>73</v>
      </c>
      <c r="C67" s="31" t="s">
        <v>344</v>
      </c>
      <c r="D67" s="31">
        <v>0</v>
      </c>
      <c r="E67" s="31">
        <v>0.2</v>
      </c>
      <c r="F67" s="31"/>
      <c r="G67" s="30" t="s">
        <v>3</v>
      </c>
      <c r="H67" s="70"/>
      <c r="I67" s="71"/>
      <c r="J67" s="70"/>
      <c r="K67" s="71"/>
      <c r="L67" s="72"/>
      <c r="M67" s="72"/>
    </row>
    <row r="68" spans="1:13" s="4" customFormat="1" ht="57.75" customHeight="1" x14ac:dyDescent="0.2">
      <c r="A68" s="24" t="s">
        <v>92</v>
      </c>
      <c r="B68" s="25" t="s">
        <v>93</v>
      </c>
      <c r="C68" s="26" t="s">
        <v>94</v>
      </c>
      <c r="D68" s="26">
        <v>100</v>
      </c>
      <c r="E68" s="26">
        <v>80</v>
      </c>
      <c r="F68" s="26"/>
      <c r="G68" s="25" t="s">
        <v>367</v>
      </c>
      <c r="H68" s="70"/>
      <c r="I68" s="71"/>
      <c r="J68" s="70"/>
      <c r="K68" s="71"/>
      <c r="L68" s="72"/>
      <c r="M68" s="72"/>
    </row>
    <row r="69" spans="1:13" s="4" customFormat="1" ht="57.75" customHeight="1" x14ac:dyDescent="0.2">
      <c r="A69" s="24" t="s">
        <v>251</v>
      </c>
      <c r="B69" s="25" t="s">
        <v>250</v>
      </c>
      <c r="C69" s="26" t="s">
        <v>95</v>
      </c>
      <c r="D69" s="26">
        <v>3.3</v>
      </c>
      <c r="E69" s="26">
        <v>2.9</v>
      </c>
      <c r="F69" s="26"/>
      <c r="G69" s="30" t="s">
        <v>89</v>
      </c>
      <c r="H69" s="70"/>
      <c r="I69" s="71"/>
      <c r="J69" s="70"/>
      <c r="K69" s="71"/>
      <c r="L69" s="72"/>
      <c r="M69" s="72"/>
    </row>
    <row r="70" spans="1:13" s="4" customFormat="1" ht="57.75" customHeight="1" x14ac:dyDescent="0.2">
      <c r="A70" s="29">
        <v>28</v>
      </c>
      <c r="B70" s="30" t="s">
        <v>18</v>
      </c>
      <c r="C70" s="31" t="s">
        <v>38</v>
      </c>
      <c r="D70" s="31">
        <v>8.5</v>
      </c>
      <c r="E70" s="31">
        <v>7.5</v>
      </c>
      <c r="F70" s="31"/>
      <c r="G70" s="30" t="s">
        <v>252</v>
      </c>
      <c r="H70" s="70"/>
      <c r="I70" s="71"/>
      <c r="J70" s="70"/>
      <c r="K70" s="71"/>
      <c r="L70" s="72"/>
      <c r="M70" s="72"/>
    </row>
    <row r="71" spans="1:13" s="4" customFormat="1" ht="57.75" customHeight="1" x14ac:dyDescent="0.2">
      <c r="A71" s="29">
        <v>29</v>
      </c>
      <c r="B71" s="30" t="s">
        <v>5</v>
      </c>
      <c r="C71" s="31" t="s">
        <v>19</v>
      </c>
      <c r="D71" s="31">
        <v>80.12</v>
      </c>
      <c r="E71" s="31">
        <v>79.88</v>
      </c>
      <c r="F71" s="31"/>
      <c r="G71" s="30" t="s">
        <v>3</v>
      </c>
      <c r="H71" s="70"/>
      <c r="I71" s="71"/>
      <c r="J71" s="70"/>
      <c r="K71" s="71"/>
      <c r="L71" s="72"/>
      <c r="M71" s="72"/>
    </row>
    <row r="72" spans="1:13" s="4" customFormat="1" ht="57.75" customHeight="1" x14ac:dyDescent="0.2">
      <c r="A72" s="24" t="s">
        <v>195</v>
      </c>
      <c r="B72" s="25" t="s">
        <v>5</v>
      </c>
      <c r="C72" s="26" t="s">
        <v>253</v>
      </c>
      <c r="D72" s="26">
        <v>29.2</v>
      </c>
      <c r="E72" s="26">
        <v>30.8</v>
      </c>
      <c r="F72" s="26"/>
      <c r="G72" s="25" t="s">
        <v>4</v>
      </c>
      <c r="H72" s="70"/>
      <c r="I72" s="71"/>
      <c r="J72" s="70"/>
      <c r="K72" s="71"/>
      <c r="L72" s="72"/>
      <c r="M72" s="72"/>
    </row>
    <row r="73" spans="1:13" s="4" customFormat="1" ht="57.75" customHeight="1" x14ac:dyDescent="0.2">
      <c r="A73" s="24" t="s">
        <v>196</v>
      </c>
      <c r="B73" s="25" t="s">
        <v>6</v>
      </c>
      <c r="C73" s="26" t="s">
        <v>254</v>
      </c>
      <c r="D73" s="26">
        <v>3.6</v>
      </c>
      <c r="E73" s="26">
        <v>4.4000000000000004</v>
      </c>
      <c r="F73" s="26"/>
      <c r="G73" s="25" t="s">
        <v>255</v>
      </c>
      <c r="H73" s="70"/>
      <c r="I73" s="71"/>
      <c r="J73" s="70"/>
      <c r="K73" s="71"/>
      <c r="L73" s="72"/>
      <c r="M73" s="72"/>
    </row>
    <row r="74" spans="1:13" s="4" customFormat="1" ht="57.75" customHeight="1" x14ac:dyDescent="0.2">
      <c r="A74" s="29">
        <v>30</v>
      </c>
      <c r="B74" s="30" t="s">
        <v>5</v>
      </c>
      <c r="C74" s="31" t="s">
        <v>256</v>
      </c>
      <c r="D74" s="31">
        <v>44.57</v>
      </c>
      <c r="E74" s="31">
        <v>44.43</v>
      </c>
      <c r="F74" s="31"/>
      <c r="G74" s="30" t="s">
        <v>3</v>
      </c>
      <c r="H74" s="70"/>
      <c r="I74" s="71"/>
      <c r="J74" s="70"/>
      <c r="K74" s="71"/>
      <c r="L74" s="72"/>
      <c r="M74" s="72"/>
    </row>
    <row r="75" spans="1:13" s="4" customFormat="1" ht="57.75" customHeight="1" x14ac:dyDescent="0.2">
      <c r="A75" s="29">
        <v>31</v>
      </c>
      <c r="B75" s="30" t="s">
        <v>5</v>
      </c>
      <c r="C75" s="38" t="s">
        <v>257</v>
      </c>
      <c r="D75" s="31">
        <v>24.07</v>
      </c>
      <c r="E75" s="31">
        <v>23.93</v>
      </c>
      <c r="F75" s="38"/>
      <c r="G75" s="30" t="s">
        <v>3</v>
      </c>
      <c r="H75" s="70"/>
      <c r="I75" s="71"/>
      <c r="J75" s="70"/>
      <c r="K75" s="71"/>
      <c r="L75" s="72"/>
      <c r="M75" s="72"/>
    </row>
    <row r="76" spans="1:13" s="4" customFormat="1" ht="57.75" customHeight="1" x14ac:dyDescent="0.2">
      <c r="A76" s="29">
        <v>32</v>
      </c>
      <c r="B76" s="30" t="s">
        <v>5</v>
      </c>
      <c r="C76" s="31" t="s">
        <v>258</v>
      </c>
      <c r="D76" s="31">
        <v>314.07</v>
      </c>
      <c r="E76" s="31">
        <v>313.93</v>
      </c>
      <c r="F76" s="31"/>
      <c r="G76" s="30" t="s">
        <v>3</v>
      </c>
      <c r="H76" s="70"/>
      <c r="I76" s="71"/>
      <c r="J76" s="70"/>
      <c r="K76" s="71"/>
      <c r="L76" s="72"/>
      <c r="M76" s="72"/>
    </row>
    <row r="77" spans="1:13" s="4" customFormat="1" ht="57.75" customHeight="1" x14ac:dyDescent="0.2">
      <c r="A77" s="29">
        <v>33</v>
      </c>
      <c r="B77" s="30" t="s">
        <v>5</v>
      </c>
      <c r="C77" s="31" t="s">
        <v>259</v>
      </c>
      <c r="D77" s="31">
        <v>273.07</v>
      </c>
      <c r="E77" s="31">
        <v>272.93</v>
      </c>
      <c r="F77" s="31"/>
      <c r="G77" s="30" t="s">
        <v>3</v>
      </c>
      <c r="H77" s="70"/>
      <c r="I77" s="71"/>
      <c r="J77" s="70"/>
      <c r="K77" s="71"/>
      <c r="L77" s="72"/>
      <c r="M77" s="72"/>
    </row>
    <row r="78" spans="1:13" s="4" customFormat="1" ht="57.75" customHeight="1" x14ac:dyDescent="0.2">
      <c r="A78" s="29">
        <v>34</v>
      </c>
      <c r="B78" s="30" t="s">
        <v>5</v>
      </c>
      <c r="C78" s="31" t="s">
        <v>260</v>
      </c>
      <c r="D78" s="31">
        <v>225.07</v>
      </c>
      <c r="E78" s="31">
        <v>224.93</v>
      </c>
      <c r="F78" s="31"/>
      <c r="G78" s="30" t="s">
        <v>3</v>
      </c>
      <c r="H78" s="70"/>
      <c r="I78" s="71"/>
      <c r="J78" s="70"/>
      <c r="K78" s="71"/>
      <c r="L78" s="72"/>
      <c r="M78" s="72"/>
    </row>
    <row r="79" spans="1:13" s="4" customFormat="1" ht="57.75" customHeight="1" x14ac:dyDescent="0.2">
      <c r="A79" s="29">
        <v>35</v>
      </c>
      <c r="B79" s="30" t="s">
        <v>1</v>
      </c>
      <c r="C79" s="38" t="s">
        <v>261</v>
      </c>
      <c r="D79" s="38">
        <f>6.35+0.4</f>
        <v>6.75</v>
      </c>
      <c r="E79" s="38">
        <f>6.35-0.4</f>
        <v>5.9499999999999993</v>
      </c>
      <c r="F79" s="38"/>
      <c r="G79" s="30" t="s">
        <v>262</v>
      </c>
      <c r="H79" s="70"/>
      <c r="I79" s="71"/>
      <c r="J79" s="70"/>
      <c r="K79" s="71"/>
      <c r="L79" s="72"/>
      <c r="M79" s="72"/>
    </row>
    <row r="80" spans="1:13" s="4" customFormat="1" ht="57.75" customHeight="1" x14ac:dyDescent="0.2">
      <c r="A80" s="24" t="s">
        <v>197</v>
      </c>
      <c r="B80" s="86" t="s">
        <v>263</v>
      </c>
      <c r="C80" s="86"/>
      <c r="D80" s="86"/>
      <c r="E80" s="86"/>
      <c r="F80" s="86"/>
      <c r="G80" s="25" t="s">
        <v>8</v>
      </c>
      <c r="H80" s="70"/>
      <c r="I80" s="71"/>
      <c r="J80" s="70"/>
      <c r="K80" s="71"/>
      <c r="L80" s="72"/>
      <c r="M80" s="72"/>
    </row>
    <row r="81" spans="1:13" s="4" customFormat="1" ht="57.75" customHeight="1" x14ac:dyDescent="0.2">
      <c r="A81" s="24">
        <v>36</v>
      </c>
      <c r="B81" s="25" t="s">
        <v>5</v>
      </c>
      <c r="C81" s="27" t="s">
        <v>264</v>
      </c>
      <c r="D81" s="27">
        <v>13.4</v>
      </c>
      <c r="E81" s="27">
        <v>12.6</v>
      </c>
      <c r="F81" s="27"/>
      <c r="G81" s="25" t="s">
        <v>375</v>
      </c>
      <c r="H81" s="70"/>
      <c r="I81" s="71"/>
      <c r="J81" s="70"/>
      <c r="K81" s="71"/>
      <c r="L81" s="72"/>
      <c r="M81" s="72"/>
    </row>
    <row r="82" spans="1:13" s="4" customFormat="1" ht="57.75" customHeight="1" x14ac:dyDescent="0.2">
      <c r="A82" s="29">
        <v>37</v>
      </c>
      <c r="B82" s="30" t="s">
        <v>5</v>
      </c>
      <c r="C82" s="31" t="s">
        <v>265</v>
      </c>
      <c r="D82" s="31">
        <v>45.4</v>
      </c>
      <c r="E82" s="31">
        <v>44.6</v>
      </c>
      <c r="F82" s="31"/>
      <c r="G82" s="30" t="s">
        <v>3</v>
      </c>
      <c r="H82" s="70"/>
      <c r="I82" s="71"/>
      <c r="J82" s="70"/>
      <c r="K82" s="71"/>
      <c r="L82" s="72"/>
      <c r="M82" s="72"/>
    </row>
    <row r="83" spans="1:13" s="4" customFormat="1" ht="57.75" customHeight="1" x14ac:dyDescent="0.2">
      <c r="A83" s="29" t="s">
        <v>164</v>
      </c>
      <c r="B83" s="30" t="s">
        <v>5</v>
      </c>
      <c r="C83" s="31" t="s">
        <v>345</v>
      </c>
      <c r="D83" s="31">
        <v>18.399999999999999</v>
      </c>
      <c r="E83" s="31">
        <v>17.600000000000001</v>
      </c>
      <c r="F83" s="31"/>
      <c r="G83" s="30" t="s">
        <v>3</v>
      </c>
      <c r="H83" s="70"/>
      <c r="I83" s="71"/>
      <c r="J83" s="70"/>
      <c r="K83" s="71"/>
      <c r="L83" s="72"/>
      <c r="M83" s="72"/>
    </row>
    <row r="84" spans="1:13" s="4" customFormat="1" ht="57.75" customHeight="1" x14ac:dyDescent="0.2">
      <c r="A84" s="29" t="s">
        <v>165</v>
      </c>
      <c r="B84" s="30" t="s">
        <v>5</v>
      </c>
      <c r="C84" s="31" t="s">
        <v>345</v>
      </c>
      <c r="D84" s="31">
        <v>18.399999999999999</v>
      </c>
      <c r="E84" s="31">
        <v>17.600000000000001</v>
      </c>
      <c r="F84" s="31"/>
      <c r="G84" s="30" t="s">
        <v>3</v>
      </c>
      <c r="H84" s="70"/>
      <c r="I84" s="71"/>
      <c r="J84" s="70"/>
      <c r="K84" s="71"/>
      <c r="L84" s="72"/>
      <c r="M84" s="72"/>
    </row>
    <row r="85" spans="1:13" s="4" customFormat="1" ht="57.75" customHeight="1" x14ac:dyDescent="0.2">
      <c r="A85" s="29">
        <v>39</v>
      </c>
      <c r="B85" s="30" t="s">
        <v>5</v>
      </c>
      <c r="C85" s="31" t="s">
        <v>20</v>
      </c>
      <c r="D85" s="31">
        <v>229.9</v>
      </c>
      <c r="E85" s="31">
        <v>230.1</v>
      </c>
      <c r="F85" s="31"/>
      <c r="G85" s="30" t="s">
        <v>3</v>
      </c>
      <c r="H85" s="70"/>
      <c r="I85" s="71"/>
      <c r="J85" s="70"/>
      <c r="K85" s="71"/>
      <c r="L85" s="72"/>
      <c r="M85" s="72"/>
    </row>
    <row r="86" spans="1:13" s="4" customFormat="1" ht="57.75" customHeight="1" x14ac:dyDescent="0.2">
      <c r="A86" s="24" t="s">
        <v>266</v>
      </c>
      <c r="B86" s="86" t="s">
        <v>267</v>
      </c>
      <c r="C86" s="86"/>
      <c r="D86" s="86"/>
      <c r="E86" s="86"/>
      <c r="F86" s="86"/>
      <c r="G86" s="25" t="s">
        <v>8</v>
      </c>
      <c r="H86" s="70"/>
      <c r="I86" s="71"/>
      <c r="J86" s="70"/>
      <c r="K86" s="71"/>
      <c r="L86" s="72"/>
      <c r="M86" s="72"/>
    </row>
    <row r="87" spans="1:13" s="4" customFormat="1" ht="57.75" customHeight="1" x14ac:dyDescent="0.2">
      <c r="A87" s="24" t="s">
        <v>154</v>
      </c>
      <c r="B87" s="39" t="s">
        <v>55</v>
      </c>
      <c r="C87" s="27" t="s">
        <v>268</v>
      </c>
      <c r="D87" s="27">
        <v>0.2</v>
      </c>
      <c r="E87" s="27">
        <v>0</v>
      </c>
      <c r="F87" s="27"/>
      <c r="G87" s="25" t="s">
        <v>3</v>
      </c>
      <c r="H87" s="70"/>
      <c r="I87" s="71"/>
      <c r="J87" s="70"/>
      <c r="K87" s="71"/>
      <c r="L87" s="72"/>
      <c r="M87" s="72"/>
    </row>
    <row r="88" spans="1:13" s="4" customFormat="1" ht="57.75" customHeight="1" x14ac:dyDescent="0.2">
      <c r="A88" s="24" t="s">
        <v>155</v>
      </c>
      <c r="B88" s="39" t="s">
        <v>55</v>
      </c>
      <c r="C88" s="27" t="s">
        <v>268</v>
      </c>
      <c r="D88" s="27">
        <v>0.2</v>
      </c>
      <c r="E88" s="27">
        <v>0</v>
      </c>
      <c r="F88" s="27"/>
      <c r="G88" s="25" t="s">
        <v>3</v>
      </c>
      <c r="H88" s="70"/>
      <c r="I88" s="71"/>
      <c r="J88" s="70"/>
      <c r="K88" s="71"/>
      <c r="L88" s="72"/>
      <c r="M88" s="72"/>
    </row>
    <row r="89" spans="1:13" s="4" customFormat="1" ht="57.75" customHeight="1" x14ac:dyDescent="0.2">
      <c r="A89" s="32" t="s">
        <v>158</v>
      </c>
      <c r="B89" s="33" t="s">
        <v>13</v>
      </c>
      <c r="C89" s="34" t="s">
        <v>74</v>
      </c>
      <c r="D89" s="34">
        <v>19.061</v>
      </c>
      <c r="E89" s="34">
        <v>19.04</v>
      </c>
      <c r="F89" s="34"/>
      <c r="G89" s="33" t="s">
        <v>269</v>
      </c>
      <c r="H89" s="70"/>
      <c r="I89" s="71"/>
      <c r="J89" s="70"/>
      <c r="K89" s="71"/>
      <c r="L89" s="72"/>
      <c r="M89" s="72"/>
    </row>
    <row r="90" spans="1:13" s="4" customFormat="1" ht="57.75" customHeight="1" x14ac:dyDescent="0.2">
      <c r="A90" s="32" t="s">
        <v>159</v>
      </c>
      <c r="B90" s="33" t="s">
        <v>13</v>
      </c>
      <c r="C90" s="34" t="s">
        <v>74</v>
      </c>
      <c r="D90" s="34">
        <v>19.061</v>
      </c>
      <c r="E90" s="34">
        <v>19.04</v>
      </c>
      <c r="F90" s="34"/>
      <c r="G90" s="33" t="s">
        <v>270</v>
      </c>
      <c r="H90" s="70"/>
      <c r="I90" s="71"/>
      <c r="J90" s="70"/>
      <c r="K90" s="71"/>
      <c r="L90" s="72"/>
      <c r="M90" s="72"/>
    </row>
    <row r="91" spans="1:13" s="4" customFormat="1" ht="57.75" customHeight="1" x14ac:dyDescent="0.2">
      <c r="A91" s="24" t="s">
        <v>156</v>
      </c>
      <c r="B91" s="25" t="s">
        <v>7</v>
      </c>
      <c r="C91" s="31" t="s">
        <v>311</v>
      </c>
      <c r="D91" s="31">
        <v>0.2</v>
      </c>
      <c r="E91" s="31">
        <v>0</v>
      </c>
      <c r="F91" s="31"/>
      <c r="G91" s="30" t="s">
        <v>3</v>
      </c>
      <c r="H91" s="70"/>
      <c r="I91" s="71"/>
      <c r="J91" s="70"/>
      <c r="K91" s="71"/>
      <c r="L91" s="72"/>
      <c r="M91" s="72"/>
    </row>
    <row r="92" spans="1:13" s="4" customFormat="1" ht="57.75" customHeight="1" x14ac:dyDescent="0.2">
      <c r="A92" s="24" t="s">
        <v>157</v>
      </c>
      <c r="B92" s="25" t="s">
        <v>7</v>
      </c>
      <c r="C92" s="31" t="s">
        <v>311</v>
      </c>
      <c r="D92" s="31">
        <v>0.2</v>
      </c>
      <c r="E92" s="31">
        <v>0</v>
      </c>
      <c r="F92" s="31"/>
      <c r="G92" s="30" t="s">
        <v>3</v>
      </c>
      <c r="H92" s="70"/>
      <c r="I92" s="71"/>
      <c r="J92" s="70"/>
      <c r="K92" s="71"/>
      <c r="L92" s="72"/>
      <c r="M92" s="72"/>
    </row>
    <row r="93" spans="1:13" s="4" customFormat="1" ht="57.75" customHeight="1" x14ac:dyDescent="0.2">
      <c r="A93" s="29" t="s">
        <v>160</v>
      </c>
      <c r="B93" s="30" t="s">
        <v>1</v>
      </c>
      <c r="C93" s="31" t="s">
        <v>75</v>
      </c>
      <c r="D93" s="31">
        <f>14.5+0.2</f>
        <v>14.7</v>
      </c>
      <c r="E93" s="31">
        <f>14.5+0.08</f>
        <v>14.58</v>
      </c>
      <c r="F93" s="31"/>
      <c r="G93" s="30" t="s">
        <v>271</v>
      </c>
      <c r="H93" s="70"/>
      <c r="I93" s="71"/>
      <c r="J93" s="70"/>
      <c r="K93" s="71"/>
      <c r="L93" s="72"/>
      <c r="M93" s="72"/>
    </row>
    <row r="94" spans="1:13" s="4" customFormat="1" ht="57.75" customHeight="1" x14ac:dyDescent="0.2">
      <c r="A94" s="29" t="s">
        <v>161</v>
      </c>
      <c r="B94" s="30" t="s">
        <v>1</v>
      </c>
      <c r="C94" s="31" t="s">
        <v>75</v>
      </c>
      <c r="D94" s="31">
        <f t="shared" ref="D94:D95" si="0">14.5+0.2</f>
        <v>14.7</v>
      </c>
      <c r="E94" s="31">
        <f t="shared" ref="E94:E95" si="1">14.5+0.08</f>
        <v>14.58</v>
      </c>
      <c r="F94" s="31"/>
      <c r="G94" s="30" t="s">
        <v>271</v>
      </c>
      <c r="H94" s="70"/>
      <c r="I94" s="71"/>
      <c r="J94" s="70"/>
      <c r="K94" s="71"/>
      <c r="L94" s="72"/>
      <c r="M94" s="72"/>
    </row>
    <row r="95" spans="1:13" s="4" customFormat="1" ht="57.75" customHeight="1" x14ac:dyDescent="0.2">
      <c r="A95" s="29" t="s">
        <v>162</v>
      </c>
      <c r="B95" s="30" t="s">
        <v>1</v>
      </c>
      <c r="C95" s="31" t="s">
        <v>75</v>
      </c>
      <c r="D95" s="31">
        <f t="shared" si="0"/>
        <v>14.7</v>
      </c>
      <c r="E95" s="31">
        <f t="shared" si="1"/>
        <v>14.58</v>
      </c>
      <c r="F95" s="31"/>
      <c r="G95" s="30" t="s">
        <v>271</v>
      </c>
      <c r="H95" s="70"/>
      <c r="I95" s="71"/>
      <c r="J95" s="70"/>
      <c r="K95" s="71"/>
      <c r="L95" s="72"/>
      <c r="M95" s="72"/>
    </row>
    <row r="96" spans="1:13" s="4" customFormat="1" ht="57.75" customHeight="1" x14ac:dyDescent="0.2">
      <c r="A96" s="29" t="s">
        <v>163</v>
      </c>
      <c r="B96" s="30" t="s">
        <v>1</v>
      </c>
      <c r="C96" s="31" t="s">
        <v>75</v>
      </c>
      <c r="D96" s="31">
        <f>14.5+0.2</f>
        <v>14.7</v>
      </c>
      <c r="E96" s="31">
        <f>14.5+0.08</f>
        <v>14.58</v>
      </c>
      <c r="F96" s="31"/>
      <c r="G96" s="30" t="s">
        <v>271</v>
      </c>
      <c r="H96" s="70"/>
      <c r="I96" s="71"/>
      <c r="J96" s="70"/>
      <c r="K96" s="71"/>
      <c r="L96" s="72"/>
      <c r="M96" s="72"/>
    </row>
    <row r="97" spans="1:13" s="4" customFormat="1" ht="57.75" customHeight="1" x14ac:dyDescent="0.2">
      <c r="A97" s="29">
        <v>44</v>
      </c>
      <c r="B97" s="30" t="s">
        <v>5</v>
      </c>
      <c r="C97" s="31" t="s">
        <v>272</v>
      </c>
      <c r="D97" s="31">
        <v>33.07</v>
      </c>
      <c r="E97" s="26">
        <f>33-0.07</f>
        <v>32.93</v>
      </c>
      <c r="F97" s="31"/>
      <c r="G97" s="30" t="s">
        <v>3</v>
      </c>
      <c r="H97" s="70"/>
      <c r="I97" s="71"/>
      <c r="J97" s="70"/>
      <c r="K97" s="71"/>
      <c r="L97" s="72"/>
      <c r="M97" s="72"/>
    </row>
    <row r="98" spans="1:13" s="4" customFormat="1" ht="57.75" customHeight="1" x14ac:dyDescent="0.2">
      <c r="A98" s="29" t="s">
        <v>346</v>
      </c>
      <c r="B98" s="25" t="s">
        <v>350</v>
      </c>
      <c r="C98" s="27" t="s">
        <v>351</v>
      </c>
      <c r="D98" s="27">
        <v>1.5</v>
      </c>
      <c r="E98" s="27">
        <v>0.5</v>
      </c>
      <c r="F98" s="27"/>
      <c r="G98" s="25" t="s">
        <v>4</v>
      </c>
      <c r="H98" s="70"/>
      <c r="I98" s="71"/>
      <c r="J98" s="70"/>
      <c r="K98" s="71"/>
      <c r="L98" s="72"/>
      <c r="M98" s="72"/>
    </row>
    <row r="99" spans="1:13" s="4" customFormat="1" ht="57.75" customHeight="1" x14ac:dyDescent="0.2">
      <c r="A99" s="29" t="s">
        <v>347</v>
      </c>
      <c r="B99" s="25" t="s">
        <v>350</v>
      </c>
      <c r="C99" s="27" t="s">
        <v>351</v>
      </c>
      <c r="D99" s="27">
        <v>1.5</v>
      </c>
      <c r="E99" s="27">
        <v>0.5</v>
      </c>
      <c r="F99" s="27"/>
      <c r="G99" s="25" t="s">
        <v>4</v>
      </c>
      <c r="H99" s="70"/>
      <c r="I99" s="71"/>
      <c r="J99" s="70"/>
      <c r="K99" s="71"/>
      <c r="L99" s="72"/>
      <c r="M99" s="72"/>
    </row>
    <row r="100" spans="1:13" s="4" customFormat="1" ht="57.75" customHeight="1" x14ac:dyDescent="0.2">
      <c r="A100" s="29" t="s">
        <v>348</v>
      </c>
      <c r="B100" s="25" t="s">
        <v>93</v>
      </c>
      <c r="C100" s="27" t="s">
        <v>224</v>
      </c>
      <c r="D100" s="27" t="s">
        <v>225</v>
      </c>
      <c r="E100" s="27" t="s">
        <v>213</v>
      </c>
      <c r="F100" s="27"/>
      <c r="G100" s="25" t="s">
        <v>367</v>
      </c>
      <c r="H100" s="70"/>
      <c r="I100" s="71"/>
      <c r="J100" s="70"/>
      <c r="K100" s="71"/>
      <c r="L100" s="72"/>
      <c r="M100" s="72"/>
    </row>
    <row r="101" spans="1:13" s="4" customFormat="1" ht="57.75" customHeight="1" x14ac:dyDescent="0.2">
      <c r="A101" s="29" t="s">
        <v>349</v>
      </c>
      <c r="B101" s="25" t="s">
        <v>93</v>
      </c>
      <c r="C101" s="27" t="s">
        <v>224</v>
      </c>
      <c r="D101" s="27" t="s">
        <v>225</v>
      </c>
      <c r="E101" s="27" t="s">
        <v>213</v>
      </c>
      <c r="F101" s="27"/>
      <c r="G101" s="25" t="s">
        <v>367</v>
      </c>
      <c r="H101" s="70"/>
      <c r="I101" s="71"/>
      <c r="J101" s="70"/>
      <c r="K101" s="71"/>
      <c r="L101" s="72"/>
      <c r="M101" s="72"/>
    </row>
    <row r="102" spans="1:13" s="4" customFormat="1" ht="57.75" customHeight="1" x14ac:dyDescent="0.2">
      <c r="A102" s="29">
        <v>45</v>
      </c>
      <c r="B102" s="30" t="s">
        <v>5</v>
      </c>
      <c r="C102" s="38" t="s">
        <v>273</v>
      </c>
      <c r="D102" s="38">
        <v>14.57</v>
      </c>
      <c r="E102" s="38">
        <v>14.43</v>
      </c>
      <c r="F102" s="38"/>
      <c r="G102" s="30" t="s">
        <v>3</v>
      </c>
      <c r="H102" s="70"/>
      <c r="I102" s="71"/>
      <c r="J102" s="70"/>
      <c r="K102" s="71"/>
      <c r="L102" s="72"/>
      <c r="M102" s="72"/>
    </row>
    <row r="103" spans="1:13" s="4" customFormat="1" ht="57.75" customHeight="1" x14ac:dyDescent="0.2">
      <c r="A103" s="24" t="s">
        <v>214</v>
      </c>
      <c r="B103" s="25" t="s">
        <v>73</v>
      </c>
      <c r="C103" s="27" t="s">
        <v>274</v>
      </c>
      <c r="D103" s="27">
        <v>0.2</v>
      </c>
      <c r="E103" s="27">
        <v>0</v>
      </c>
      <c r="F103" s="27"/>
      <c r="G103" s="25" t="s">
        <v>3</v>
      </c>
      <c r="H103" s="70"/>
      <c r="I103" s="71"/>
      <c r="J103" s="70"/>
      <c r="K103" s="71"/>
      <c r="L103" s="72"/>
      <c r="M103" s="72"/>
    </row>
    <row r="104" spans="1:13" s="4" customFormat="1" ht="57.75" customHeight="1" x14ac:dyDescent="0.2">
      <c r="A104" s="29" t="s">
        <v>113</v>
      </c>
      <c r="B104" s="30" t="s">
        <v>21</v>
      </c>
      <c r="C104" s="31" t="s">
        <v>352</v>
      </c>
      <c r="D104" s="31">
        <v>4.4000000000000004</v>
      </c>
      <c r="E104" s="31">
        <v>3.6</v>
      </c>
      <c r="F104" s="31"/>
      <c r="G104" s="30" t="s">
        <v>89</v>
      </c>
      <c r="H104" s="70"/>
      <c r="I104" s="71"/>
      <c r="J104" s="70"/>
      <c r="K104" s="71"/>
      <c r="L104" s="72"/>
      <c r="M104" s="72"/>
    </row>
    <row r="105" spans="1:13" s="4" customFormat="1" ht="57.75" customHeight="1" x14ac:dyDescent="0.2">
      <c r="A105" s="29" t="s">
        <v>114</v>
      </c>
      <c r="B105" s="30" t="s">
        <v>21</v>
      </c>
      <c r="C105" s="31" t="s">
        <v>353</v>
      </c>
      <c r="D105" s="31">
        <v>4.4000000000000004</v>
      </c>
      <c r="E105" s="31">
        <v>3.6</v>
      </c>
      <c r="F105" s="31"/>
      <c r="G105" s="30" t="s">
        <v>89</v>
      </c>
      <c r="H105" s="70"/>
      <c r="I105" s="71"/>
      <c r="J105" s="70"/>
      <c r="K105" s="71"/>
      <c r="L105" s="72"/>
      <c r="M105" s="72"/>
    </row>
    <row r="106" spans="1:13" s="4" customFormat="1" ht="57.75" customHeight="1" x14ac:dyDescent="0.2">
      <c r="A106" s="24" t="s">
        <v>115</v>
      </c>
      <c r="B106" s="25" t="s">
        <v>86</v>
      </c>
      <c r="C106" s="26" t="s">
        <v>39</v>
      </c>
      <c r="D106" s="26">
        <v>13.5</v>
      </c>
      <c r="E106" s="26">
        <v>12.5</v>
      </c>
      <c r="F106" s="26"/>
      <c r="G106" s="25" t="s">
        <v>4</v>
      </c>
      <c r="H106" s="70"/>
      <c r="I106" s="71"/>
      <c r="J106" s="70"/>
      <c r="K106" s="71"/>
      <c r="L106" s="72"/>
      <c r="M106" s="72"/>
    </row>
    <row r="107" spans="1:13" s="4" customFormat="1" ht="57.75" customHeight="1" x14ac:dyDescent="0.2">
      <c r="A107" s="24" t="s">
        <v>116</v>
      </c>
      <c r="B107" s="25" t="s">
        <v>86</v>
      </c>
      <c r="C107" s="26" t="s">
        <v>39</v>
      </c>
      <c r="D107" s="26">
        <v>13.5</v>
      </c>
      <c r="E107" s="26">
        <v>12.5</v>
      </c>
      <c r="F107" s="26"/>
      <c r="G107" s="25" t="s">
        <v>4</v>
      </c>
      <c r="H107" s="70"/>
      <c r="I107" s="71"/>
      <c r="J107" s="70"/>
      <c r="K107" s="71"/>
      <c r="L107" s="72"/>
      <c r="M107" s="72"/>
    </row>
    <row r="108" spans="1:13" s="4" customFormat="1" ht="50.25" customHeight="1" x14ac:dyDescent="0.2">
      <c r="A108" s="24" t="s">
        <v>117</v>
      </c>
      <c r="B108" s="25" t="s">
        <v>40</v>
      </c>
      <c r="C108" s="26" t="s">
        <v>76</v>
      </c>
      <c r="D108" s="26" t="s">
        <v>36</v>
      </c>
      <c r="E108" s="26" t="s">
        <v>37</v>
      </c>
      <c r="F108" s="26"/>
      <c r="G108" s="25" t="s">
        <v>91</v>
      </c>
      <c r="H108" s="70"/>
      <c r="I108" s="71"/>
      <c r="J108" s="70"/>
      <c r="K108" s="71"/>
      <c r="L108" s="72"/>
      <c r="M108" s="72"/>
    </row>
    <row r="109" spans="1:13" s="4" customFormat="1" ht="50.25" customHeight="1" x14ac:dyDescent="0.2">
      <c r="A109" s="24" t="s">
        <v>118</v>
      </c>
      <c r="B109" s="25" t="s">
        <v>40</v>
      </c>
      <c r="C109" s="26" t="s">
        <v>76</v>
      </c>
      <c r="D109" s="26" t="s">
        <v>36</v>
      </c>
      <c r="E109" s="26" t="s">
        <v>37</v>
      </c>
      <c r="F109" s="26"/>
      <c r="G109" s="25" t="s">
        <v>91</v>
      </c>
      <c r="H109" s="70"/>
      <c r="I109" s="71"/>
      <c r="J109" s="70"/>
      <c r="K109" s="71"/>
      <c r="L109" s="72"/>
      <c r="M109" s="72"/>
    </row>
    <row r="110" spans="1:13" s="6" customFormat="1" ht="50.25" customHeight="1" x14ac:dyDescent="0.2">
      <c r="A110" s="29" t="s">
        <v>119</v>
      </c>
      <c r="B110" s="30" t="s">
        <v>18</v>
      </c>
      <c r="C110" s="31" t="s">
        <v>41</v>
      </c>
      <c r="D110" s="31">
        <v>11.5</v>
      </c>
      <c r="E110" s="31">
        <v>9.5</v>
      </c>
      <c r="F110" s="31"/>
      <c r="G110" s="30" t="s">
        <v>252</v>
      </c>
      <c r="H110" s="70"/>
      <c r="I110" s="71"/>
      <c r="J110" s="70"/>
      <c r="K110" s="71"/>
      <c r="L110" s="72"/>
      <c r="M110" s="72"/>
    </row>
    <row r="111" spans="1:13" s="6" customFormat="1" ht="50.25" customHeight="1" x14ac:dyDescent="0.2">
      <c r="A111" s="29" t="s">
        <v>120</v>
      </c>
      <c r="B111" s="30" t="s">
        <v>18</v>
      </c>
      <c r="C111" s="31" t="s">
        <v>41</v>
      </c>
      <c r="D111" s="31">
        <v>11.5</v>
      </c>
      <c r="E111" s="31">
        <v>9.5</v>
      </c>
      <c r="F111" s="31"/>
      <c r="G111" s="30" t="s">
        <v>275</v>
      </c>
      <c r="H111" s="70"/>
      <c r="I111" s="71"/>
      <c r="J111" s="70"/>
      <c r="K111" s="71"/>
      <c r="L111" s="72"/>
      <c r="M111" s="72"/>
    </row>
    <row r="112" spans="1:13" s="6" customFormat="1" ht="42" customHeight="1" x14ac:dyDescent="0.2">
      <c r="A112" s="24" t="s">
        <v>42</v>
      </c>
      <c r="B112" s="25" t="s">
        <v>7</v>
      </c>
      <c r="C112" s="27" t="s">
        <v>312</v>
      </c>
      <c r="D112" s="27">
        <v>0.25</v>
      </c>
      <c r="E112" s="27">
        <v>0</v>
      </c>
      <c r="F112" s="27"/>
      <c r="G112" s="25" t="s">
        <v>3</v>
      </c>
      <c r="H112" s="70"/>
      <c r="I112" s="71"/>
      <c r="J112" s="70"/>
      <c r="K112" s="71"/>
      <c r="L112" s="72"/>
      <c r="M112" s="72"/>
    </row>
    <row r="113" spans="1:13" s="6" customFormat="1" ht="42" customHeight="1" x14ac:dyDescent="0.2">
      <c r="A113" s="24" t="s">
        <v>121</v>
      </c>
      <c r="B113" s="25" t="s">
        <v>7</v>
      </c>
      <c r="C113" s="27" t="s">
        <v>312</v>
      </c>
      <c r="D113" s="27">
        <v>0.25</v>
      </c>
      <c r="E113" s="27">
        <v>0</v>
      </c>
      <c r="F113" s="27"/>
      <c r="G113" s="25" t="s">
        <v>3</v>
      </c>
      <c r="H113" s="70"/>
      <c r="I113" s="71"/>
      <c r="J113" s="70"/>
      <c r="K113" s="71"/>
      <c r="L113" s="72"/>
      <c r="M113" s="72"/>
    </row>
    <row r="114" spans="1:13" s="4" customFormat="1" ht="42" customHeight="1" x14ac:dyDescent="0.2">
      <c r="A114" s="29" t="s">
        <v>122</v>
      </c>
      <c r="B114" s="30" t="s">
        <v>2</v>
      </c>
      <c r="C114" s="38" t="s">
        <v>276</v>
      </c>
      <c r="D114" s="38">
        <v>119</v>
      </c>
      <c r="E114" s="38">
        <v>117</v>
      </c>
      <c r="F114" s="38"/>
      <c r="G114" s="30" t="s">
        <v>68</v>
      </c>
      <c r="H114" s="70"/>
      <c r="I114" s="71"/>
      <c r="J114" s="70"/>
      <c r="K114" s="71"/>
      <c r="L114" s="72"/>
      <c r="M114" s="72"/>
    </row>
    <row r="115" spans="1:13" s="4" customFormat="1" ht="42" customHeight="1" x14ac:dyDescent="0.2">
      <c r="A115" s="29" t="s">
        <v>123</v>
      </c>
      <c r="B115" s="30" t="s">
        <v>2</v>
      </c>
      <c r="C115" s="38" t="s">
        <v>276</v>
      </c>
      <c r="D115" s="38">
        <v>119</v>
      </c>
      <c r="E115" s="38">
        <v>117</v>
      </c>
      <c r="F115" s="38"/>
      <c r="G115" s="30" t="s">
        <v>68</v>
      </c>
      <c r="H115" s="70"/>
      <c r="I115" s="71"/>
      <c r="J115" s="70"/>
      <c r="K115" s="71"/>
      <c r="L115" s="72"/>
      <c r="M115" s="72"/>
    </row>
    <row r="116" spans="1:13" s="4" customFormat="1" ht="42" customHeight="1" x14ac:dyDescent="0.2">
      <c r="A116" s="29" t="s">
        <v>109</v>
      </c>
      <c r="B116" s="30" t="s">
        <v>5</v>
      </c>
      <c r="C116" s="31" t="s">
        <v>354</v>
      </c>
      <c r="D116" s="31">
        <v>62.4</v>
      </c>
      <c r="E116" s="31">
        <v>61.6</v>
      </c>
      <c r="F116" s="31"/>
      <c r="G116" s="30" t="s">
        <v>58</v>
      </c>
      <c r="H116" s="70"/>
      <c r="I116" s="71"/>
      <c r="J116" s="70"/>
      <c r="K116" s="71"/>
      <c r="L116" s="72"/>
      <c r="M116" s="72"/>
    </row>
    <row r="117" spans="1:13" s="4" customFormat="1" ht="42" customHeight="1" x14ac:dyDescent="0.2">
      <c r="A117" s="29" t="s">
        <v>110</v>
      </c>
      <c r="B117" s="30" t="s">
        <v>5</v>
      </c>
      <c r="C117" s="31" t="s">
        <v>354</v>
      </c>
      <c r="D117" s="31">
        <v>62.4</v>
      </c>
      <c r="E117" s="31">
        <v>61.6</v>
      </c>
      <c r="F117" s="31"/>
      <c r="G117" s="30" t="s">
        <v>58</v>
      </c>
      <c r="H117" s="70"/>
      <c r="I117" s="71"/>
      <c r="J117" s="70"/>
      <c r="K117" s="71"/>
      <c r="L117" s="72"/>
      <c r="M117" s="72"/>
    </row>
    <row r="118" spans="1:13" s="4" customFormat="1" ht="42" customHeight="1" x14ac:dyDescent="0.2">
      <c r="A118" s="29" t="s">
        <v>301</v>
      </c>
      <c r="B118" s="30" t="s">
        <v>5</v>
      </c>
      <c r="C118" s="31" t="s">
        <v>354</v>
      </c>
      <c r="D118" s="31">
        <v>62.4</v>
      </c>
      <c r="E118" s="31">
        <v>61.6</v>
      </c>
      <c r="F118" s="31"/>
      <c r="G118" s="30" t="s">
        <v>58</v>
      </c>
      <c r="H118" s="70"/>
      <c r="I118" s="71"/>
      <c r="J118" s="70"/>
      <c r="K118" s="71"/>
      <c r="L118" s="72"/>
      <c r="M118" s="72"/>
    </row>
    <row r="119" spans="1:13" s="4" customFormat="1" ht="42" customHeight="1" x14ac:dyDescent="0.2">
      <c r="A119" s="29" t="s">
        <v>302</v>
      </c>
      <c r="B119" s="30" t="s">
        <v>5</v>
      </c>
      <c r="C119" s="31" t="s">
        <v>354</v>
      </c>
      <c r="D119" s="31">
        <v>62.4</v>
      </c>
      <c r="E119" s="31">
        <v>61.6</v>
      </c>
      <c r="F119" s="31"/>
      <c r="G119" s="30" t="s">
        <v>58</v>
      </c>
      <c r="H119" s="70"/>
      <c r="I119" s="71"/>
      <c r="J119" s="70"/>
      <c r="K119" s="71"/>
      <c r="L119" s="72"/>
      <c r="M119" s="72"/>
    </row>
    <row r="120" spans="1:13" s="4" customFormat="1" ht="42" customHeight="1" x14ac:dyDescent="0.2">
      <c r="A120" s="29" t="s">
        <v>111</v>
      </c>
      <c r="B120" s="30" t="s">
        <v>2</v>
      </c>
      <c r="C120" s="31" t="s">
        <v>277</v>
      </c>
      <c r="D120" s="31" t="s">
        <v>32</v>
      </c>
      <c r="E120" s="31" t="s">
        <v>33</v>
      </c>
      <c r="F120" s="31"/>
      <c r="G120" s="30" t="s">
        <v>3</v>
      </c>
      <c r="H120" s="70"/>
      <c r="I120" s="71"/>
      <c r="J120" s="70"/>
      <c r="K120" s="71"/>
      <c r="L120" s="72"/>
      <c r="M120" s="72"/>
    </row>
    <row r="121" spans="1:13" s="4" customFormat="1" ht="42" customHeight="1" x14ac:dyDescent="0.2">
      <c r="A121" s="29" t="s">
        <v>112</v>
      </c>
      <c r="B121" s="30" t="s">
        <v>2</v>
      </c>
      <c r="C121" s="31" t="s">
        <v>277</v>
      </c>
      <c r="D121" s="31" t="s">
        <v>32</v>
      </c>
      <c r="E121" s="31" t="s">
        <v>33</v>
      </c>
      <c r="F121" s="31"/>
      <c r="G121" s="30" t="s">
        <v>3</v>
      </c>
      <c r="H121" s="70"/>
      <c r="I121" s="71"/>
      <c r="J121" s="70"/>
      <c r="K121" s="71"/>
      <c r="L121" s="72"/>
      <c r="M121" s="72"/>
    </row>
    <row r="122" spans="1:13" s="4" customFormat="1" ht="42" customHeight="1" x14ac:dyDescent="0.2">
      <c r="A122" s="24" t="s">
        <v>198</v>
      </c>
      <c r="B122" s="25" t="s">
        <v>87</v>
      </c>
      <c r="C122" s="26" t="s">
        <v>355</v>
      </c>
      <c r="D122" s="26">
        <v>1.5</v>
      </c>
      <c r="E122" s="26">
        <v>0.5</v>
      </c>
      <c r="F122" s="26"/>
      <c r="G122" s="25" t="s">
        <v>4</v>
      </c>
      <c r="H122" s="70"/>
      <c r="I122" s="71"/>
      <c r="J122" s="70"/>
      <c r="K122" s="71"/>
      <c r="L122" s="72"/>
      <c r="M122" s="72"/>
    </row>
    <row r="123" spans="1:13" s="4" customFormat="1" ht="42" customHeight="1" x14ac:dyDescent="0.2">
      <c r="A123" s="24" t="s">
        <v>356</v>
      </c>
      <c r="B123" s="25" t="s">
        <v>87</v>
      </c>
      <c r="C123" s="26" t="s">
        <v>355</v>
      </c>
      <c r="D123" s="26">
        <v>1.5</v>
      </c>
      <c r="E123" s="26">
        <v>0.5</v>
      </c>
      <c r="F123" s="26"/>
      <c r="G123" s="25" t="s">
        <v>4</v>
      </c>
      <c r="H123" s="70"/>
      <c r="I123" s="71"/>
      <c r="J123" s="70"/>
      <c r="K123" s="71"/>
      <c r="L123" s="72"/>
      <c r="M123" s="72"/>
    </row>
    <row r="124" spans="1:13" s="4" customFormat="1" ht="42" customHeight="1" x14ac:dyDescent="0.2">
      <c r="A124" s="24" t="s">
        <v>357</v>
      </c>
      <c r="B124" s="25" t="s">
        <v>93</v>
      </c>
      <c r="C124" s="26" t="s">
        <v>224</v>
      </c>
      <c r="D124" s="26" t="s">
        <v>225</v>
      </c>
      <c r="E124" s="26" t="s">
        <v>213</v>
      </c>
      <c r="F124" s="26"/>
      <c r="G124" s="25" t="s">
        <v>303</v>
      </c>
      <c r="H124" s="70"/>
      <c r="I124" s="71"/>
      <c r="J124" s="70"/>
      <c r="K124" s="71"/>
      <c r="L124" s="72"/>
      <c r="M124" s="72"/>
    </row>
    <row r="125" spans="1:13" s="4" customFormat="1" ht="42" customHeight="1" x14ac:dyDescent="0.2">
      <c r="A125" s="24" t="s">
        <v>199</v>
      </c>
      <c r="B125" s="25" t="s">
        <v>93</v>
      </c>
      <c r="C125" s="26" t="s">
        <v>224</v>
      </c>
      <c r="D125" s="26" t="s">
        <v>225</v>
      </c>
      <c r="E125" s="26" t="s">
        <v>213</v>
      </c>
      <c r="F125" s="26"/>
      <c r="G125" s="25" t="s">
        <v>303</v>
      </c>
      <c r="H125" s="70"/>
      <c r="I125" s="71"/>
      <c r="J125" s="70"/>
      <c r="K125" s="71"/>
      <c r="L125" s="72"/>
      <c r="M125" s="72"/>
    </row>
    <row r="126" spans="1:13" s="4" customFormat="1" ht="42" customHeight="1" x14ac:dyDescent="0.2">
      <c r="A126" s="24">
        <v>54</v>
      </c>
      <c r="B126" s="25" t="s">
        <v>5</v>
      </c>
      <c r="C126" s="26" t="s">
        <v>22</v>
      </c>
      <c r="D126" s="26">
        <v>64.2</v>
      </c>
      <c r="E126" s="26">
        <v>63.8</v>
      </c>
      <c r="F126" s="26"/>
      <c r="G126" s="25" t="s">
        <v>58</v>
      </c>
      <c r="H126" s="70"/>
      <c r="I126" s="71"/>
      <c r="J126" s="70"/>
      <c r="K126" s="71"/>
      <c r="L126" s="72"/>
      <c r="M126" s="72"/>
    </row>
    <row r="127" spans="1:13" s="4" customFormat="1" ht="42" customHeight="1" x14ac:dyDescent="0.2">
      <c r="A127" s="24" t="s">
        <v>358</v>
      </c>
      <c r="B127" s="25" t="s">
        <v>6</v>
      </c>
      <c r="C127" s="26" t="s">
        <v>278</v>
      </c>
      <c r="D127" s="26">
        <v>14.6</v>
      </c>
      <c r="E127" s="26">
        <v>15.4</v>
      </c>
      <c r="F127" s="26"/>
      <c r="G127" s="25" t="s">
        <v>11</v>
      </c>
      <c r="H127" s="70"/>
      <c r="I127" s="71"/>
      <c r="J127" s="70"/>
      <c r="K127" s="71"/>
      <c r="L127" s="72"/>
      <c r="M127" s="72"/>
    </row>
    <row r="128" spans="1:13" s="4" customFormat="1" ht="42" customHeight="1" x14ac:dyDescent="0.2">
      <c r="A128" s="24" t="s">
        <v>359</v>
      </c>
      <c r="B128" s="25" t="s">
        <v>6</v>
      </c>
      <c r="C128" s="26" t="s">
        <v>278</v>
      </c>
      <c r="D128" s="26">
        <v>14.6</v>
      </c>
      <c r="E128" s="26">
        <v>15.4</v>
      </c>
      <c r="F128" s="26"/>
      <c r="G128" s="25" t="s">
        <v>11</v>
      </c>
      <c r="H128" s="70"/>
      <c r="I128" s="71"/>
      <c r="J128" s="70"/>
      <c r="K128" s="71"/>
      <c r="L128" s="72"/>
      <c r="M128" s="72"/>
    </row>
    <row r="129" spans="1:13" s="4" customFormat="1" ht="42" customHeight="1" x14ac:dyDescent="0.2">
      <c r="A129" s="24" t="s">
        <v>200</v>
      </c>
      <c r="B129" s="25" t="s">
        <v>40</v>
      </c>
      <c r="C129" s="26" t="s">
        <v>279</v>
      </c>
      <c r="D129" s="26" t="s">
        <v>37</v>
      </c>
      <c r="E129" s="26" t="s">
        <v>280</v>
      </c>
      <c r="F129" s="26"/>
      <c r="G129" s="25" t="s">
        <v>204</v>
      </c>
      <c r="H129" s="70"/>
      <c r="I129" s="71"/>
      <c r="J129" s="70"/>
      <c r="K129" s="71"/>
      <c r="L129" s="72"/>
      <c r="M129" s="72"/>
    </row>
    <row r="130" spans="1:13" s="4" customFormat="1" ht="42" customHeight="1" x14ac:dyDescent="0.2">
      <c r="A130" s="24" t="s">
        <v>201</v>
      </c>
      <c r="B130" s="25" t="s">
        <v>40</v>
      </c>
      <c r="C130" s="26" t="s">
        <v>279</v>
      </c>
      <c r="D130" s="26" t="s">
        <v>37</v>
      </c>
      <c r="E130" s="26" t="s">
        <v>280</v>
      </c>
      <c r="F130" s="26"/>
      <c r="G130" s="25" t="s">
        <v>204</v>
      </c>
      <c r="H130" s="70"/>
      <c r="I130" s="71"/>
      <c r="J130" s="70"/>
      <c r="K130" s="71"/>
      <c r="L130" s="72"/>
      <c r="M130" s="72"/>
    </row>
    <row r="131" spans="1:13" s="4" customFormat="1" ht="42" customHeight="1" x14ac:dyDescent="0.2">
      <c r="A131" s="24" t="s">
        <v>202</v>
      </c>
      <c r="B131" s="25" t="s">
        <v>205</v>
      </c>
      <c r="C131" s="26" t="s">
        <v>281</v>
      </c>
      <c r="D131" s="26">
        <v>0</v>
      </c>
      <c r="E131" s="26">
        <v>0.04</v>
      </c>
      <c r="F131" s="26"/>
      <c r="G131" s="25" t="s">
        <v>3</v>
      </c>
      <c r="H131" s="70"/>
      <c r="I131" s="71"/>
      <c r="J131" s="70"/>
      <c r="K131" s="71"/>
      <c r="L131" s="72"/>
      <c r="M131" s="72"/>
    </row>
    <row r="132" spans="1:13" s="4" customFormat="1" ht="42" customHeight="1" x14ac:dyDescent="0.2">
      <c r="A132" s="24" t="s">
        <v>203</v>
      </c>
      <c r="B132" s="25" t="s">
        <v>205</v>
      </c>
      <c r="C132" s="26" t="s">
        <v>281</v>
      </c>
      <c r="D132" s="26">
        <v>0</v>
      </c>
      <c r="E132" s="26">
        <v>0.04</v>
      </c>
      <c r="F132" s="26"/>
      <c r="G132" s="25" t="s">
        <v>3</v>
      </c>
      <c r="H132" s="70"/>
      <c r="I132" s="71"/>
      <c r="J132" s="70"/>
      <c r="K132" s="71"/>
      <c r="L132" s="72"/>
      <c r="M132" s="72"/>
    </row>
    <row r="133" spans="1:13" s="4" customFormat="1" ht="42" customHeight="1" x14ac:dyDescent="0.2">
      <c r="A133" s="29">
        <v>56</v>
      </c>
      <c r="B133" s="30" t="s">
        <v>56</v>
      </c>
      <c r="C133" s="31" t="s">
        <v>282</v>
      </c>
      <c r="D133" s="31">
        <v>0.25</v>
      </c>
      <c r="E133" s="31">
        <v>0</v>
      </c>
      <c r="F133" s="31"/>
      <c r="G133" s="30" t="s">
        <v>3</v>
      </c>
      <c r="H133" s="70"/>
      <c r="I133" s="71"/>
      <c r="J133" s="70"/>
      <c r="K133" s="71"/>
      <c r="L133" s="72"/>
      <c r="M133" s="72"/>
    </row>
    <row r="134" spans="1:13" s="4" customFormat="1" ht="42" customHeight="1" x14ac:dyDescent="0.2">
      <c r="A134" s="29">
        <v>57</v>
      </c>
      <c r="B134" s="40" t="s">
        <v>55</v>
      </c>
      <c r="C134" s="38" t="s">
        <v>242</v>
      </c>
      <c r="D134" s="38">
        <v>0.25</v>
      </c>
      <c r="E134" s="38">
        <v>0</v>
      </c>
      <c r="F134" s="38"/>
      <c r="G134" s="30" t="s">
        <v>3</v>
      </c>
      <c r="H134" s="70"/>
      <c r="I134" s="71"/>
      <c r="J134" s="70"/>
      <c r="K134" s="71"/>
      <c r="L134" s="72"/>
      <c r="M134" s="72"/>
    </row>
    <row r="135" spans="1:13" s="4" customFormat="1" ht="42" customHeight="1" x14ac:dyDescent="0.2">
      <c r="A135" s="29" t="s">
        <v>43</v>
      </c>
      <c r="B135" s="30" t="s">
        <v>23</v>
      </c>
      <c r="C135" s="31" t="s">
        <v>283</v>
      </c>
      <c r="D135" s="31">
        <v>82.4</v>
      </c>
      <c r="E135" s="31">
        <v>81.599999999999994</v>
      </c>
      <c r="F135" s="31"/>
      <c r="G135" s="30" t="s">
        <v>4</v>
      </c>
      <c r="H135" s="70"/>
      <c r="I135" s="71"/>
      <c r="J135" s="70"/>
      <c r="K135" s="71"/>
      <c r="L135" s="72"/>
      <c r="M135" s="72"/>
    </row>
    <row r="136" spans="1:13" s="4" customFormat="1" ht="42" customHeight="1" x14ac:dyDescent="0.2">
      <c r="A136" s="29" t="s">
        <v>124</v>
      </c>
      <c r="B136" s="30" t="s">
        <v>23</v>
      </c>
      <c r="C136" s="31" t="s">
        <v>283</v>
      </c>
      <c r="D136" s="31">
        <v>82.4</v>
      </c>
      <c r="E136" s="31">
        <v>81.599999999999994</v>
      </c>
      <c r="F136" s="31"/>
      <c r="G136" s="30" t="s">
        <v>4</v>
      </c>
      <c r="H136" s="70"/>
      <c r="I136" s="71"/>
      <c r="J136" s="70"/>
      <c r="K136" s="71"/>
      <c r="L136" s="72"/>
      <c r="M136" s="72"/>
    </row>
    <row r="137" spans="1:13" s="4" customFormat="1" ht="42" customHeight="1" x14ac:dyDescent="0.2">
      <c r="A137" s="32" t="s">
        <v>125</v>
      </c>
      <c r="B137" s="33" t="s">
        <v>23</v>
      </c>
      <c r="C137" s="34" t="s">
        <v>77</v>
      </c>
      <c r="D137" s="34">
        <f>65.7+0.037</f>
        <v>65.737000000000009</v>
      </c>
      <c r="E137" s="34">
        <f>65.7-0.037</f>
        <v>65.662999999999997</v>
      </c>
      <c r="F137" s="34"/>
      <c r="G137" s="33" t="s">
        <v>24</v>
      </c>
      <c r="H137" s="70"/>
      <c r="I137" s="71"/>
      <c r="J137" s="70"/>
      <c r="K137" s="71"/>
      <c r="L137" s="72"/>
      <c r="M137" s="72"/>
    </row>
    <row r="138" spans="1:13" s="4" customFormat="1" ht="42" customHeight="1" x14ac:dyDescent="0.2">
      <c r="A138" s="32" t="s">
        <v>126</v>
      </c>
      <c r="B138" s="33" t="s">
        <v>23</v>
      </c>
      <c r="C138" s="34" t="s">
        <v>77</v>
      </c>
      <c r="D138" s="34">
        <f>65.7+0.037</f>
        <v>65.737000000000009</v>
      </c>
      <c r="E138" s="34">
        <f>65.7-0.037</f>
        <v>65.662999999999997</v>
      </c>
      <c r="F138" s="34"/>
      <c r="G138" s="33" t="s">
        <v>24</v>
      </c>
      <c r="H138" s="70"/>
      <c r="I138" s="71"/>
      <c r="J138" s="70"/>
      <c r="K138" s="71"/>
      <c r="L138" s="72"/>
      <c r="M138" s="72"/>
    </row>
    <row r="139" spans="1:13" s="4" customFormat="1" ht="42" customHeight="1" x14ac:dyDescent="0.2">
      <c r="A139" s="32" t="s">
        <v>129</v>
      </c>
      <c r="B139" s="33" t="s">
        <v>23</v>
      </c>
      <c r="C139" s="34" t="s">
        <v>78</v>
      </c>
      <c r="D139" s="34">
        <v>65.037000000000006</v>
      </c>
      <c r="E139" s="34">
        <f>65-0.037</f>
        <v>64.962999999999994</v>
      </c>
      <c r="F139" s="34"/>
      <c r="G139" s="33" t="s">
        <v>24</v>
      </c>
      <c r="H139" s="70"/>
      <c r="I139" s="71"/>
      <c r="J139" s="70"/>
      <c r="K139" s="71"/>
      <c r="L139" s="72"/>
      <c r="M139" s="72"/>
    </row>
    <row r="140" spans="1:13" s="4" customFormat="1" ht="42" customHeight="1" x14ac:dyDescent="0.2">
      <c r="A140" s="32" t="s">
        <v>130</v>
      </c>
      <c r="B140" s="33" t="s">
        <v>23</v>
      </c>
      <c r="C140" s="34" t="s">
        <v>78</v>
      </c>
      <c r="D140" s="34">
        <v>65.037000000000006</v>
      </c>
      <c r="E140" s="34">
        <f>65-0.037</f>
        <v>64.962999999999994</v>
      </c>
      <c r="F140" s="34"/>
      <c r="G140" s="33" t="s">
        <v>24</v>
      </c>
      <c r="H140" s="70"/>
      <c r="I140" s="71"/>
      <c r="J140" s="70"/>
      <c r="K140" s="71"/>
      <c r="L140" s="72"/>
      <c r="M140" s="72"/>
    </row>
    <row r="141" spans="1:13" s="4" customFormat="1" ht="42" customHeight="1" x14ac:dyDescent="0.2">
      <c r="A141" s="29" t="s">
        <v>127</v>
      </c>
      <c r="B141" s="30" t="s">
        <v>2</v>
      </c>
      <c r="C141" s="31" t="s">
        <v>277</v>
      </c>
      <c r="D141" s="31" t="s">
        <v>32</v>
      </c>
      <c r="E141" s="31" t="s">
        <v>33</v>
      </c>
      <c r="F141" s="31"/>
      <c r="G141" s="30" t="s">
        <v>24</v>
      </c>
      <c r="H141" s="70"/>
      <c r="I141" s="71"/>
      <c r="J141" s="70"/>
      <c r="K141" s="71"/>
      <c r="L141" s="72"/>
      <c r="M141" s="72"/>
    </row>
    <row r="142" spans="1:13" s="4" customFormat="1" ht="42" customHeight="1" x14ac:dyDescent="0.2">
      <c r="A142" s="29" t="s">
        <v>128</v>
      </c>
      <c r="B142" s="30" t="s">
        <v>2</v>
      </c>
      <c r="C142" s="31" t="s">
        <v>277</v>
      </c>
      <c r="D142" s="31" t="s">
        <v>32</v>
      </c>
      <c r="E142" s="31" t="s">
        <v>33</v>
      </c>
      <c r="F142" s="31"/>
      <c r="G142" s="30" t="s">
        <v>24</v>
      </c>
      <c r="H142" s="70"/>
      <c r="I142" s="71"/>
      <c r="J142" s="70"/>
      <c r="K142" s="71"/>
      <c r="L142" s="72"/>
      <c r="M142" s="72"/>
    </row>
    <row r="143" spans="1:13" s="4" customFormat="1" ht="42" customHeight="1" x14ac:dyDescent="0.2">
      <c r="A143" s="29" t="s">
        <v>131</v>
      </c>
      <c r="B143" s="30" t="s">
        <v>12</v>
      </c>
      <c r="C143" s="31" t="s">
        <v>360</v>
      </c>
      <c r="D143" s="31">
        <v>0.2</v>
      </c>
      <c r="E143" s="31">
        <v>0</v>
      </c>
      <c r="F143" s="31"/>
      <c r="G143" s="30" t="s">
        <v>24</v>
      </c>
      <c r="H143" s="70"/>
      <c r="I143" s="71"/>
      <c r="J143" s="70"/>
      <c r="K143" s="71"/>
      <c r="L143" s="72"/>
      <c r="M143" s="72"/>
    </row>
    <row r="144" spans="1:13" s="4" customFormat="1" ht="42" customHeight="1" x14ac:dyDescent="0.2">
      <c r="A144" s="29" t="s">
        <v>132</v>
      </c>
      <c r="B144" s="30" t="s">
        <v>12</v>
      </c>
      <c r="C144" s="31" t="s">
        <v>360</v>
      </c>
      <c r="D144" s="31">
        <v>0.2</v>
      </c>
      <c r="E144" s="31">
        <v>0</v>
      </c>
      <c r="F144" s="31"/>
      <c r="G144" s="30" t="s">
        <v>24</v>
      </c>
      <c r="H144" s="70"/>
      <c r="I144" s="71"/>
      <c r="J144" s="70"/>
      <c r="K144" s="71"/>
      <c r="L144" s="72"/>
      <c r="M144" s="72"/>
    </row>
    <row r="145" spans="1:13" s="4" customFormat="1" ht="42" customHeight="1" x14ac:dyDescent="0.2">
      <c r="A145" s="29" t="s">
        <v>133</v>
      </c>
      <c r="B145" s="30" t="s">
        <v>9</v>
      </c>
      <c r="C145" s="31" t="s">
        <v>228</v>
      </c>
      <c r="D145" s="31">
        <v>1.6</v>
      </c>
      <c r="E145" s="31">
        <v>0</v>
      </c>
      <c r="F145" s="31"/>
      <c r="G145" s="30" t="s">
        <v>25</v>
      </c>
      <c r="H145" s="70"/>
      <c r="I145" s="71"/>
      <c r="J145" s="70"/>
      <c r="K145" s="71"/>
      <c r="L145" s="72"/>
      <c r="M145" s="72"/>
    </row>
    <row r="146" spans="1:13" s="4" customFormat="1" ht="42" customHeight="1" x14ac:dyDescent="0.2">
      <c r="A146" s="29" t="s">
        <v>134</v>
      </c>
      <c r="B146" s="30" t="s">
        <v>9</v>
      </c>
      <c r="C146" s="31" t="s">
        <v>228</v>
      </c>
      <c r="D146" s="31">
        <v>1.6</v>
      </c>
      <c r="E146" s="31">
        <v>0</v>
      </c>
      <c r="F146" s="31"/>
      <c r="G146" s="30" t="s">
        <v>25</v>
      </c>
      <c r="H146" s="70"/>
      <c r="I146" s="71"/>
      <c r="J146" s="70"/>
      <c r="K146" s="71"/>
      <c r="L146" s="72"/>
      <c r="M146" s="72"/>
    </row>
    <row r="147" spans="1:13" s="4" customFormat="1" ht="42" customHeight="1" x14ac:dyDescent="0.2">
      <c r="A147" s="29" t="s">
        <v>135</v>
      </c>
      <c r="B147" s="30" t="s">
        <v>5</v>
      </c>
      <c r="C147" s="31" t="s">
        <v>79</v>
      </c>
      <c r="D147" s="31">
        <v>4.0999999999999996</v>
      </c>
      <c r="E147" s="31">
        <v>3.9</v>
      </c>
      <c r="F147" s="31"/>
      <c r="G147" s="30" t="s">
        <v>3</v>
      </c>
      <c r="H147" s="70"/>
      <c r="I147" s="71"/>
      <c r="J147" s="70"/>
      <c r="K147" s="71"/>
      <c r="L147" s="72"/>
      <c r="M147" s="72"/>
    </row>
    <row r="148" spans="1:13" s="4" customFormat="1" ht="42" customHeight="1" x14ac:dyDescent="0.2">
      <c r="A148" s="29" t="s">
        <v>136</v>
      </c>
      <c r="B148" s="30" t="s">
        <v>5</v>
      </c>
      <c r="C148" s="31" t="s">
        <v>79</v>
      </c>
      <c r="D148" s="31">
        <v>4.0999999999999996</v>
      </c>
      <c r="E148" s="31">
        <v>3.9</v>
      </c>
      <c r="F148" s="31"/>
      <c r="G148" s="30" t="s">
        <v>3</v>
      </c>
      <c r="H148" s="70"/>
      <c r="I148" s="71"/>
      <c r="J148" s="70"/>
      <c r="K148" s="71"/>
      <c r="L148" s="72"/>
      <c r="M148" s="72"/>
    </row>
    <row r="149" spans="1:13" s="4" customFormat="1" ht="42" customHeight="1" x14ac:dyDescent="0.2">
      <c r="A149" s="24" t="s">
        <v>313</v>
      </c>
      <c r="B149" s="25" t="s">
        <v>5</v>
      </c>
      <c r="C149" s="31" t="s">
        <v>314</v>
      </c>
      <c r="D149" s="31">
        <v>13</v>
      </c>
      <c r="E149" s="31">
        <v>12.5</v>
      </c>
      <c r="F149" s="31"/>
      <c r="G149" s="30" t="s">
        <v>372</v>
      </c>
      <c r="H149" s="70"/>
      <c r="I149" s="71"/>
      <c r="J149" s="70"/>
      <c r="K149" s="71"/>
      <c r="L149" s="72"/>
      <c r="M149" s="72"/>
    </row>
    <row r="150" spans="1:13" s="4" customFormat="1" ht="42" customHeight="1" x14ac:dyDescent="0.2">
      <c r="A150" s="24" t="s">
        <v>313</v>
      </c>
      <c r="B150" s="25" t="s">
        <v>5</v>
      </c>
      <c r="C150" s="31" t="s">
        <v>314</v>
      </c>
      <c r="D150" s="31">
        <v>13</v>
      </c>
      <c r="E150" s="31">
        <v>12.5</v>
      </c>
      <c r="F150" s="31"/>
      <c r="G150" s="30" t="s">
        <v>372</v>
      </c>
      <c r="H150" s="70"/>
      <c r="I150" s="71"/>
      <c r="J150" s="70"/>
      <c r="K150" s="71"/>
      <c r="L150" s="72"/>
      <c r="M150" s="72"/>
    </row>
    <row r="151" spans="1:13" s="4" customFormat="1" ht="42" customHeight="1" x14ac:dyDescent="0.2">
      <c r="A151" s="29" t="s">
        <v>137</v>
      </c>
      <c r="B151" s="30" t="s">
        <v>6</v>
      </c>
      <c r="C151" s="31" t="s">
        <v>80</v>
      </c>
      <c r="D151" s="31">
        <f>5.1+0.25</f>
        <v>5.35</v>
      </c>
      <c r="E151" s="31">
        <f>5.1-0.25</f>
        <v>4.8499999999999996</v>
      </c>
      <c r="F151" s="31"/>
      <c r="G151" s="30" t="s">
        <v>11</v>
      </c>
      <c r="H151" s="70"/>
      <c r="I151" s="71"/>
      <c r="J151" s="70"/>
      <c r="K151" s="71"/>
      <c r="L151" s="72"/>
      <c r="M151" s="72"/>
    </row>
    <row r="152" spans="1:13" s="4" customFormat="1" ht="42" customHeight="1" x14ac:dyDescent="0.2">
      <c r="A152" s="29" t="s">
        <v>138</v>
      </c>
      <c r="B152" s="30" t="s">
        <v>6</v>
      </c>
      <c r="C152" s="31" t="s">
        <v>80</v>
      </c>
      <c r="D152" s="31">
        <f>5.1+0.25</f>
        <v>5.35</v>
      </c>
      <c r="E152" s="31">
        <f>5.1-0.25</f>
        <v>4.8499999999999996</v>
      </c>
      <c r="F152" s="31"/>
      <c r="G152" s="30" t="s">
        <v>11</v>
      </c>
      <c r="H152" s="70"/>
      <c r="I152" s="71"/>
      <c r="J152" s="70"/>
      <c r="K152" s="71"/>
      <c r="L152" s="72"/>
      <c r="M152" s="72"/>
    </row>
    <row r="153" spans="1:13" s="4" customFormat="1" ht="42" customHeight="1" x14ac:dyDescent="0.2">
      <c r="A153" s="29" t="s">
        <v>139</v>
      </c>
      <c r="B153" s="30" t="s">
        <v>5</v>
      </c>
      <c r="C153" s="31" t="s">
        <v>81</v>
      </c>
      <c r="D153" s="31">
        <v>3.82</v>
      </c>
      <c r="E153" s="31">
        <v>3.58</v>
      </c>
      <c r="F153" s="31"/>
      <c r="G153" s="30" t="s">
        <v>284</v>
      </c>
      <c r="H153" s="70"/>
      <c r="I153" s="71"/>
      <c r="J153" s="70"/>
      <c r="K153" s="71"/>
      <c r="L153" s="72"/>
      <c r="M153" s="72"/>
    </row>
    <row r="154" spans="1:13" s="4" customFormat="1" ht="42" customHeight="1" x14ac:dyDescent="0.2">
      <c r="A154" s="29" t="s">
        <v>140</v>
      </c>
      <c r="B154" s="30" t="s">
        <v>5</v>
      </c>
      <c r="C154" s="31" t="s">
        <v>81</v>
      </c>
      <c r="D154" s="31">
        <v>3.82</v>
      </c>
      <c r="E154" s="31">
        <v>3.58</v>
      </c>
      <c r="F154" s="31"/>
      <c r="G154" s="30" t="s">
        <v>284</v>
      </c>
      <c r="H154" s="70"/>
      <c r="I154" s="71"/>
      <c r="J154" s="70"/>
      <c r="K154" s="71"/>
      <c r="L154" s="72"/>
      <c r="M154" s="72"/>
    </row>
    <row r="155" spans="1:13" s="4" customFormat="1" ht="42" customHeight="1" x14ac:dyDescent="0.2">
      <c r="A155" s="29" t="s">
        <v>44</v>
      </c>
      <c r="B155" s="30" t="s">
        <v>2</v>
      </c>
      <c r="C155" s="26" t="s">
        <v>224</v>
      </c>
      <c r="D155" s="26">
        <v>46</v>
      </c>
      <c r="E155" s="26">
        <v>44</v>
      </c>
      <c r="F155" s="31"/>
      <c r="G155" s="30" t="s">
        <v>367</v>
      </c>
      <c r="H155" s="70"/>
      <c r="I155" s="71"/>
      <c r="J155" s="70"/>
      <c r="K155" s="71"/>
      <c r="L155" s="72"/>
      <c r="M155" s="72"/>
    </row>
    <row r="156" spans="1:13" s="4" customFormat="1" ht="42" customHeight="1" x14ac:dyDescent="0.2">
      <c r="A156" s="29" t="s">
        <v>141</v>
      </c>
      <c r="B156" s="30" t="s">
        <v>2</v>
      </c>
      <c r="C156" s="26" t="s">
        <v>224</v>
      </c>
      <c r="D156" s="26">
        <v>46</v>
      </c>
      <c r="E156" s="26">
        <v>44</v>
      </c>
      <c r="F156" s="31"/>
      <c r="G156" s="30" t="s">
        <v>367</v>
      </c>
      <c r="H156" s="70"/>
      <c r="I156" s="71"/>
      <c r="J156" s="70"/>
      <c r="K156" s="71"/>
      <c r="L156" s="72"/>
      <c r="M156" s="72"/>
    </row>
    <row r="157" spans="1:13" s="4" customFormat="1" ht="42" customHeight="1" x14ac:dyDescent="0.2">
      <c r="A157" s="29" t="s">
        <v>142</v>
      </c>
      <c r="B157" s="30" t="s">
        <v>6</v>
      </c>
      <c r="C157" s="37" t="s">
        <v>355</v>
      </c>
      <c r="D157" s="37">
        <v>1.5</v>
      </c>
      <c r="E157" s="37">
        <v>0.5</v>
      </c>
      <c r="F157" s="31"/>
      <c r="G157" s="30" t="s">
        <v>4</v>
      </c>
      <c r="H157" s="70"/>
      <c r="I157" s="71"/>
      <c r="J157" s="70"/>
      <c r="K157" s="71"/>
      <c r="L157" s="72"/>
      <c r="M157" s="72"/>
    </row>
    <row r="158" spans="1:13" s="4" customFormat="1" ht="42" customHeight="1" x14ac:dyDescent="0.2">
      <c r="A158" s="29" t="s">
        <v>143</v>
      </c>
      <c r="B158" s="30" t="s">
        <v>6</v>
      </c>
      <c r="C158" s="37" t="s">
        <v>355</v>
      </c>
      <c r="D158" s="37">
        <v>1.5</v>
      </c>
      <c r="E158" s="37">
        <v>0.5</v>
      </c>
      <c r="F158" s="31"/>
      <c r="G158" s="30" t="s">
        <v>4</v>
      </c>
      <c r="H158" s="70"/>
      <c r="I158" s="71"/>
      <c r="J158" s="70"/>
      <c r="K158" s="71"/>
      <c r="L158" s="72"/>
      <c r="M158" s="72"/>
    </row>
    <row r="159" spans="1:13" s="4" customFormat="1" ht="42" customHeight="1" x14ac:dyDescent="0.2">
      <c r="A159" s="29" t="s">
        <v>144</v>
      </c>
      <c r="B159" s="87" t="s">
        <v>82</v>
      </c>
      <c r="C159" s="87"/>
      <c r="D159" s="87"/>
      <c r="E159" s="87"/>
      <c r="F159" s="87"/>
      <c r="G159" s="30" t="s">
        <v>8</v>
      </c>
      <c r="H159" s="70"/>
      <c r="I159" s="71"/>
      <c r="J159" s="70"/>
      <c r="K159" s="71"/>
      <c r="L159" s="72"/>
      <c r="M159" s="72"/>
    </row>
    <row r="160" spans="1:13" s="4" customFormat="1" ht="42" customHeight="1" x14ac:dyDescent="0.2">
      <c r="A160" s="29" t="s">
        <v>145</v>
      </c>
      <c r="B160" s="87" t="s">
        <v>82</v>
      </c>
      <c r="C160" s="87"/>
      <c r="D160" s="87"/>
      <c r="E160" s="87"/>
      <c r="F160" s="87"/>
      <c r="G160" s="30" t="s">
        <v>8</v>
      </c>
      <c r="H160" s="70"/>
      <c r="I160" s="71"/>
      <c r="J160" s="70"/>
      <c r="K160" s="71"/>
      <c r="L160" s="72"/>
      <c r="M160" s="72"/>
    </row>
    <row r="161" spans="1:13" s="4" customFormat="1" ht="42" customHeight="1" x14ac:dyDescent="0.2">
      <c r="A161" s="29" t="s">
        <v>146</v>
      </c>
      <c r="B161" s="30" t="s">
        <v>84</v>
      </c>
      <c r="C161" s="31" t="s">
        <v>26</v>
      </c>
      <c r="D161" s="31">
        <v>70.12</v>
      </c>
      <c r="E161" s="31">
        <v>69.88</v>
      </c>
      <c r="F161" s="31"/>
      <c r="G161" s="30" t="s">
        <v>285</v>
      </c>
      <c r="H161" s="70"/>
      <c r="I161" s="71"/>
      <c r="J161" s="70"/>
      <c r="K161" s="71"/>
      <c r="L161" s="72"/>
      <c r="M161" s="72"/>
    </row>
    <row r="162" spans="1:13" s="4" customFormat="1" ht="42" customHeight="1" x14ac:dyDescent="0.2">
      <c r="A162" s="29" t="s">
        <v>147</v>
      </c>
      <c r="B162" s="30" t="s">
        <v>84</v>
      </c>
      <c r="C162" s="31" t="s">
        <v>26</v>
      </c>
      <c r="D162" s="31">
        <v>70.12</v>
      </c>
      <c r="E162" s="31">
        <v>69.88</v>
      </c>
      <c r="F162" s="31"/>
      <c r="G162" s="30" t="s">
        <v>285</v>
      </c>
      <c r="H162" s="70"/>
      <c r="I162" s="71"/>
      <c r="J162" s="70"/>
      <c r="K162" s="71"/>
      <c r="L162" s="72"/>
      <c r="M162" s="72"/>
    </row>
    <row r="163" spans="1:13" s="4" customFormat="1" ht="42" customHeight="1" x14ac:dyDescent="0.2">
      <c r="A163" s="29" t="s">
        <v>148</v>
      </c>
      <c r="B163" s="30" t="s">
        <v>83</v>
      </c>
      <c r="C163" s="31" t="s">
        <v>27</v>
      </c>
      <c r="D163" s="37">
        <v>68.12</v>
      </c>
      <c r="E163" s="35">
        <f>68-0.12</f>
        <v>67.88</v>
      </c>
      <c r="F163" s="26"/>
      <c r="G163" s="25" t="s">
        <v>85</v>
      </c>
      <c r="H163" s="70"/>
      <c r="I163" s="71"/>
      <c r="J163" s="70"/>
      <c r="K163" s="71"/>
      <c r="L163" s="72"/>
      <c r="M163" s="72"/>
    </row>
    <row r="164" spans="1:13" s="4" customFormat="1" ht="42" customHeight="1" x14ac:dyDescent="0.2">
      <c r="A164" s="29" t="s">
        <v>149</v>
      </c>
      <c r="B164" s="30" t="s">
        <v>83</v>
      </c>
      <c r="C164" s="31" t="s">
        <v>27</v>
      </c>
      <c r="D164" s="37">
        <v>68.12</v>
      </c>
      <c r="E164" s="35">
        <f>68-0.12</f>
        <v>67.88</v>
      </c>
      <c r="F164" s="26"/>
      <c r="G164" s="25" t="s">
        <v>85</v>
      </c>
      <c r="H164" s="70"/>
      <c r="I164" s="71"/>
      <c r="J164" s="70"/>
      <c r="K164" s="71"/>
      <c r="L164" s="72"/>
      <c r="M164" s="72"/>
    </row>
    <row r="165" spans="1:13" s="4" customFormat="1" ht="42" customHeight="1" x14ac:dyDescent="0.2">
      <c r="A165" s="29" t="s">
        <v>45</v>
      </c>
      <c r="B165" s="30" t="s">
        <v>87</v>
      </c>
      <c r="C165" s="37" t="s">
        <v>355</v>
      </c>
      <c r="D165" s="37">
        <v>1.5</v>
      </c>
      <c r="E165" s="37">
        <v>0.5</v>
      </c>
      <c r="F165" s="31"/>
      <c r="G165" s="30" t="s">
        <v>4</v>
      </c>
      <c r="H165" s="70"/>
      <c r="I165" s="71"/>
      <c r="J165" s="70"/>
      <c r="K165" s="71"/>
      <c r="L165" s="72"/>
      <c r="M165" s="72"/>
    </row>
    <row r="166" spans="1:13" s="4" customFormat="1" ht="42" customHeight="1" x14ac:dyDescent="0.2">
      <c r="A166" s="29" t="s">
        <v>150</v>
      </c>
      <c r="B166" s="30" t="s">
        <v>87</v>
      </c>
      <c r="C166" s="37" t="s">
        <v>355</v>
      </c>
      <c r="D166" s="37">
        <v>1.5</v>
      </c>
      <c r="E166" s="37">
        <v>0.5</v>
      </c>
      <c r="F166" s="31"/>
      <c r="G166" s="30" t="s">
        <v>4</v>
      </c>
      <c r="H166" s="70"/>
      <c r="I166" s="71"/>
      <c r="J166" s="70"/>
      <c r="K166" s="71"/>
      <c r="L166" s="72"/>
      <c r="M166" s="72"/>
    </row>
    <row r="167" spans="1:13" s="4" customFormat="1" ht="42" customHeight="1" x14ac:dyDescent="0.2">
      <c r="A167" s="29" t="s">
        <v>151</v>
      </c>
      <c r="B167" s="30" t="s">
        <v>2</v>
      </c>
      <c r="C167" s="31" t="s">
        <v>224</v>
      </c>
      <c r="D167" s="31">
        <v>46</v>
      </c>
      <c r="E167" s="31">
        <v>44</v>
      </c>
      <c r="F167" s="31"/>
      <c r="G167" s="30" t="s">
        <v>368</v>
      </c>
      <c r="H167" s="70"/>
      <c r="I167" s="71"/>
      <c r="J167" s="70"/>
      <c r="K167" s="71"/>
      <c r="L167" s="72"/>
      <c r="M167" s="72"/>
    </row>
    <row r="168" spans="1:13" s="4" customFormat="1" ht="42" customHeight="1" x14ac:dyDescent="0.2">
      <c r="A168" s="29" t="s">
        <v>152</v>
      </c>
      <c r="B168" s="30" t="s">
        <v>2</v>
      </c>
      <c r="C168" s="31" t="s">
        <v>224</v>
      </c>
      <c r="D168" s="31">
        <v>46</v>
      </c>
      <c r="E168" s="31">
        <v>44</v>
      </c>
      <c r="F168" s="31"/>
      <c r="G168" s="30" t="s">
        <v>368</v>
      </c>
      <c r="H168" s="70"/>
      <c r="I168" s="71"/>
      <c r="J168" s="70"/>
      <c r="K168" s="71"/>
      <c r="L168" s="72"/>
      <c r="M168" s="72"/>
    </row>
    <row r="169" spans="1:13" s="4" customFormat="1" ht="42" customHeight="1" x14ac:dyDescent="0.2">
      <c r="A169" s="29" t="s">
        <v>46</v>
      </c>
      <c r="B169" s="30" t="s">
        <v>6</v>
      </c>
      <c r="C169" s="31" t="s">
        <v>47</v>
      </c>
      <c r="D169" s="31">
        <v>0.7</v>
      </c>
      <c r="E169" s="31">
        <v>0.3</v>
      </c>
      <c r="F169" s="31"/>
      <c r="G169" s="30" t="s">
        <v>24</v>
      </c>
      <c r="H169" s="70"/>
      <c r="I169" s="71"/>
      <c r="J169" s="70"/>
      <c r="K169" s="71"/>
      <c r="L169" s="72"/>
      <c r="M169" s="72"/>
    </row>
    <row r="170" spans="1:13" s="4" customFormat="1" ht="42" customHeight="1" x14ac:dyDescent="0.2">
      <c r="A170" s="29" t="s">
        <v>48</v>
      </c>
      <c r="B170" s="30" t="s">
        <v>6</v>
      </c>
      <c r="C170" s="31" t="s">
        <v>47</v>
      </c>
      <c r="D170" s="31">
        <v>0.7</v>
      </c>
      <c r="E170" s="31">
        <v>0.3</v>
      </c>
      <c r="F170" s="31"/>
      <c r="G170" s="30" t="s">
        <v>24</v>
      </c>
      <c r="H170" s="70"/>
      <c r="I170" s="71"/>
      <c r="J170" s="70"/>
      <c r="K170" s="71"/>
      <c r="L170" s="72"/>
      <c r="M170" s="72"/>
    </row>
    <row r="171" spans="1:13" s="4" customFormat="1" ht="42" customHeight="1" x14ac:dyDescent="0.2">
      <c r="A171" s="29" t="s">
        <v>151</v>
      </c>
      <c r="B171" s="30" t="s">
        <v>2</v>
      </c>
      <c r="C171" s="31" t="s">
        <v>224</v>
      </c>
      <c r="D171" s="31">
        <v>46</v>
      </c>
      <c r="E171" s="31">
        <v>44</v>
      </c>
      <c r="F171" s="31"/>
      <c r="G171" s="30" t="s">
        <v>24</v>
      </c>
      <c r="H171" s="70"/>
      <c r="I171" s="71"/>
      <c r="J171" s="70"/>
      <c r="K171" s="71"/>
      <c r="L171" s="72"/>
      <c r="M171" s="72"/>
    </row>
    <row r="172" spans="1:13" s="4" customFormat="1" ht="42" customHeight="1" x14ac:dyDescent="0.2">
      <c r="A172" s="29" t="s">
        <v>152</v>
      </c>
      <c r="B172" s="30" t="s">
        <v>2</v>
      </c>
      <c r="C172" s="31" t="s">
        <v>224</v>
      </c>
      <c r="D172" s="31">
        <v>46</v>
      </c>
      <c r="E172" s="31">
        <v>44</v>
      </c>
      <c r="F172" s="31"/>
      <c r="G172" s="30" t="s">
        <v>24</v>
      </c>
      <c r="H172" s="70"/>
      <c r="I172" s="71"/>
      <c r="J172" s="70"/>
      <c r="K172" s="71"/>
      <c r="L172" s="72"/>
      <c r="M172" s="72"/>
    </row>
    <row r="173" spans="1:13" s="4" customFormat="1" ht="42" customHeight="1" x14ac:dyDescent="0.2">
      <c r="A173" s="29" t="s">
        <v>153</v>
      </c>
      <c r="B173" s="30" t="s">
        <v>2</v>
      </c>
      <c r="C173" s="31" t="s">
        <v>286</v>
      </c>
      <c r="D173" s="31" t="s">
        <v>49</v>
      </c>
      <c r="E173" s="31" t="s">
        <v>32</v>
      </c>
      <c r="F173" s="31"/>
      <c r="G173" s="30" t="s">
        <v>24</v>
      </c>
      <c r="H173" s="70"/>
      <c r="I173" s="71"/>
      <c r="J173" s="70"/>
      <c r="K173" s="71"/>
      <c r="L173" s="72"/>
      <c r="M173" s="72"/>
    </row>
    <row r="174" spans="1:13" s="4" customFormat="1" ht="36" customHeight="1" x14ac:dyDescent="0.2">
      <c r="A174" s="29" t="s">
        <v>361</v>
      </c>
      <c r="B174" s="30" t="s">
        <v>2</v>
      </c>
      <c r="C174" s="31" t="s">
        <v>286</v>
      </c>
      <c r="D174" s="31" t="s">
        <v>49</v>
      </c>
      <c r="E174" s="31" t="s">
        <v>32</v>
      </c>
      <c r="F174" s="31"/>
      <c r="G174" s="30" t="s">
        <v>24</v>
      </c>
      <c r="H174" s="70"/>
      <c r="I174" s="71"/>
      <c r="J174" s="70"/>
      <c r="K174" s="71"/>
      <c r="L174" s="72"/>
      <c r="M174" s="72"/>
    </row>
    <row r="175" spans="1:13" s="4" customFormat="1" ht="36" customHeight="1" x14ac:dyDescent="0.2">
      <c r="A175" s="41">
        <v>73</v>
      </c>
      <c r="B175" s="81" t="s">
        <v>294</v>
      </c>
      <c r="C175" s="82"/>
      <c r="D175" s="82"/>
      <c r="E175" s="83"/>
      <c r="F175" s="42"/>
      <c r="G175" s="43" t="s">
        <v>8</v>
      </c>
      <c r="H175" s="70"/>
      <c r="I175" s="71"/>
      <c r="J175" s="70"/>
      <c r="K175" s="71"/>
      <c r="L175" s="72"/>
      <c r="M175" s="72"/>
    </row>
    <row r="176" spans="1:13" s="4" customFormat="1" ht="36" customHeight="1" x14ac:dyDescent="0.2">
      <c r="A176" s="44">
        <v>74</v>
      </c>
      <c r="B176" s="81" t="s">
        <v>295</v>
      </c>
      <c r="C176" s="82"/>
      <c r="D176" s="82"/>
      <c r="E176" s="83"/>
      <c r="F176" s="42"/>
      <c r="G176" s="43" t="s">
        <v>8</v>
      </c>
      <c r="H176" s="70"/>
      <c r="I176" s="71"/>
      <c r="J176" s="70"/>
      <c r="K176" s="71"/>
      <c r="L176" s="72"/>
      <c r="M176" s="72"/>
    </row>
    <row r="177" spans="1:13" s="4" customFormat="1" ht="36" customHeight="1" x14ac:dyDescent="0.2">
      <c r="A177" s="45" t="s">
        <v>54</v>
      </c>
      <c r="B177" s="46" t="s">
        <v>50</v>
      </c>
      <c r="C177" s="47" t="s">
        <v>287</v>
      </c>
      <c r="D177" s="47">
        <f>1.5+0.8</f>
        <v>2.2999999999999998</v>
      </c>
      <c r="E177" s="47">
        <f>1.5-0.8</f>
        <v>0.7</v>
      </c>
      <c r="F177" s="47"/>
      <c r="G177" s="46" t="s">
        <v>369</v>
      </c>
      <c r="H177" s="70"/>
      <c r="I177" s="71"/>
      <c r="J177" s="70"/>
      <c r="K177" s="71"/>
      <c r="L177" s="72"/>
      <c r="M177" s="72"/>
    </row>
    <row r="178" spans="1:13" s="4" customFormat="1" ht="36" customHeight="1" x14ac:dyDescent="0.2">
      <c r="A178" s="45" t="s">
        <v>167</v>
      </c>
      <c r="B178" s="46" t="s">
        <v>50</v>
      </c>
      <c r="C178" s="47" t="s">
        <v>287</v>
      </c>
      <c r="D178" s="47">
        <f>1.5+0.8</f>
        <v>2.2999999999999998</v>
      </c>
      <c r="E178" s="47">
        <f>1.5-0.8</f>
        <v>0.7</v>
      </c>
      <c r="F178" s="47"/>
      <c r="G178" s="46" t="s">
        <v>369</v>
      </c>
      <c r="H178" s="70"/>
      <c r="I178" s="71"/>
      <c r="J178" s="70"/>
      <c r="K178" s="71"/>
      <c r="L178" s="72"/>
      <c r="M178" s="72"/>
    </row>
    <row r="179" spans="1:13" s="4" customFormat="1" ht="42" customHeight="1" x14ac:dyDescent="0.2">
      <c r="A179" s="29" t="s">
        <v>362</v>
      </c>
      <c r="B179" s="30" t="s">
        <v>84</v>
      </c>
      <c r="C179" s="31" t="s">
        <v>288</v>
      </c>
      <c r="D179" s="31">
        <v>16.399999999999999</v>
      </c>
      <c r="E179" s="31">
        <v>15.6</v>
      </c>
      <c r="F179" s="31"/>
      <c r="G179" s="30" t="s">
        <v>285</v>
      </c>
      <c r="H179" s="70"/>
      <c r="I179" s="71"/>
      <c r="J179" s="70"/>
      <c r="K179" s="71"/>
      <c r="L179" s="72"/>
      <c r="M179" s="72"/>
    </row>
    <row r="180" spans="1:13" s="4" customFormat="1" ht="42" customHeight="1" x14ac:dyDescent="0.2">
      <c r="A180" s="29" t="s">
        <v>363</v>
      </c>
      <c r="B180" s="30" t="s">
        <v>84</v>
      </c>
      <c r="C180" s="31" t="s">
        <v>288</v>
      </c>
      <c r="D180" s="31">
        <v>16.399999999999999</v>
      </c>
      <c r="E180" s="31">
        <v>15.6</v>
      </c>
      <c r="F180" s="31"/>
      <c r="G180" s="30" t="s">
        <v>285</v>
      </c>
      <c r="H180" s="70"/>
      <c r="I180" s="71"/>
      <c r="J180" s="70"/>
      <c r="K180" s="71"/>
      <c r="L180" s="72"/>
      <c r="M180" s="72"/>
    </row>
    <row r="181" spans="1:13" s="4" customFormat="1" ht="42" customHeight="1" x14ac:dyDescent="0.2">
      <c r="A181" s="29" t="s">
        <v>168</v>
      </c>
      <c r="B181" s="30" t="s">
        <v>51</v>
      </c>
      <c r="C181" s="31" t="s">
        <v>289</v>
      </c>
      <c r="D181" s="31">
        <v>46</v>
      </c>
      <c r="E181" s="31">
        <v>44</v>
      </c>
      <c r="F181" s="31"/>
      <c r="G181" s="30" t="s">
        <v>367</v>
      </c>
      <c r="H181" s="70"/>
      <c r="I181" s="71"/>
      <c r="J181" s="70"/>
      <c r="K181" s="71"/>
      <c r="L181" s="72"/>
      <c r="M181" s="72"/>
    </row>
    <row r="182" spans="1:13" s="4" customFormat="1" ht="42" customHeight="1" x14ac:dyDescent="0.2">
      <c r="A182" s="29" t="s">
        <v>169</v>
      </c>
      <c r="B182" s="30" t="s">
        <v>51</v>
      </c>
      <c r="C182" s="31" t="s">
        <v>289</v>
      </c>
      <c r="D182" s="31">
        <v>46</v>
      </c>
      <c r="E182" s="31">
        <v>44</v>
      </c>
      <c r="F182" s="31"/>
      <c r="G182" s="30" t="s">
        <v>367</v>
      </c>
      <c r="H182" s="70"/>
      <c r="I182" s="71"/>
      <c r="J182" s="70"/>
      <c r="K182" s="71"/>
      <c r="L182" s="72"/>
      <c r="M182" s="72"/>
    </row>
    <row r="183" spans="1:13" s="4" customFormat="1" ht="42" customHeight="1" x14ac:dyDescent="0.2">
      <c r="A183" s="29" t="s">
        <v>53</v>
      </c>
      <c r="B183" s="30" t="s">
        <v>52</v>
      </c>
      <c r="C183" s="31" t="s">
        <v>355</v>
      </c>
      <c r="D183" s="31">
        <v>1.5</v>
      </c>
      <c r="E183" s="31">
        <v>0.5</v>
      </c>
      <c r="F183" s="31"/>
      <c r="G183" s="30" t="s">
        <v>4</v>
      </c>
      <c r="H183" s="70"/>
      <c r="I183" s="71"/>
      <c r="J183" s="70"/>
      <c r="K183" s="71"/>
      <c r="L183" s="72"/>
      <c r="M183" s="72"/>
    </row>
    <row r="184" spans="1:13" s="4" customFormat="1" ht="42" customHeight="1" x14ac:dyDescent="0.2">
      <c r="A184" s="29" t="s">
        <v>166</v>
      </c>
      <c r="B184" s="30" t="s">
        <v>52</v>
      </c>
      <c r="C184" s="31" t="s">
        <v>355</v>
      </c>
      <c r="D184" s="31">
        <v>1.5</v>
      </c>
      <c r="E184" s="31">
        <v>0.5</v>
      </c>
      <c r="F184" s="31"/>
      <c r="G184" s="30" t="s">
        <v>4</v>
      </c>
      <c r="H184" s="70"/>
      <c r="I184" s="71"/>
      <c r="J184" s="70"/>
      <c r="K184" s="71"/>
      <c r="L184" s="72"/>
      <c r="M184" s="72"/>
    </row>
    <row r="185" spans="1:13" s="4" customFormat="1" ht="42" customHeight="1" x14ac:dyDescent="0.2">
      <c r="A185" s="29" t="s">
        <v>170</v>
      </c>
      <c r="B185" s="30" t="s">
        <v>6</v>
      </c>
      <c r="C185" s="31" t="s">
        <v>290</v>
      </c>
      <c r="D185" s="31">
        <v>4.4000000000000004</v>
      </c>
      <c r="E185" s="31">
        <v>3.6</v>
      </c>
      <c r="F185" s="31"/>
      <c r="G185" s="30" t="s">
        <v>11</v>
      </c>
      <c r="H185" s="70"/>
      <c r="I185" s="71"/>
      <c r="J185" s="70"/>
      <c r="K185" s="71"/>
      <c r="L185" s="72"/>
      <c r="M185" s="72"/>
    </row>
    <row r="186" spans="1:13" s="4" customFormat="1" ht="42" customHeight="1" x14ac:dyDescent="0.2">
      <c r="A186" s="29" t="s">
        <v>171</v>
      </c>
      <c r="B186" s="30" t="s">
        <v>6</v>
      </c>
      <c r="C186" s="31" t="s">
        <v>290</v>
      </c>
      <c r="D186" s="31">
        <v>4.4000000000000004</v>
      </c>
      <c r="E186" s="31">
        <v>3.6</v>
      </c>
      <c r="F186" s="31"/>
      <c r="G186" s="30" t="s">
        <v>11</v>
      </c>
      <c r="H186" s="70"/>
      <c r="I186" s="71"/>
      <c r="J186" s="70"/>
      <c r="K186" s="71"/>
      <c r="L186" s="72"/>
      <c r="M186" s="72"/>
    </row>
    <row r="187" spans="1:13" s="4" customFormat="1" ht="42" customHeight="1" x14ac:dyDescent="0.2">
      <c r="A187" s="29">
        <v>78</v>
      </c>
      <c r="B187" s="90" t="s">
        <v>364</v>
      </c>
      <c r="C187" s="91"/>
      <c r="D187" s="91"/>
      <c r="E187" s="92"/>
      <c r="F187" s="31"/>
      <c r="G187" s="25" t="s">
        <v>8</v>
      </c>
      <c r="H187" s="70"/>
      <c r="I187" s="71"/>
      <c r="J187" s="70"/>
      <c r="K187" s="71"/>
      <c r="L187" s="72"/>
      <c r="M187" s="72"/>
    </row>
    <row r="188" spans="1:13" s="4" customFormat="1" ht="42" customHeight="1" x14ac:dyDescent="0.2">
      <c r="A188" s="29">
        <v>79</v>
      </c>
      <c r="B188" s="90" t="s">
        <v>365</v>
      </c>
      <c r="C188" s="91"/>
      <c r="D188" s="91"/>
      <c r="E188" s="92"/>
      <c r="F188" s="31"/>
      <c r="G188" s="25" t="s">
        <v>8</v>
      </c>
      <c r="H188" s="70"/>
      <c r="I188" s="71"/>
      <c r="J188" s="70"/>
      <c r="K188" s="71"/>
      <c r="L188" s="72"/>
      <c r="M188" s="72"/>
    </row>
    <row r="189" spans="1:13" s="4" customFormat="1" ht="42" customHeight="1" x14ac:dyDescent="0.2">
      <c r="A189" s="29">
        <v>80</v>
      </c>
      <c r="B189" s="90" t="s">
        <v>366</v>
      </c>
      <c r="C189" s="91"/>
      <c r="D189" s="91"/>
      <c r="E189" s="92"/>
      <c r="F189" s="31"/>
      <c r="G189" s="25" t="s">
        <v>8</v>
      </c>
      <c r="H189" s="70"/>
      <c r="I189" s="71"/>
      <c r="J189" s="70"/>
      <c r="K189" s="71"/>
      <c r="L189" s="72"/>
      <c r="M189" s="72"/>
    </row>
    <row r="190" spans="1:13" s="4" customFormat="1" ht="42" customHeight="1" x14ac:dyDescent="0.2">
      <c r="A190" s="24">
        <v>81</v>
      </c>
      <c r="B190" s="78" t="s">
        <v>291</v>
      </c>
      <c r="C190" s="79"/>
      <c r="D190" s="79"/>
      <c r="E190" s="80"/>
      <c r="F190" s="28"/>
      <c r="G190" s="25" t="s">
        <v>8</v>
      </c>
      <c r="H190" s="70"/>
      <c r="I190" s="71"/>
      <c r="J190" s="70"/>
      <c r="K190" s="71"/>
      <c r="L190" s="72"/>
      <c r="M190" s="72"/>
    </row>
    <row r="191" spans="1:13" s="4" customFormat="1" ht="42" customHeight="1" x14ac:dyDescent="0.2">
      <c r="A191" s="24">
        <v>82</v>
      </c>
      <c r="B191" s="78" t="s">
        <v>292</v>
      </c>
      <c r="C191" s="79"/>
      <c r="D191" s="79"/>
      <c r="E191" s="80"/>
      <c r="F191" s="28"/>
      <c r="G191" s="25" t="s">
        <v>8</v>
      </c>
      <c r="H191" s="70"/>
      <c r="I191" s="71"/>
      <c r="J191" s="70"/>
      <c r="K191" s="71"/>
      <c r="L191" s="72"/>
      <c r="M191" s="72"/>
    </row>
    <row r="192" spans="1:13" s="4" customFormat="1" ht="42" customHeight="1" x14ac:dyDescent="0.2">
      <c r="A192" s="24">
        <v>83</v>
      </c>
      <c r="B192" s="78" t="s">
        <v>315</v>
      </c>
      <c r="C192" s="79"/>
      <c r="D192" s="79"/>
      <c r="E192" s="80"/>
      <c r="F192" s="28"/>
      <c r="G192" s="25" t="s">
        <v>8</v>
      </c>
      <c r="H192" s="70"/>
      <c r="I192" s="71"/>
      <c r="J192" s="70"/>
      <c r="K192" s="71"/>
      <c r="L192" s="72"/>
      <c r="M192" s="72"/>
    </row>
    <row r="193" spans="1:13" s="4" customFormat="1" ht="42" customHeight="1" x14ac:dyDescent="0.2">
      <c r="A193" s="24">
        <v>84</v>
      </c>
      <c r="B193" s="78" t="s">
        <v>316</v>
      </c>
      <c r="C193" s="79"/>
      <c r="D193" s="79"/>
      <c r="E193" s="80"/>
      <c r="F193" s="28"/>
      <c r="G193" s="25" t="s">
        <v>8</v>
      </c>
      <c r="H193" s="70"/>
      <c r="I193" s="71"/>
      <c r="J193" s="70"/>
      <c r="K193" s="71"/>
      <c r="L193" s="72"/>
      <c r="M193" s="72"/>
    </row>
    <row r="194" spans="1:13" s="4" customFormat="1" ht="42" customHeight="1" x14ac:dyDescent="0.2">
      <c r="A194" s="24">
        <v>85</v>
      </c>
      <c r="B194" s="78" t="s">
        <v>317</v>
      </c>
      <c r="C194" s="79"/>
      <c r="D194" s="79"/>
      <c r="E194" s="80"/>
      <c r="F194" s="28"/>
      <c r="G194" s="25" t="s">
        <v>8</v>
      </c>
      <c r="H194" s="70"/>
      <c r="I194" s="71"/>
      <c r="J194" s="70"/>
      <c r="K194" s="71"/>
      <c r="L194" s="72"/>
      <c r="M194" s="72"/>
    </row>
    <row r="195" spans="1:13" s="4" customFormat="1" ht="42" customHeight="1" x14ac:dyDescent="0.2">
      <c r="A195" s="24">
        <v>86</v>
      </c>
      <c r="B195" s="78" t="s">
        <v>318</v>
      </c>
      <c r="C195" s="79"/>
      <c r="D195" s="79"/>
      <c r="E195" s="80"/>
      <c r="F195" s="28"/>
      <c r="G195" s="25" t="s">
        <v>8</v>
      </c>
      <c r="H195" s="70"/>
      <c r="I195" s="71"/>
      <c r="J195" s="70"/>
      <c r="K195" s="71"/>
      <c r="L195" s="72"/>
      <c r="M195" s="72"/>
    </row>
    <row r="196" spans="1:13" s="4" customFormat="1" ht="42" customHeight="1" x14ac:dyDescent="0.2">
      <c r="A196" s="24">
        <v>87</v>
      </c>
      <c r="B196" s="78" t="s">
        <v>319</v>
      </c>
      <c r="C196" s="79"/>
      <c r="D196" s="79"/>
      <c r="E196" s="80"/>
      <c r="F196" s="28"/>
      <c r="G196" s="25" t="s">
        <v>8</v>
      </c>
      <c r="H196" s="70"/>
      <c r="I196" s="71"/>
      <c r="J196" s="70"/>
      <c r="K196" s="71"/>
      <c r="L196" s="72"/>
      <c r="M196" s="72"/>
    </row>
    <row r="197" spans="1:13" s="4" customFormat="1" ht="42" customHeight="1" x14ac:dyDescent="0.2">
      <c r="A197" s="24">
        <v>88</v>
      </c>
      <c r="B197" s="78" t="s">
        <v>319</v>
      </c>
      <c r="C197" s="79"/>
      <c r="D197" s="79"/>
      <c r="E197" s="80"/>
      <c r="F197" s="28"/>
      <c r="G197" s="25" t="s">
        <v>8</v>
      </c>
      <c r="H197" s="70"/>
      <c r="I197" s="71"/>
      <c r="J197" s="70"/>
      <c r="K197" s="71"/>
      <c r="L197" s="72"/>
      <c r="M197" s="72"/>
    </row>
    <row r="198" spans="1:13" s="4" customFormat="1" ht="42" customHeight="1" x14ac:dyDescent="0.2">
      <c r="A198" s="24" t="s">
        <v>182</v>
      </c>
      <c r="B198" s="73" t="s">
        <v>297</v>
      </c>
      <c r="C198" s="74"/>
      <c r="D198" s="74"/>
      <c r="E198" s="74"/>
      <c r="F198" s="75"/>
      <c r="G198" s="48" t="s">
        <v>296</v>
      </c>
      <c r="H198" s="70"/>
      <c r="I198" s="71"/>
      <c r="J198" s="70"/>
      <c r="K198" s="71"/>
      <c r="L198" s="72"/>
      <c r="M198" s="72"/>
    </row>
    <row r="199" spans="1:13" s="4" customFormat="1" ht="42" customHeight="1" x14ac:dyDescent="0.2">
      <c r="A199" s="24" t="s">
        <v>182</v>
      </c>
      <c r="B199" s="73" t="s">
        <v>297</v>
      </c>
      <c r="C199" s="74"/>
      <c r="D199" s="74"/>
      <c r="E199" s="74"/>
      <c r="F199" s="75"/>
      <c r="G199" s="48" t="s">
        <v>296</v>
      </c>
      <c r="H199" s="70"/>
      <c r="I199" s="71"/>
      <c r="J199" s="70"/>
      <c r="K199" s="71"/>
      <c r="L199" s="72"/>
      <c r="M199" s="72"/>
    </row>
    <row r="200" spans="1:13" s="4" customFormat="1" ht="42" customHeight="1" x14ac:dyDescent="0.2">
      <c r="A200" s="76" t="s">
        <v>183</v>
      </c>
      <c r="B200" s="77"/>
      <c r="C200" s="77"/>
      <c r="D200" s="77"/>
      <c r="E200" s="77"/>
      <c r="F200" s="77"/>
      <c r="G200" s="49"/>
      <c r="H200" s="70"/>
      <c r="I200" s="71"/>
      <c r="J200" s="70"/>
      <c r="K200" s="71"/>
      <c r="L200" s="72"/>
      <c r="M200" s="72"/>
    </row>
    <row r="201" spans="1:13" s="4" customFormat="1" ht="42" customHeight="1" x14ac:dyDescent="0.2">
      <c r="A201" s="50">
        <v>1</v>
      </c>
      <c r="B201" s="55" t="s">
        <v>184</v>
      </c>
      <c r="C201" s="55"/>
      <c r="D201" s="55"/>
      <c r="E201" s="55"/>
      <c r="F201" s="55"/>
      <c r="G201" s="43" t="s">
        <v>8</v>
      </c>
      <c r="H201" s="70"/>
      <c r="I201" s="71"/>
      <c r="J201" s="70"/>
      <c r="K201" s="71"/>
      <c r="L201" s="72"/>
      <c r="M201" s="72"/>
    </row>
    <row r="202" spans="1:13" s="4" customFormat="1" ht="42" customHeight="1" x14ac:dyDescent="0.2">
      <c r="A202" s="51">
        <v>2</v>
      </c>
      <c r="B202" s="54" t="s">
        <v>185</v>
      </c>
      <c r="C202" s="54"/>
      <c r="D202" s="54"/>
      <c r="E202" s="54"/>
      <c r="F202" s="54"/>
      <c r="G202" s="52" t="s">
        <v>8</v>
      </c>
      <c r="H202" s="70"/>
      <c r="I202" s="71"/>
      <c r="J202" s="70"/>
      <c r="K202" s="71"/>
      <c r="L202" s="72"/>
      <c r="M202" s="72"/>
    </row>
    <row r="203" spans="1:13" s="4" customFormat="1" ht="42" customHeight="1" x14ac:dyDescent="0.2">
      <c r="A203" s="44">
        <v>3</v>
      </c>
      <c r="B203" s="54" t="s">
        <v>186</v>
      </c>
      <c r="C203" s="54"/>
      <c r="D203" s="54"/>
      <c r="E203" s="54"/>
      <c r="F203" s="54"/>
      <c r="G203" s="52" t="s">
        <v>8</v>
      </c>
      <c r="H203" s="70"/>
      <c r="I203" s="71"/>
      <c r="J203" s="70"/>
      <c r="K203" s="71"/>
      <c r="L203" s="72"/>
      <c r="M203" s="72"/>
    </row>
    <row r="204" spans="1:13" s="4" customFormat="1" ht="42" customHeight="1" x14ac:dyDescent="0.2">
      <c r="A204" s="50">
        <v>4</v>
      </c>
      <c r="B204" s="54" t="s">
        <v>187</v>
      </c>
      <c r="C204" s="54"/>
      <c r="D204" s="54"/>
      <c r="E204" s="54"/>
      <c r="F204" s="54"/>
      <c r="G204" s="52" t="s">
        <v>8</v>
      </c>
      <c r="H204" s="70"/>
      <c r="I204" s="71"/>
      <c r="J204" s="70"/>
      <c r="K204" s="71"/>
      <c r="L204" s="72"/>
      <c r="M204" s="72"/>
    </row>
    <row r="205" spans="1:13" s="4" customFormat="1" ht="42" customHeight="1" x14ac:dyDescent="0.2">
      <c r="A205" s="51">
        <v>5</v>
      </c>
      <c r="B205" s="54" t="s">
        <v>188</v>
      </c>
      <c r="C205" s="54"/>
      <c r="D205" s="54"/>
      <c r="E205" s="54"/>
      <c r="F205" s="54"/>
      <c r="G205" s="52" t="s">
        <v>8</v>
      </c>
      <c r="H205" s="70"/>
      <c r="I205" s="71"/>
      <c r="J205" s="70"/>
      <c r="K205" s="71"/>
      <c r="L205" s="72"/>
      <c r="M205" s="72"/>
    </row>
    <row r="206" spans="1:13" s="4" customFormat="1" ht="42" customHeight="1" x14ac:dyDescent="0.2">
      <c r="A206" s="53">
        <v>6</v>
      </c>
      <c r="B206" s="54" t="s">
        <v>293</v>
      </c>
      <c r="C206" s="54"/>
      <c r="D206" s="54"/>
      <c r="E206" s="54"/>
      <c r="F206" s="54"/>
      <c r="G206" s="52" t="s">
        <v>8</v>
      </c>
      <c r="H206" s="70"/>
      <c r="I206" s="71"/>
      <c r="J206" s="70"/>
      <c r="K206" s="71"/>
      <c r="L206" s="72"/>
      <c r="M206" s="72"/>
    </row>
    <row r="207" spans="1:13" s="4" customFormat="1" ht="53.25" customHeight="1" x14ac:dyDescent="0.2">
      <c r="A207" s="60" t="s">
        <v>175</v>
      </c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2"/>
    </row>
    <row r="208" spans="1:13" s="4" customFormat="1" ht="40.5" customHeight="1" thickBot="1" x14ac:dyDescent="0.25">
      <c r="A208" s="63" t="s">
        <v>320</v>
      </c>
      <c r="B208" s="64"/>
      <c r="C208" s="5"/>
      <c r="D208" s="65" t="s">
        <v>177</v>
      </c>
      <c r="E208" s="65"/>
      <c r="F208" s="5" t="s">
        <v>182</v>
      </c>
      <c r="G208" s="5"/>
      <c r="H208" s="5"/>
      <c r="I208" s="5"/>
      <c r="J208" s="5"/>
      <c r="K208" s="65" t="s">
        <v>178</v>
      </c>
      <c r="L208" s="65"/>
      <c r="M208" s="7" t="s">
        <v>182</v>
      </c>
    </row>
    <row r="209" spans="1:13" s="4" customFormat="1" ht="26.25" customHeight="1" x14ac:dyDescent="0.2">
      <c r="A209" s="66"/>
      <c r="B209" s="67"/>
      <c r="C209" s="22"/>
      <c r="D209" s="22"/>
      <c r="E209" s="22"/>
      <c r="F209" s="22"/>
      <c r="G209" s="23"/>
      <c r="H209" s="23"/>
      <c r="I209" s="23"/>
      <c r="J209" s="23"/>
      <c r="K209" s="23"/>
      <c r="L209" s="68"/>
      <c r="M209" s="69"/>
    </row>
    <row r="210" spans="1:13" s="4" customFormat="1" ht="19.5" customHeight="1" thickBot="1" x14ac:dyDescent="0.25">
      <c r="A210" s="56" t="s">
        <v>207</v>
      </c>
      <c r="B210" s="57"/>
      <c r="C210" s="8"/>
      <c r="D210" s="8"/>
      <c r="E210" s="8"/>
      <c r="F210" s="8"/>
      <c r="G210" s="9"/>
      <c r="H210" s="9"/>
      <c r="I210" s="9"/>
      <c r="J210" s="9"/>
      <c r="K210" s="9"/>
      <c r="L210" s="58" t="s">
        <v>208</v>
      </c>
      <c r="M210" s="59"/>
    </row>
  </sheetData>
  <mergeCells count="663">
    <mergeCell ref="L192:M192"/>
    <mergeCell ref="L193:M193"/>
    <mergeCell ref="L194:M194"/>
    <mergeCell ref="L195:M195"/>
    <mergeCell ref="L196:M196"/>
    <mergeCell ref="L197:M197"/>
    <mergeCell ref="L198:M198"/>
    <mergeCell ref="L199:M199"/>
    <mergeCell ref="L200:M200"/>
    <mergeCell ref="L187:M187"/>
    <mergeCell ref="L188:M188"/>
    <mergeCell ref="L189:M189"/>
    <mergeCell ref="L190:M190"/>
    <mergeCell ref="L191:M191"/>
    <mergeCell ref="L182:M182"/>
    <mergeCell ref="L183:M183"/>
    <mergeCell ref="L184:M184"/>
    <mergeCell ref="L185:M185"/>
    <mergeCell ref="L186:M186"/>
    <mergeCell ref="L177:M177"/>
    <mergeCell ref="L178:M178"/>
    <mergeCell ref="L179:M179"/>
    <mergeCell ref="L180:M180"/>
    <mergeCell ref="L181:M181"/>
    <mergeCell ref="L172:M172"/>
    <mergeCell ref="L173:M173"/>
    <mergeCell ref="L174:M174"/>
    <mergeCell ref="L175:M175"/>
    <mergeCell ref="L176:M176"/>
    <mergeCell ref="L167:M167"/>
    <mergeCell ref="L168:M168"/>
    <mergeCell ref="L169:M169"/>
    <mergeCell ref="L170:M170"/>
    <mergeCell ref="L171:M171"/>
    <mergeCell ref="L162:M162"/>
    <mergeCell ref="L163:M163"/>
    <mergeCell ref="L164:M164"/>
    <mergeCell ref="L165:M165"/>
    <mergeCell ref="L166:M166"/>
    <mergeCell ref="L157:M157"/>
    <mergeCell ref="L158:M158"/>
    <mergeCell ref="L159:M159"/>
    <mergeCell ref="L160:M160"/>
    <mergeCell ref="L161:M161"/>
    <mergeCell ref="L152:M152"/>
    <mergeCell ref="L153:M153"/>
    <mergeCell ref="L154:M154"/>
    <mergeCell ref="L155:M155"/>
    <mergeCell ref="L156:M156"/>
    <mergeCell ref="L147:M147"/>
    <mergeCell ref="L148:M148"/>
    <mergeCell ref="L149:M149"/>
    <mergeCell ref="L150:M150"/>
    <mergeCell ref="L151:M151"/>
    <mergeCell ref="L142:M142"/>
    <mergeCell ref="L143:M143"/>
    <mergeCell ref="L144:M144"/>
    <mergeCell ref="L145:M145"/>
    <mergeCell ref="L146:M146"/>
    <mergeCell ref="L137:M137"/>
    <mergeCell ref="L138:M138"/>
    <mergeCell ref="L139:M139"/>
    <mergeCell ref="L140:M140"/>
    <mergeCell ref="L141:M141"/>
    <mergeCell ref="L132:M132"/>
    <mergeCell ref="L133:M133"/>
    <mergeCell ref="L134:M134"/>
    <mergeCell ref="L135:M135"/>
    <mergeCell ref="L136:M136"/>
    <mergeCell ref="L127:M127"/>
    <mergeCell ref="L128:M128"/>
    <mergeCell ref="L129:M129"/>
    <mergeCell ref="L130:M130"/>
    <mergeCell ref="L131:M131"/>
    <mergeCell ref="L122:M122"/>
    <mergeCell ref="L123:M123"/>
    <mergeCell ref="L124:M124"/>
    <mergeCell ref="L125:M125"/>
    <mergeCell ref="L126:M126"/>
    <mergeCell ref="L117:M117"/>
    <mergeCell ref="L118:M118"/>
    <mergeCell ref="L119:M119"/>
    <mergeCell ref="L120:M120"/>
    <mergeCell ref="L121:M121"/>
    <mergeCell ref="L112:M112"/>
    <mergeCell ref="L113:M113"/>
    <mergeCell ref="L114:M114"/>
    <mergeCell ref="L115:M115"/>
    <mergeCell ref="L116:M116"/>
    <mergeCell ref="L107:M107"/>
    <mergeCell ref="L108:M108"/>
    <mergeCell ref="L109:M109"/>
    <mergeCell ref="L110:M110"/>
    <mergeCell ref="L111:M111"/>
    <mergeCell ref="L102:M102"/>
    <mergeCell ref="L103:M103"/>
    <mergeCell ref="L104:M104"/>
    <mergeCell ref="L105:M105"/>
    <mergeCell ref="L106:M106"/>
    <mergeCell ref="L97:M97"/>
    <mergeCell ref="L98:M98"/>
    <mergeCell ref="L99:M99"/>
    <mergeCell ref="L100:M100"/>
    <mergeCell ref="L101:M101"/>
    <mergeCell ref="L92:M92"/>
    <mergeCell ref="L93:M93"/>
    <mergeCell ref="L94:M94"/>
    <mergeCell ref="L95:M95"/>
    <mergeCell ref="L96:M96"/>
    <mergeCell ref="L87:M87"/>
    <mergeCell ref="L88:M88"/>
    <mergeCell ref="L89:M89"/>
    <mergeCell ref="L90:M90"/>
    <mergeCell ref="L91:M91"/>
    <mergeCell ref="L82:M82"/>
    <mergeCell ref="L83:M83"/>
    <mergeCell ref="L84:M84"/>
    <mergeCell ref="L85:M85"/>
    <mergeCell ref="L86:M86"/>
    <mergeCell ref="L78:M78"/>
    <mergeCell ref="L79:M79"/>
    <mergeCell ref="L80:M80"/>
    <mergeCell ref="L81:M81"/>
    <mergeCell ref="L72:M72"/>
    <mergeCell ref="L73:M73"/>
    <mergeCell ref="L74:M74"/>
    <mergeCell ref="L75:M75"/>
    <mergeCell ref="L76:M76"/>
    <mergeCell ref="L69:M69"/>
    <mergeCell ref="L70:M70"/>
    <mergeCell ref="L71:M71"/>
    <mergeCell ref="L62:M62"/>
    <mergeCell ref="L63:M63"/>
    <mergeCell ref="L64:M64"/>
    <mergeCell ref="L65:M65"/>
    <mergeCell ref="L66:M66"/>
    <mergeCell ref="L77:M77"/>
    <mergeCell ref="L60:M60"/>
    <mergeCell ref="L61:M61"/>
    <mergeCell ref="L52:M52"/>
    <mergeCell ref="L53:M53"/>
    <mergeCell ref="L54:M54"/>
    <mergeCell ref="L55:M55"/>
    <mergeCell ref="L56:M56"/>
    <mergeCell ref="L67:M67"/>
    <mergeCell ref="L68:M68"/>
    <mergeCell ref="L51:M51"/>
    <mergeCell ref="L42:M42"/>
    <mergeCell ref="L43:M43"/>
    <mergeCell ref="L44:M44"/>
    <mergeCell ref="L45:M45"/>
    <mergeCell ref="L46:M46"/>
    <mergeCell ref="L57:M57"/>
    <mergeCell ref="L58:M58"/>
    <mergeCell ref="L59:M59"/>
    <mergeCell ref="L32:M32"/>
    <mergeCell ref="L33:M33"/>
    <mergeCell ref="L34:M34"/>
    <mergeCell ref="L35:M35"/>
    <mergeCell ref="L36:M36"/>
    <mergeCell ref="L47:M47"/>
    <mergeCell ref="L48:M48"/>
    <mergeCell ref="L49:M49"/>
    <mergeCell ref="L50:M50"/>
    <mergeCell ref="L21:M21"/>
    <mergeCell ref="J201:K201"/>
    <mergeCell ref="J202:K202"/>
    <mergeCell ref="J203:K203"/>
    <mergeCell ref="J204:K204"/>
    <mergeCell ref="J205:K205"/>
    <mergeCell ref="J193:K193"/>
    <mergeCell ref="J194:K194"/>
    <mergeCell ref="J195:K195"/>
    <mergeCell ref="L27:M27"/>
    <mergeCell ref="L28:M28"/>
    <mergeCell ref="L29:M29"/>
    <mergeCell ref="L30:M30"/>
    <mergeCell ref="L31:M31"/>
    <mergeCell ref="L22:M22"/>
    <mergeCell ref="L23:M23"/>
    <mergeCell ref="L24:M24"/>
    <mergeCell ref="L25:M25"/>
    <mergeCell ref="L26:M26"/>
    <mergeCell ref="L37:M37"/>
    <mergeCell ref="L38:M38"/>
    <mergeCell ref="L39:M39"/>
    <mergeCell ref="L40:M40"/>
    <mergeCell ref="L41:M4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J196:K196"/>
    <mergeCell ref="J197:K197"/>
    <mergeCell ref="J188:K188"/>
    <mergeCell ref="J189:K189"/>
    <mergeCell ref="J190:K190"/>
    <mergeCell ref="J191:K191"/>
    <mergeCell ref="J192:K192"/>
    <mergeCell ref="J183:K183"/>
    <mergeCell ref="J184:K184"/>
    <mergeCell ref="J185:K185"/>
    <mergeCell ref="J186:K186"/>
    <mergeCell ref="J187:K187"/>
    <mergeCell ref="J178:K178"/>
    <mergeCell ref="J179:K179"/>
    <mergeCell ref="J180:K180"/>
    <mergeCell ref="J181:K181"/>
    <mergeCell ref="J182:K182"/>
    <mergeCell ref="J173:K173"/>
    <mergeCell ref="J174:K174"/>
    <mergeCell ref="J175:K175"/>
    <mergeCell ref="J176:K176"/>
    <mergeCell ref="J177:K177"/>
    <mergeCell ref="J168:K168"/>
    <mergeCell ref="J169:K169"/>
    <mergeCell ref="J170:K170"/>
    <mergeCell ref="J171:K171"/>
    <mergeCell ref="J172:K172"/>
    <mergeCell ref="J163:K163"/>
    <mergeCell ref="J164:K164"/>
    <mergeCell ref="J165:K165"/>
    <mergeCell ref="J166:K166"/>
    <mergeCell ref="J167:K167"/>
    <mergeCell ref="J158:K158"/>
    <mergeCell ref="J159:K159"/>
    <mergeCell ref="J160:K160"/>
    <mergeCell ref="J161:K161"/>
    <mergeCell ref="J162:K162"/>
    <mergeCell ref="J153:K153"/>
    <mergeCell ref="J154:K154"/>
    <mergeCell ref="J155:K155"/>
    <mergeCell ref="J156:K156"/>
    <mergeCell ref="J157:K157"/>
    <mergeCell ref="J148:K148"/>
    <mergeCell ref="J149:K149"/>
    <mergeCell ref="J150:K150"/>
    <mergeCell ref="J151:K151"/>
    <mergeCell ref="J152:K152"/>
    <mergeCell ref="J143:K143"/>
    <mergeCell ref="J144:K144"/>
    <mergeCell ref="J145:K145"/>
    <mergeCell ref="J146:K146"/>
    <mergeCell ref="J147:K147"/>
    <mergeCell ref="J138:K138"/>
    <mergeCell ref="J139:K139"/>
    <mergeCell ref="J140:K140"/>
    <mergeCell ref="J141:K141"/>
    <mergeCell ref="J142:K142"/>
    <mergeCell ref="J133:K133"/>
    <mergeCell ref="J134:K134"/>
    <mergeCell ref="J135:K135"/>
    <mergeCell ref="J136:K136"/>
    <mergeCell ref="J137:K137"/>
    <mergeCell ref="J128:K128"/>
    <mergeCell ref="J129:K129"/>
    <mergeCell ref="J130:K130"/>
    <mergeCell ref="J131:K131"/>
    <mergeCell ref="J132:K132"/>
    <mergeCell ref="J123:K123"/>
    <mergeCell ref="J124:K124"/>
    <mergeCell ref="J125:K125"/>
    <mergeCell ref="J126:K126"/>
    <mergeCell ref="J127:K127"/>
    <mergeCell ref="J118:K118"/>
    <mergeCell ref="J119:K119"/>
    <mergeCell ref="J120:K120"/>
    <mergeCell ref="J121:K121"/>
    <mergeCell ref="J122:K122"/>
    <mergeCell ref="J113:K113"/>
    <mergeCell ref="J114:K114"/>
    <mergeCell ref="J115:K115"/>
    <mergeCell ref="J116:K116"/>
    <mergeCell ref="J117:K117"/>
    <mergeCell ref="J108:K108"/>
    <mergeCell ref="J109:K109"/>
    <mergeCell ref="J110:K110"/>
    <mergeCell ref="J111:K111"/>
    <mergeCell ref="J112:K112"/>
    <mergeCell ref="J103:K103"/>
    <mergeCell ref="J104:K104"/>
    <mergeCell ref="J105:K105"/>
    <mergeCell ref="J106:K106"/>
    <mergeCell ref="J107:K107"/>
    <mergeCell ref="J98:K98"/>
    <mergeCell ref="J99:K99"/>
    <mergeCell ref="J100:K100"/>
    <mergeCell ref="J101:K101"/>
    <mergeCell ref="J102:K102"/>
    <mergeCell ref="J93:K93"/>
    <mergeCell ref="J94:K94"/>
    <mergeCell ref="J95:K95"/>
    <mergeCell ref="J96:K96"/>
    <mergeCell ref="J97:K97"/>
    <mergeCell ref="J88:K88"/>
    <mergeCell ref="J89:K89"/>
    <mergeCell ref="J90:K90"/>
    <mergeCell ref="J91:K91"/>
    <mergeCell ref="J92:K92"/>
    <mergeCell ref="J83:K83"/>
    <mergeCell ref="J84:K84"/>
    <mergeCell ref="J85:K85"/>
    <mergeCell ref="J86:K86"/>
    <mergeCell ref="J87:K87"/>
    <mergeCell ref="J79:K79"/>
    <mergeCell ref="J80:K80"/>
    <mergeCell ref="J81:K81"/>
    <mergeCell ref="J82:K82"/>
    <mergeCell ref="J73:K73"/>
    <mergeCell ref="J74:K74"/>
    <mergeCell ref="J75:K75"/>
    <mergeCell ref="J76:K76"/>
    <mergeCell ref="J77:K77"/>
    <mergeCell ref="J70:K70"/>
    <mergeCell ref="J71:K71"/>
    <mergeCell ref="J72:K72"/>
    <mergeCell ref="J63:K63"/>
    <mergeCell ref="J64:K64"/>
    <mergeCell ref="J65:K65"/>
    <mergeCell ref="J66:K66"/>
    <mergeCell ref="J67:K67"/>
    <mergeCell ref="J78:K78"/>
    <mergeCell ref="J61:K61"/>
    <mergeCell ref="J62:K62"/>
    <mergeCell ref="J53:K53"/>
    <mergeCell ref="J54:K54"/>
    <mergeCell ref="J55:K55"/>
    <mergeCell ref="J56:K56"/>
    <mergeCell ref="J57:K57"/>
    <mergeCell ref="J68:K68"/>
    <mergeCell ref="J69:K69"/>
    <mergeCell ref="J52:K52"/>
    <mergeCell ref="J43:K43"/>
    <mergeCell ref="J44:K44"/>
    <mergeCell ref="J45:K45"/>
    <mergeCell ref="J46:K46"/>
    <mergeCell ref="J47:K47"/>
    <mergeCell ref="J58:K58"/>
    <mergeCell ref="J59:K59"/>
    <mergeCell ref="J60:K60"/>
    <mergeCell ref="J33:K33"/>
    <mergeCell ref="J34:K34"/>
    <mergeCell ref="J35:K35"/>
    <mergeCell ref="J36:K36"/>
    <mergeCell ref="J37:K37"/>
    <mergeCell ref="J48:K48"/>
    <mergeCell ref="J49:K49"/>
    <mergeCell ref="J50:K50"/>
    <mergeCell ref="J51:K51"/>
    <mergeCell ref="J22:K22"/>
    <mergeCell ref="H201:I201"/>
    <mergeCell ref="H202:I202"/>
    <mergeCell ref="H203:I203"/>
    <mergeCell ref="H204:I204"/>
    <mergeCell ref="H205:I205"/>
    <mergeCell ref="H193:I193"/>
    <mergeCell ref="H194:I194"/>
    <mergeCell ref="H195:I195"/>
    <mergeCell ref="J28:K28"/>
    <mergeCell ref="J29:K29"/>
    <mergeCell ref="J30:K30"/>
    <mergeCell ref="J31:K31"/>
    <mergeCell ref="J32:K32"/>
    <mergeCell ref="J23:K23"/>
    <mergeCell ref="J24:K24"/>
    <mergeCell ref="J25:K25"/>
    <mergeCell ref="J26:K26"/>
    <mergeCell ref="J27:K27"/>
    <mergeCell ref="J38:K38"/>
    <mergeCell ref="J39:K39"/>
    <mergeCell ref="J40:K40"/>
    <mergeCell ref="J41:K41"/>
    <mergeCell ref="J42:K4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H196:I196"/>
    <mergeCell ref="H197:I197"/>
    <mergeCell ref="H188:I188"/>
    <mergeCell ref="H189:I189"/>
    <mergeCell ref="H190:I190"/>
    <mergeCell ref="H191:I191"/>
    <mergeCell ref="H192:I192"/>
    <mergeCell ref="H183:I183"/>
    <mergeCell ref="H184:I184"/>
    <mergeCell ref="H185:I185"/>
    <mergeCell ref="H186:I186"/>
    <mergeCell ref="H187:I187"/>
    <mergeCell ref="H178:I178"/>
    <mergeCell ref="H179:I179"/>
    <mergeCell ref="H180:I180"/>
    <mergeCell ref="H181:I181"/>
    <mergeCell ref="H182:I182"/>
    <mergeCell ref="H173:I173"/>
    <mergeCell ref="H174:I174"/>
    <mergeCell ref="H175:I175"/>
    <mergeCell ref="H176:I176"/>
    <mergeCell ref="H177:I177"/>
    <mergeCell ref="H168:I168"/>
    <mergeCell ref="H169:I169"/>
    <mergeCell ref="H170:I170"/>
    <mergeCell ref="H171:I171"/>
    <mergeCell ref="H172:I172"/>
    <mergeCell ref="H163:I163"/>
    <mergeCell ref="H164:I164"/>
    <mergeCell ref="H165:I165"/>
    <mergeCell ref="H166:I166"/>
    <mergeCell ref="H167:I167"/>
    <mergeCell ref="H158:I158"/>
    <mergeCell ref="H159:I159"/>
    <mergeCell ref="H160:I160"/>
    <mergeCell ref="H161:I161"/>
    <mergeCell ref="H162:I162"/>
    <mergeCell ref="H153:I153"/>
    <mergeCell ref="H154:I154"/>
    <mergeCell ref="H155:I155"/>
    <mergeCell ref="H156:I156"/>
    <mergeCell ref="H157:I157"/>
    <mergeCell ref="H148:I148"/>
    <mergeCell ref="H149:I149"/>
    <mergeCell ref="H150:I150"/>
    <mergeCell ref="H151:I151"/>
    <mergeCell ref="H152:I152"/>
    <mergeCell ref="H143:I143"/>
    <mergeCell ref="H144:I144"/>
    <mergeCell ref="H145:I145"/>
    <mergeCell ref="H146:I146"/>
    <mergeCell ref="H147:I147"/>
    <mergeCell ref="H138:I138"/>
    <mergeCell ref="H139:I139"/>
    <mergeCell ref="H140:I140"/>
    <mergeCell ref="H141:I141"/>
    <mergeCell ref="H142:I142"/>
    <mergeCell ref="H133:I133"/>
    <mergeCell ref="H134:I134"/>
    <mergeCell ref="H135:I135"/>
    <mergeCell ref="H136:I136"/>
    <mergeCell ref="H137:I137"/>
    <mergeCell ref="H128:I128"/>
    <mergeCell ref="H129:I129"/>
    <mergeCell ref="H130:I130"/>
    <mergeCell ref="H131:I131"/>
    <mergeCell ref="H132:I132"/>
    <mergeCell ref="H123:I123"/>
    <mergeCell ref="H124:I124"/>
    <mergeCell ref="H125:I125"/>
    <mergeCell ref="H126:I126"/>
    <mergeCell ref="H127:I127"/>
    <mergeCell ref="H118:I118"/>
    <mergeCell ref="H119:I119"/>
    <mergeCell ref="H120:I120"/>
    <mergeCell ref="H121:I121"/>
    <mergeCell ref="H122:I122"/>
    <mergeCell ref="H113:I113"/>
    <mergeCell ref="H114:I114"/>
    <mergeCell ref="H115:I115"/>
    <mergeCell ref="H116:I116"/>
    <mergeCell ref="H117:I117"/>
    <mergeCell ref="H108:I108"/>
    <mergeCell ref="H109:I109"/>
    <mergeCell ref="H110:I110"/>
    <mergeCell ref="H111:I111"/>
    <mergeCell ref="H112:I112"/>
    <mergeCell ref="H103:I103"/>
    <mergeCell ref="H104:I104"/>
    <mergeCell ref="H105:I105"/>
    <mergeCell ref="H106:I106"/>
    <mergeCell ref="H107:I107"/>
    <mergeCell ref="H98:I98"/>
    <mergeCell ref="H99:I99"/>
    <mergeCell ref="H100:I100"/>
    <mergeCell ref="H101:I101"/>
    <mergeCell ref="H102:I102"/>
    <mergeCell ref="H93:I93"/>
    <mergeCell ref="H94:I94"/>
    <mergeCell ref="H95:I95"/>
    <mergeCell ref="H96:I96"/>
    <mergeCell ref="H97:I97"/>
    <mergeCell ref="H88:I88"/>
    <mergeCell ref="H89:I89"/>
    <mergeCell ref="H90:I90"/>
    <mergeCell ref="H91:I91"/>
    <mergeCell ref="H92:I92"/>
    <mergeCell ref="H83:I83"/>
    <mergeCell ref="H84:I84"/>
    <mergeCell ref="H85:I85"/>
    <mergeCell ref="H86:I86"/>
    <mergeCell ref="H87:I87"/>
    <mergeCell ref="H78:I78"/>
    <mergeCell ref="H79:I79"/>
    <mergeCell ref="H80:I80"/>
    <mergeCell ref="H81:I81"/>
    <mergeCell ref="H82:I82"/>
    <mergeCell ref="H73:I73"/>
    <mergeCell ref="H74:I74"/>
    <mergeCell ref="H75:I75"/>
    <mergeCell ref="H76:I76"/>
    <mergeCell ref="H77:I77"/>
    <mergeCell ref="H68:I68"/>
    <mergeCell ref="H69:I69"/>
    <mergeCell ref="H70:I70"/>
    <mergeCell ref="H71:I71"/>
    <mergeCell ref="H72:I72"/>
    <mergeCell ref="H63:I63"/>
    <mergeCell ref="H64:I64"/>
    <mergeCell ref="H65:I65"/>
    <mergeCell ref="H66:I66"/>
    <mergeCell ref="H67:I67"/>
    <mergeCell ref="H58:I58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48:I48"/>
    <mergeCell ref="H49:I49"/>
    <mergeCell ref="H50:I50"/>
    <mergeCell ref="H51:I51"/>
    <mergeCell ref="H52:I52"/>
    <mergeCell ref="H43:I43"/>
    <mergeCell ref="H44:I44"/>
    <mergeCell ref="H45:I45"/>
    <mergeCell ref="H46:I46"/>
    <mergeCell ref="H47:I47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H28:I28"/>
    <mergeCell ref="H29:I29"/>
    <mergeCell ref="H30:I30"/>
    <mergeCell ref="H31:I31"/>
    <mergeCell ref="H32:I32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H8:I8"/>
    <mergeCell ref="H9:I9"/>
    <mergeCell ref="H10:I10"/>
    <mergeCell ref="H11:I11"/>
    <mergeCell ref="H12:I12"/>
    <mergeCell ref="A4:B4"/>
    <mergeCell ref="D4:E4"/>
    <mergeCell ref="H4:I4"/>
    <mergeCell ref="J4:K4"/>
    <mergeCell ref="A7:A8"/>
    <mergeCell ref="B7:B8"/>
    <mergeCell ref="C7:C8"/>
    <mergeCell ref="D7:D8"/>
    <mergeCell ref="E7:E8"/>
    <mergeCell ref="J8:K8"/>
    <mergeCell ref="J9:K9"/>
    <mergeCell ref="J10:K10"/>
    <mergeCell ref="J11:K11"/>
    <mergeCell ref="J12:K12"/>
    <mergeCell ref="H7:M7"/>
    <mergeCell ref="L8:M8"/>
    <mergeCell ref="L9:M9"/>
    <mergeCell ref="L10:M10"/>
    <mergeCell ref="L11:M11"/>
    <mergeCell ref="L4:M4"/>
    <mergeCell ref="A1:B2"/>
    <mergeCell ref="C1:J2"/>
    <mergeCell ref="L1:M1"/>
    <mergeCell ref="L2:M2"/>
    <mergeCell ref="A3:M3"/>
    <mergeCell ref="A6:B6"/>
    <mergeCell ref="D6:E6"/>
    <mergeCell ref="H6:I6"/>
    <mergeCell ref="J6:K6"/>
    <mergeCell ref="L6:M6"/>
    <mergeCell ref="A5:B5"/>
    <mergeCell ref="D5:E5"/>
    <mergeCell ref="H5:I5"/>
    <mergeCell ref="J5:K5"/>
    <mergeCell ref="L5:M5"/>
    <mergeCell ref="B196:E196"/>
    <mergeCell ref="B175:E175"/>
    <mergeCell ref="G7:G8"/>
    <mergeCell ref="B13:F13"/>
    <mergeCell ref="B14:F14"/>
    <mergeCell ref="B41:F41"/>
    <mergeCell ref="F7:F8"/>
    <mergeCell ref="B42:F42"/>
    <mergeCell ref="B80:F80"/>
    <mergeCell ref="B86:F86"/>
    <mergeCell ref="B159:F159"/>
    <mergeCell ref="B160:F160"/>
    <mergeCell ref="B191:E191"/>
    <mergeCell ref="B192:E192"/>
    <mergeCell ref="B193:E193"/>
    <mergeCell ref="B194:E194"/>
    <mergeCell ref="B195:E195"/>
    <mergeCell ref="B176:E176"/>
    <mergeCell ref="B187:E187"/>
    <mergeCell ref="B188:E188"/>
    <mergeCell ref="B189:E189"/>
    <mergeCell ref="B190:E190"/>
    <mergeCell ref="B198:F198"/>
    <mergeCell ref="B199:F199"/>
    <mergeCell ref="A200:F200"/>
    <mergeCell ref="B197:E197"/>
    <mergeCell ref="H198:I198"/>
    <mergeCell ref="H199:I199"/>
    <mergeCell ref="H200:I200"/>
    <mergeCell ref="J198:K198"/>
    <mergeCell ref="J199:K199"/>
    <mergeCell ref="J200:K200"/>
    <mergeCell ref="B204:F204"/>
    <mergeCell ref="B205:F205"/>
    <mergeCell ref="B206:F206"/>
    <mergeCell ref="B201:F201"/>
    <mergeCell ref="B202:F202"/>
    <mergeCell ref="B203:F203"/>
    <mergeCell ref="A210:B210"/>
    <mergeCell ref="L210:M210"/>
    <mergeCell ref="A207:M207"/>
    <mergeCell ref="A208:B208"/>
    <mergeCell ref="D208:E208"/>
    <mergeCell ref="K208:L208"/>
    <mergeCell ref="A209:B209"/>
    <mergeCell ref="L209:M209"/>
    <mergeCell ref="H206:I206"/>
    <mergeCell ref="J206:K206"/>
    <mergeCell ref="L206:M206"/>
    <mergeCell ref="L201:M201"/>
    <mergeCell ref="L202:M202"/>
    <mergeCell ref="L203:M203"/>
    <mergeCell ref="L204:M204"/>
    <mergeCell ref="L205:M205"/>
  </mergeCells>
  <printOptions horizontalCentered="1" verticalCentered="1"/>
  <pageMargins left="0.2" right="0" top="0" bottom="0" header="0" footer="0"/>
  <pageSetup scale="44" fitToHeight="7" orientation="portrait" verticalDpi="300" r:id="rId1"/>
  <rowBreaks count="7" manualBreakCount="7">
    <brk id="29" max="12" man="1"/>
    <brk id="52" max="12" man="1"/>
    <brk id="75" max="12" man="1"/>
    <brk id="99" max="12" man="1"/>
    <brk id="128" max="12" man="1"/>
    <brk id="158" max="12" man="1"/>
    <brk id="18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 (2)</vt:lpstr>
      <vt:lpstr>'1 (2)'!Print_Area</vt:lpstr>
      <vt:lpstr>'1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</dc:creator>
  <cp:lastModifiedBy>System-2</cp:lastModifiedBy>
  <cp:lastPrinted>2023-07-24T08:21:16Z</cp:lastPrinted>
  <dcterms:created xsi:type="dcterms:W3CDTF">2016-05-18T04:34:05Z</dcterms:created>
  <dcterms:modified xsi:type="dcterms:W3CDTF">2024-01-18T20:15:27Z</dcterms:modified>
</cp:coreProperties>
</file>