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rojects\UT\DataScienceBootCamp\Repo\UTADSBC201810\Unit1Assignment\"/>
    </mc:Choice>
  </mc:AlternateContent>
  <xr:revisionPtr revIDLastSave="0" documentId="10_ncr:100000_{C6122390-364B-4E1F-8ED5-C1175CC3041C}" xr6:coauthVersionLast="31" xr6:coauthVersionMax="31" xr10:uidLastSave="{00000000-0000-0000-0000-000000000000}"/>
  <bookViews>
    <workbookView xWindow="0" yWindow="0" windowWidth="23040" windowHeight="8370" xr2:uid="{00000000-000D-0000-FFFF-FFFF00000000}"/>
  </bookViews>
  <sheets>
    <sheet name="DataSet" sheetId="1" r:id="rId1"/>
    <sheet name="Outcomes by Parent Category" sheetId="3" r:id="rId2"/>
    <sheet name="Outcomes by Sub Category" sheetId="4" r:id="rId3"/>
    <sheet name="Outcomes by Month Created" sheetId="5" r:id="rId4"/>
    <sheet name="Outcomes by Goal Slices" sheetId="6" r:id="rId5"/>
  </sheets>
  <definedNames>
    <definedName name="_xlnm._FilterDatabase" localSheetId="0" hidden="1">DataSet!$A$1:$T$4115</definedName>
  </definedNames>
  <calcPr calcId="179017" concurrentCalc="0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D13" i="6"/>
  <c r="D4" i="6"/>
  <c r="D5" i="6"/>
  <c r="D6" i="6"/>
  <c r="D7" i="6"/>
  <c r="D8" i="6"/>
  <c r="D9" i="6"/>
  <c r="D10" i="6"/>
  <c r="D11" i="6"/>
  <c r="D12" i="6"/>
  <c r="D3" i="6"/>
  <c r="D2" i="6"/>
  <c r="C13" i="6"/>
  <c r="C4" i="6"/>
  <c r="C5" i="6"/>
  <c r="C6" i="6"/>
  <c r="C7" i="6"/>
  <c r="C8" i="6"/>
  <c r="C9" i="6"/>
  <c r="C10" i="6"/>
  <c r="C11" i="6"/>
  <c r="C12" i="6"/>
  <c r="C3" i="6"/>
  <c r="C2" i="6"/>
  <c r="B13" i="6"/>
  <c r="B4" i="6"/>
  <c r="B5" i="6"/>
  <c r="B6" i="6"/>
  <c r="B7" i="6"/>
  <c r="B8" i="6"/>
  <c r="E8" i="6"/>
  <c r="B9" i="6"/>
  <c r="E9" i="6"/>
  <c r="B10" i="6"/>
  <c r="B11" i="6"/>
  <c r="B12" i="6"/>
  <c r="B3" i="6"/>
  <c r="B2" i="6"/>
  <c r="E10" i="6"/>
  <c r="H10" i="6"/>
  <c r="E7" i="6"/>
  <c r="H7" i="6"/>
  <c r="G9" i="6"/>
  <c r="G8" i="6"/>
  <c r="H9" i="6"/>
  <c r="H8" i="6"/>
  <c r="E2" i="6"/>
  <c r="F2" i="6"/>
  <c r="E6" i="6"/>
  <c r="F6" i="6"/>
  <c r="F10" i="6"/>
  <c r="E13" i="6"/>
  <c r="F13" i="6"/>
  <c r="E5" i="6"/>
  <c r="F5" i="6"/>
  <c r="F9" i="6"/>
  <c r="E12" i="6"/>
  <c r="F12" i="6"/>
  <c r="E4" i="6"/>
  <c r="F4" i="6"/>
  <c r="F8" i="6"/>
  <c r="E11" i="6"/>
  <c r="F11" i="6"/>
  <c r="E3" i="6"/>
  <c r="G3" i="6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6"/>
  <c r="G5" i="6"/>
  <c r="F7" i="6"/>
  <c r="H2" i="6"/>
  <c r="G2" i="6"/>
  <c r="G7" i="6"/>
  <c r="H13" i="6"/>
  <c r="G13" i="6"/>
  <c r="G4" i="6"/>
  <c r="H4" i="6"/>
  <c r="F3" i="6"/>
  <c r="G11" i="6"/>
  <c r="G6" i="6"/>
  <c r="H12" i="6"/>
  <c r="H6" i="6"/>
  <c r="G12" i="6"/>
  <c r="H11" i="6"/>
  <c r="H5" i="6"/>
  <c r="H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D'Cruz, Dexter (AssetMark)</author>
  </authors>
  <commentList>
    <comment ref="B3" authorId="0" shapeId="0" xr:uid="{040CB9A2-4F04-43D0-9DAC-4977D2640C3F}">
      <text>
        <r>
          <rPr>
            <b/>
            <sz val="9"/>
            <color indexed="81"/>
            <rFont val="Tahoma"/>
            <charset val="1"/>
          </rPr>
          <t xml:space="preserve">D'Cruz, Dexter (AssetMark):
</t>
        </r>
        <r>
          <rPr>
            <sz val="9"/>
            <color indexed="81"/>
            <rFont val="Tahoma"/>
            <family val="2"/>
          </rPr>
          <t xml:space="preserve">The sweet spot seems to be the goal that is less than $5000 but more than $1000, and the data authenticates this, of the 4064 projects (ignoring the ones that are live) 1412, about 35% of them were in this bracket and 932 (66%) of them were successful.  It also makes up for the highest percentage (43%) of all (2185) successful projects from all brackets.
</t>
        </r>
      </text>
    </comment>
  </commentList>
</comments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<sst xmlns="http://schemas.openxmlformats.org/spreadsheetml/2006/main" count="24822" uniqueCount="8403">
  <si>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</si>
  <si>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</si>
  <si>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</si>
  <si>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</si>
  <si>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</si>
  <si>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</si>
  <si>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</si>
  <si>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</si>
  <si>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</si>
  <si>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</si>
  <si>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</si>
  <si>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</si>
  <si>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</si>
  <si>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</si>
  <si>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</si>
  <si>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</si>
  <si>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</si>
  <si>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</si>
  <si>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</si>
  <si>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</si>
  <si>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</si>
  <si>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</si>
  <si>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</si>
  <si>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</si>
  <si>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</si>
  <si>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</si>
  <si>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</si>
  <si>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</si>
  <si>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</si>
  <si>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</si>
  <si>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</si>
  <si>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</si>
  <si>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</si>
  <si>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</si>
  <si>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</si>
  <si>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</si>
  <si>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</si>
  <si>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</si>
  <si>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</si>
  <si>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</si>
  <si>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</si>
  <si>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</si>
  <si>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</si>
  <si>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</si>
  <si>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</si>
  <si>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</si>
  <si>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</si>
  <si>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</si>
  <si>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</si>
  <si>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</si>
  <si>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</si>
  <si>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</si>
  <si>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</si>
  <si>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</si>
  <si>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</si>
  <si>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</si>
  <si>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</si>
  <si>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</si>
  <si>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</si>
  <si>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</si>
  <si>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</si>
  <si>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</si>
  <si>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</si>
  <si>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</si>
  <si>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</si>
  <si>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</si>
  <si>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</si>
  <si>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</si>
  <si>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</si>
  <si>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</si>
  <si>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</si>
  <si>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</si>
  <si>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</si>
  <si>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</si>
  <si>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</si>
  <si>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</si>
  <si>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</si>
  <si>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</si>
  <si>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</si>
  <si>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</si>
  <si>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</si>
  <si>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</si>
  <si>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</si>
  <si>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</si>
  <si>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</si>
  <si>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</si>
  <si>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</si>
  <si>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</si>
  <si>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</si>
  <si>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</si>
  <si>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</si>
  <si>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</si>
  <si>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</si>
  <si>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</si>
  <si>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</si>
  <si>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</si>
  <si>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</si>
  <si>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</si>
  <si>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</si>
  <si>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</si>
  <si>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</si>
  <si>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</si>
  <si>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</si>
  <si>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</si>
  <si>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</si>
  <si>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</si>
  <si>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</si>
  <si>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</si>
  <si>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</si>
  <si>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</si>
  <si>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</si>
  <si>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</si>
  <si>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</si>
  <si>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</si>
  <si>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</si>
  <si>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</si>
  <si>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</si>
  <si>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</si>
  <si>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</si>
  <si>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</si>
  <si>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</si>
  <si>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</si>
  <si>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</si>
  <si>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</si>
  <si>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</si>
  <si>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</si>
  <si>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</si>
  <si>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</si>
  <si>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</si>
  <si>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</si>
  <si>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</si>
  <si>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</si>
  <si>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</si>
  <si>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</si>
  <si>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</si>
  <si>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</si>
  <si>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</si>
  <si>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</si>
  <si>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</si>
  <si>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</si>
  <si>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</si>
  <si>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</si>
  <si>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</si>
  <si>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</si>
  <si>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</si>
  <si>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</si>
  <si>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</si>
  <si>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</si>
  <si>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</si>
  <si>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</si>
  <si>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</si>
  <si>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</si>
  <si>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</si>
  <si>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</si>
  <si>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</si>
  <si>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</si>
  <si>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</si>
  <si>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</si>
  <si>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</si>
  <si>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</si>
  <si>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</si>
  <si>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</si>
  <si>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</si>
  <si>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</si>
  <si>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</si>
  <si>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</si>
  <si>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</si>
  <si>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</si>
  <si>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</si>
  <si>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</si>
  <si>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</si>
  <si>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</si>
  <si>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</si>
  <si>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</si>
  <si>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</si>
  <si>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</si>
  <si>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</si>
  <si>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</si>
  <si>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</si>
  <si>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</si>
  <si>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</si>
  <si>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</si>
  <si>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</si>
  <si>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</si>
  <si>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</si>
  <si>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</si>
  <si>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</si>
  <si>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</si>
  <si>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</si>
  <si>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</si>
  <si>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</si>
  <si>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</si>
  <si>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</si>
  <si>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</si>
  <si>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</si>
  <si>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</si>
  <si>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</si>
  <si>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</si>
  <si>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</si>
  <si>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</si>
  <si>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</si>
  <si>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</si>
  <si>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</si>
  <si>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</si>
  <si>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</si>
  <si>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</si>
  <si>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</si>
  <si>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</si>
  <si>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</si>
  <si>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</si>
  <si>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</si>
  <si>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</si>
  <si>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</si>
  <si>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</si>
  <si>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</si>
  <si>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</si>
  <si>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</si>
  <si>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</si>
  <si>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</si>
  <si>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</si>
  <si>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</si>
  <si>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</si>
  <si>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</si>
  <si>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</si>
  <si>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</si>
  <si>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</si>
  <si>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</si>
  <si>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</si>
  <si>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</si>
  <si>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</si>
  <si>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</si>
  <si>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</si>
  <si>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</si>
  <si>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</si>
  <si>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</si>
  <si>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</si>
  <si>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</si>
  <si>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</si>
  <si>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</si>
  <si>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</si>
  <si>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</si>
  <si>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</si>
  <si>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</si>
  <si>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</si>
  <si>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</si>
  <si>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</si>
  <si>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</si>
  <si>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</si>
  <si>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</si>
  <si>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</si>
  <si>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</si>
  <si>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</si>
  <si>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</si>
  <si>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</si>
  <si>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</si>
  <si>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</si>
  <si>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</si>
  <si>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</si>
  <si>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</si>
  <si>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</si>
  <si>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</si>
  <si>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</si>
  <si>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</si>
  <si>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</si>
  <si>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</si>
  <si>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</si>
  <si>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</si>
  <si>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</si>
  <si>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</si>
  <si>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</si>
  <si>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</si>
  <si>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</si>
  <si>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</si>
  <si>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</si>
  <si>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</si>
  <si>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</si>
  <si>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</si>
  <si>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</si>
  <si>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</si>
  <si>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</si>
  <si>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</si>
  <si>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</si>
  <si>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</si>
  <si>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</si>
  <si>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</si>
  <si>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</si>
  <si>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</si>
  <si>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</si>
  <si>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</si>
  <si>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</si>
  <si>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</si>
  <si>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</si>
  <si>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</si>
  <si>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</si>
  <si>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</si>
  <si>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</si>
  <si>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</si>
  <si>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</si>
  <si>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</si>
  <si>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</si>
  <si>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</si>
  <si>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</si>
  <si>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</si>
  <si>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</si>
  <si>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</si>
  <si>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</si>
  <si>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</si>
  <si>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</si>
  <si>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</si>
  <si>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</si>
  <si>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</si>
  <si>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</si>
  <si>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</si>
  <si>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</si>
  <si>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</si>
  <si>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</si>
  <si>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</si>
  <si>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</si>
  <si>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</si>
  <si>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</si>
  <si>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</si>
  <si>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</si>
  <si>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</si>
  <si>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</si>
  <si>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</si>
  <si>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</si>
  <si>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</si>
  <si>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</si>
  <si>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</si>
  <si>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</si>
  <si>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</si>
  <si>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</si>
  <si>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</si>
  <si>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</si>
  <si>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</si>
  <si>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</si>
  <si>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</si>
  <si>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</si>
  <si>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</si>
  <si>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</si>
  <si>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</si>
  <si>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</si>
  <si>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</si>
  <si>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</si>
  <si>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</si>
  <si>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</si>
  <si>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</si>
  <si>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</si>
  <si>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</si>
  <si>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</si>
  <si>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</si>
  <si>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</si>
  <si>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</si>
  <si>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</si>
  <si>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</si>
  <si>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</si>
  <si>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</si>
  <si>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</si>
  <si>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</si>
  <si>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</si>
  <si>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</si>
  <si>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</si>
  <si>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</si>
  <si>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</si>
  <si>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</si>
  <si>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</si>
  <si>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</si>
  <si>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</si>
  <si>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</si>
  <si>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</si>
  <si>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</si>
  <si>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</si>
  <si>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</si>
  <si>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</si>
  <si>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</si>
  <si>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</si>
  <si>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</si>
  <si>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</si>
  <si>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</si>
  <si>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</si>
  <si>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</si>
  <si>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</si>
  <si>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</si>
  <si>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</si>
  <si>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</si>
  <si>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</si>
  <si>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</si>
  <si>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</si>
  <si>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</si>
  <si>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</si>
  <si>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</si>
  <si>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</si>
  <si>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</si>
  <si>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</si>
  <si>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</si>
  <si>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</si>
  <si>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</si>
  <si>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</si>
  <si>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</si>
  <si>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</si>
  <si>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</si>
  <si>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</si>
  <si>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</si>
  <si>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</si>
  <si>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</si>
  <si>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</si>
  <si>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</si>
  <si>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</si>
  <si>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</si>
  <si>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</si>
  <si>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</si>
  <si>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</si>
  <si>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</si>
  <si>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</si>
  <si>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</si>
  <si>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</si>
  <si>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</si>
  <si>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</si>
  <si>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</si>
  <si>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</si>
  <si>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</si>
  <si>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</si>
  <si>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</si>
  <si>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</si>
  <si>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</si>
  <si>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</si>
  <si>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</si>
  <si>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</si>
  <si>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</si>
  <si>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</si>
  <si>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</si>
  <si>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</si>
  <si>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</si>
  <si>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</si>
  <si>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</si>
  <si>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</si>
  <si>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</si>
  <si>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</si>
  <si>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</si>
  <si>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</si>
  <si>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</si>
  <si>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</si>
  <si>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</si>
  <si>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</si>
  <si>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</si>
  <si>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</si>
  <si>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</si>
  <si>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</si>
  <si>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</si>
  <si>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</si>
  <si>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</si>
  <si>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</si>
  <si>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</si>
  <si>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</si>
  <si>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</si>
  <si>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</si>
  <si>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</si>
  <si>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</si>
  <si>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</si>
  <si>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</si>
  <si>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</si>
  <si>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</si>
  <si>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</si>
  <si>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</si>
  <si>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</si>
  <si>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</si>
  <si>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</si>
  <si>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</si>
  <si>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</si>
  <si>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</si>
  <si>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</si>
  <si>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</si>
  <si>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</si>
  <si>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</si>
  <si>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</si>
  <si>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</si>
  <si>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</si>
  <si>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</si>
  <si>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</si>
  <si>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</si>
  <si>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</si>
  <si>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</si>
  <si>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</si>
  <si>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</si>
  <si>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</si>
  <si>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</si>
  <si>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</si>
  <si>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</si>
  <si>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</si>
  <si>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</si>
  <si>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</si>
  <si>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</si>
  <si>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</si>
  <si>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</si>
  <si>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</si>
  <si>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</si>
  <si>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</si>
  <si>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</si>
  <si>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</si>
  <si>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</si>
  <si>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</si>
  <si>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</si>
  <si>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</si>
  <si>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</si>
  <si>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</si>
  <si>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</si>
  <si>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</si>
  <si>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</si>
  <si>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</si>
  <si>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</si>
  <si>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</si>
  <si>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</si>
  <si>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</si>
  <si>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</si>
  <si>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</si>
  <si>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</si>
  <si>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</si>
  <si>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</si>
  <si>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</si>
  <si>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</si>
  <si>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</si>
  <si>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</si>
  <si>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</si>
  <si>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</si>
  <si>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</si>
  <si>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</si>
  <si>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</si>
  <si>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</si>
  <si>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</si>
  <si>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</si>
  <si>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</si>
  <si>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</si>
  <si>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</si>
  <si>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</si>
  <si>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</si>
  <si>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</si>
  <si>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</si>
  <si>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</si>
  <si>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</si>
  <si>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</si>
  <si>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</si>
  <si>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</si>
  <si>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</si>
  <si>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</si>
  <si>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</si>
  <si>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</si>
  <si>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</si>
  <si>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</si>
  <si>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</si>
  <si>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</si>
  <si>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</si>
  <si>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</si>
  <si>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</si>
  <si>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</si>
  <si>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</si>
  <si>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</si>
  <si>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</si>
  <si>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</si>
  <si>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</si>
  <si>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</si>
  <si>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</si>
  <si>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</si>
  <si>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</si>
  <si>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</si>
  <si>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</si>
  <si>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</si>
  <si>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</si>
  <si>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</si>
  <si>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</si>
  <si>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</si>
  <si>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</si>
  <si>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</si>
  <si>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</si>
  <si>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</si>
  <si>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</si>
  <si>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</si>
  <si>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</si>
  <si>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</si>
  <si>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</si>
  <si>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</si>
  <si>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</si>
  <si>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</si>
  <si>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</si>
  <si>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</si>
  <si>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</si>
  <si>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</si>
  <si>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</si>
  <si>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</si>
  <si>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</si>
  <si>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</si>
  <si>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</si>
  <si>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</si>
  <si>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</si>
  <si>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</si>
  <si>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</si>
  <si>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</si>
  <si>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</si>
  <si>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</si>
  <si>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</si>
  <si>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</si>
  <si>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</si>
  <si>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</si>
  <si>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</si>
  <si>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</si>
  <si>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</si>
  <si>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</si>
  <si>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</si>
  <si>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</si>
  <si>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</si>
  <si>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</si>
  <si>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</si>
  <si>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</si>
  <si>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</si>
  <si>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</si>
  <si>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</si>
  <si>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</si>
  <si>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</si>
  <si>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</si>
  <si>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</si>
  <si>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</si>
  <si>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</si>
  <si>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</si>
  <si>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</si>
  <si>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</si>
  <si>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</si>
  <si>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</si>
  <si>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</si>
  <si>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</si>
  <si>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</si>
  <si>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</si>
  <si>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</si>
  <si>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</si>
  <si>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</si>
  <si>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</si>
  <si>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</si>
  <si>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</si>
  <si>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</si>
  <si>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</si>
  <si>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</si>
  <si>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</si>
  <si>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</si>
  <si>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</si>
  <si>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</si>
  <si>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</si>
  <si>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</si>
  <si>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</si>
  <si>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</si>
  <si>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</si>
  <si>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</si>
  <si>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</si>
  <si>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</si>
  <si>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</si>
  <si>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</si>
  <si>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</si>
  <si>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</si>
  <si>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</si>
  <si>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</si>
  <si>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</si>
  <si>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</si>
  <si>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</si>
  <si>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</si>
  <si>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</si>
  <si>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</si>
  <si>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</si>
  <si>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</si>
  <si>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</si>
  <si>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</si>
  <si>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</si>
  <si>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</si>
  <si>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</si>
  <si>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</si>
  <si>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</si>
  <si>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</si>
  <si>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</si>
  <si>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</si>
  <si>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</si>
  <si>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</si>
  <si>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</si>
  <si>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</si>
  <si>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</si>
  <si>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</si>
  <si>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</si>
  <si>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</si>
  <si>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</si>
  <si>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</si>
  <si>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</si>
  <si>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</si>
  <si>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</si>
  <si>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</si>
  <si>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</si>
  <si>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</si>
  <si>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</si>
  <si>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</si>
  <si>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</si>
  <si>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</si>
  <si>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</si>
  <si>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</si>
  <si>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</si>
  <si>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</si>
  <si>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</si>
  <si>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</si>
  <si>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</si>
  <si>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</si>
  <si>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</si>
  <si>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</si>
  <si>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</si>
  <si>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</si>
  <si>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</si>
  <si>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</si>
  <si>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</si>
  <si>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</si>
  <si>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</si>
  <si>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</si>
  <si>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</si>
  <si>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</si>
  <si>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</si>
  <si>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</si>
  <si>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</si>
  <si>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</si>
  <si>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</si>
  <si>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</si>
  <si>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</si>
  <si>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</si>
  <si>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</si>
  <si>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</si>
  <si>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</si>
  <si>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</si>
  <si>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</si>
  <si>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</si>
  <si>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</si>
  <si>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</si>
  <si>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</si>
  <si>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</si>
  <si>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</si>
  <si>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</si>
  <si>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</si>
  <si>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</si>
  <si>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</si>
  <si>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</si>
  <si>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</si>
  <si>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</si>
  <si>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</si>
  <si>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</si>
  <si>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</si>
  <si>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</si>
  <si>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</si>
  <si>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</si>
  <si>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</si>
  <si>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</si>
  <si>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</si>
  <si>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</si>
  <si>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</si>
  <si>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</si>
  <si>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</si>
  <si>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</si>
  <si>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</si>
  <si>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</si>
  <si>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</si>
  <si>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</si>
  <si>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</si>
  <si>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</si>
  <si>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</si>
  <si>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</si>
  <si>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</si>
  <si>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</si>
  <si>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</si>
  <si>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</si>
  <si>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</si>
  <si>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</si>
  <si>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</si>
  <si>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</si>
  <si>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</si>
  <si>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</si>
  <si>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</si>
  <si>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</si>
  <si>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</si>
  <si>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</si>
  <si>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</si>
  <si>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</si>
  <si>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</si>
  <si>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</si>
  <si>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</si>
  <si>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</si>
  <si>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</si>
  <si>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</si>
  <si>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</si>
  <si>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</si>
  <si>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</si>
  <si>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</si>
  <si>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</si>
  <si>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</si>
  <si>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</si>
  <si>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</si>
  <si>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</si>
  <si>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</si>
  <si>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</si>
  <si>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</si>
  <si>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</si>
  <si>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</si>
  <si>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</si>
  <si>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</si>
  <si>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</si>
  <si>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</si>
  <si>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</si>
  <si>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</si>
  <si>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</si>
  <si>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</si>
  <si>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</si>
  <si>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</si>
  <si>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</si>
  <si>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</si>
  <si>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</si>
  <si>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</si>
  <si>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</si>
  <si>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</si>
  <si>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</si>
  <si>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</si>
  <si>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</si>
  <si>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</si>
  <si>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</si>
  <si>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</si>
  <si>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</si>
  <si>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</si>
  <si>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</si>
  <si>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</si>
  <si>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</si>
  <si>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</si>
  <si>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</si>
  <si>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</si>
  <si>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</si>
  <si>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</si>
  <si>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</si>
  <si>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</si>
  <si>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</si>
  <si>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</si>
  <si>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</si>
  <si>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</si>
  <si>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</si>
  <si>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</si>
  <si>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</si>
  <si>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</si>
  <si>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</si>
  <si>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</si>
  <si>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</si>
  <si>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</si>
  <si>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</si>
  <si>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</si>
  <si>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</si>
  <si>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</si>
  <si>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</si>
  <si>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</si>
  <si>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</si>
  <si>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</si>
  <si>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</si>
  <si>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</si>
  <si>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</si>
  <si>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</si>
  <si>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</si>
  <si>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</si>
  <si>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</si>
  <si>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</si>
  <si>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</si>
  <si>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</si>
  <si>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</si>
  <si>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</si>
  <si>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</si>
  <si>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</si>
  <si>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</si>
  <si>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</si>
  <si>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</si>
  <si>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</si>
  <si>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</si>
  <si>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</si>
  <si>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</si>
  <si>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</si>
  <si>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</si>
  <si>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</si>
  <si>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</si>
  <si>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</si>
  <si>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</si>
  <si>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</si>
  <si>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</si>
  <si>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</si>
  <si>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</si>
  <si>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</si>
  <si>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</si>
  <si>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</si>
  <si>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</si>
  <si>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</si>
  <si>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</si>
  <si>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</si>
  <si>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</si>
  <si>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</si>
  <si>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</si>
  <si>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</si>
  <si>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</si>
  <si>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</si>
  <si>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</si>
  <si>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</si>
  <si>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</si>
  <si>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</si>
  <si>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</si>
  <si>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</si>
  <si>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</si>
  <si>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</si>
  <si>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</si>
  <si>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</si>
  <si>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</si>
  <si>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</si>
  <si>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</si>
  <si>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</si>
  <si>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</si>
  <si>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</si>
  <si>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</si>
  <si>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</si>
  <si>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</si>
  <si>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</si>
  <si>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</si>
  <si>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</si>
  <si>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</si>
  <si>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</si>
  <si>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</si>
  <si>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</si>
  <si>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</si>
  <si>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</si>
  <si>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</si>
  <si>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</si>
  <si>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</si>
  <si>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</si>
  <si>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</si>
  <si>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</si>
  <si>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</si>
  <si>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</si>
  <si>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</si>
  <si>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</si>
  <si>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</si>
  <si>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</si>
  <si>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</si>
  <si>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</si>
  <si>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</si>
  <si>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</si>
  <si>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</si>
  <si>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</si>
  <si>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</si>
  <si>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</si>
  <si>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</si>
  <si>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</si>
  <si>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</si>
  <si>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</si>
  <si>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</si>
  <si>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</si>
  <si>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</si>
  <si>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</si>
  <si>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</si>
  <si>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</si>
  <si>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</si>
  <si>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</si>
  <si>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</si>
  <si>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</si>
  <si>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</si>
  <si>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</si>
  <si>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</si>
  <si>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</si>
  <si>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</si>
  <si>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</si>
  <si>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</si>
  <si>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</si>
  <si>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</si>
  <si>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</si>
  <si>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</si>
  <si>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</si>
  <si>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</si>
  <si>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</si>
  <si>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</si>
  <si>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</si>
  <si>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</si>
  <si>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</si>
  <si>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</si>
  <si>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</si>
  <si>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</si>
  <si>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</si>
  <si>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</si>
  <si>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</si>
  <si>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</si>
  <si>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</si>
  <si>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</si>
  <si>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</si>
  <si>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</si>
  <si>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</si>
  <si>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</si>
  <si>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</si>
  <si>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</si>
  <si>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</si>
  <si>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</si>
  <si>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</si>
  <si>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</si>
  <si>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</si>
  <si>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</si>
  <si>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</si>
  <si>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</si>
  <si>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</si>
  <si>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</si>
  <si>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</si>
  <si>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</si>
  <si>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</si>
  <si>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</si>
  <si>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</si>
  <si>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</si>
  <si>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</si>
  <si>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</si>
  <si>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</si>
  <si>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</si>
  <si>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</si>
  <si>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</si>
  <si>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</si>
  <si>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</si>
  <si>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</si>
  <si>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</si>
  <si>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</si>
  <si>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</si>
  <si>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</si>
  <si>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</si>
  <si>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</si>
  <si>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</si>
  <si>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</si>
  <si>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</si>
  <si>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</si>
  <si>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</si>
  <si>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</si>
  <si>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</si>
  <si>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</si>
  <si>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</si>
  <si>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</si>
  <si>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</si>
  <si>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</si>
  <si>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</si>
  <si>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</si>
  <si>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</si>
  <si>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</si>
  <si>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</si>
  <si>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</si>
  <si>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</si>
  <si>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</si>
  <si>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</si>
  <si>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</si>
  <si>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</si>
  <si>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</si>
  <si>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</si>
  <si>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</si>
  <si>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</si>
  <si>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</si>
  <si>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</si>
  <si>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</si>
  <si>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</si>
  <si>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</si>
  <si>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</si>
  <si>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</si>
  <si>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</si>
  <si>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</si>
  <si>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</si>
  <si>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</si>
  <si>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</si>
  <si>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</si>
  <si>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</si>
  <si>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</si>
  <si>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</si>
  <si>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</si>
  <si>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</si>
  <si>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</si>
  <si>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</si>
  <si>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</si>
  <si>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</si>
  <si>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</si>
  <si>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</si>
  <si>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</si>
  <si>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</si>
  <si>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</si>
  <si>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</si>
  <si>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</si>
  <si>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</si>
  <si>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</si>
  <si>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</si>
  <si>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</si>
  <si>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</si>
  <si>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</si>
  <si>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</si>
  <si>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</si>
  <si>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</si>
  <si>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</si>
  <si>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</si>
  <si>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</si>
  <si>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</si>
  <si>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</si>
  <si>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</si>
  <si>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</si>
  <si>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</si>
  <si>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</si>
  <si>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</si>
  <si>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</si>
  <si>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</si>
  <si>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</si>
  <si>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</si>
  <si>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</si>
  <si>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</si>
  <si>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</si>
  <si>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</si>
  <si>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</si>
  <si>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</si>
  <si>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</si>
  <si>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</si>
  <si>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</si>
  <si>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</si>
  <si>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</si>
  <si>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</si>
  <si>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</si>
  <si>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</si>
  <si>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</si>
  <si>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</si>
  <si>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</si>
  <si>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</si>
  <si>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</si>
  <si>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</si>
  <si>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</si>
  <si>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</si>
  <si>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</si>
  <si>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</si>
  <si>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</si>
  <si>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</si>
  <si>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</si>
  <si>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</si>
  <si>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</si>
  <si>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</si>
  <si>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</si>
  <si>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</si>
  <si>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</si>
  <si>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</si>
  <si>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</si>
  <si>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</si>
  <si>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</si>
  <si>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</si>
  <si>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</si>
  <si>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</si>
  <si>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</si>
  <si>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</si>
  <si>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</si>
  <si>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</si>
  <si>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</si>
  <si>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</si>
  <si>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</si>
  <si>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</si>
  <si>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</si>
  <si>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</si>
  <si>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</si>
  <si>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</si>
  <si>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</si>
  <si>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</si>
  <si>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</si>
  <si>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</si>
  <si>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</si>
  <si>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</si>
  <si>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</si>
  <si>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</si>
  <si>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</si>
  <si>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</si>
  <si>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</si>
  <si>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</si>
  <si>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</si>
  <si>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</si>
  <si>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</si>
  <si>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</si>
  <si>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</si>
  <si>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</si>
  <si>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</si>
  <si>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</si>
  <si>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</si>
  <si>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</si>
  <si>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</si>
  <si>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</si>
  <si>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</si>
  <si>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</si>
  <si>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</si>
  <si>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</si>
  <si>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</si>
  <si>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</si>
  <si>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</si>
  <si>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</si>
  <si>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</si>
  <si>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</si>
  <si>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</si>
  <si>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</si>
  <si>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</si>
  <si>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</si>
  <si>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</si>
  <si>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</si>
  <si>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</si>
  <si>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</si>
  <si>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</si>
  <si>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</si>
  <si>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</si>
  <si>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</si>
  <si>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</si>
  <si>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</si>
  <si>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</si>
  <si>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</si>
  <si>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</si>
  <si>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</si>
  <si>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</si>
  <si>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</si>
  <si>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</si>
  <si>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</si>
  <si>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</si>
  <si>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</si>
  <si>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</si>
  <si>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</si>
  <si>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</si>
  <si>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</si>
  <si>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</si>
  <si>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</si>
  <si>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</si>
  <si>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</si>
  <si>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</si>
  <si>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</si>
  <si>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</si>
  <si>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</si>
  <si>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</si>
  <si>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</si>
  <si>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</si>
  <si>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</si>
  <si>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</si>
  <si>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</si>
  <si>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</si>
  <si>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</si>
  <si>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</si>
  <si>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</si>
  <si>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</si>
  <si>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</si>
  <si>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</si>
  <si>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</si>
  <si>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</si>
  <si>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</si>
  <si>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</si>
  <si>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</si>
  <si>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</si>
  <si>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</si>
  <si>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</si>
  <si>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</si>
  <si>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</si>
  <si>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</si>
  <si>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</si>
  <si>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</si>
  <si>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</si>
  <si>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</si>
  <si>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</si>
  <si>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</si>
  <si>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</si>
  <si>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</si>
  <si>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</si>
  <si>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</si>
  <si>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</si>
  <si>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</si>
  <si>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</si>
  <si>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</si>
  <si>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</si>
  <si>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</si>
  <si>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</si>
  <si>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</si>
  <si>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</si>
  <si>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</si>
  <si>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</si>
  <si>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</si>
  <si>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</si>
  <si>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</si>
  <si>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</si>
  <si>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</si>
  <si>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</si>
  <si>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</si>
  <si>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</si>
  <si>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</si>
  <si>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</si>
  <si>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</si>
  <si>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</si>
  <si>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</si>
  <si>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</si>
  <si>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</si>
  <si>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</si>
  <si>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</si>
  <si>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</si>
  <si>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</si>
  <si>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</si>
  <si>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</si>
  <si>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</si>
  <si>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</si>
  <si>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</si>
  <si>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</si>
  <si>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</si>
  <si>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</si>
  <si>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</si>
  <si>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</si>
  <si>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</si>
  <si>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</si>
  <si>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</si>
  <si>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</si>
  <si>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</si>
  <si>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</si>
  <si>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</si>
  <si>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</si>
  <si>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</si>
  <si>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</si>
  <si>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</si>
  <si>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</si>
  <si>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</si>
  <si>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</si>
  <si>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</si>
  <si>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</si>
  <si>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</si>
  <si>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</si>
  <si>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</si>
  <si>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</si>
  <si>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</si>
  <si>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</si>
  <si>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</si>
  <si>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</si>
  <si>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</si>
  <si>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</si>
  <si>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</si>
  <si>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</si>
  <si>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</si>
  <si>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</si>
  <si>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</si>
  <si>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</si>
  <si>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</si>
  <si>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</si>
  <si>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</si>
  <si>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</si>
  <si>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</si>
  <si>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</si>
  <si>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</si>
  <si>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</si>
  <si>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</si>
  <si>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</si>
  <si>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</si>
  <si>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</si>
  <si>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</si>
  <si>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</si>
  <si>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</si>
  <si>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</si>
  <si>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</si>
  <si>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</si>
  <si>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</si>
  <si>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</si>
  <si>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</si>
  <si>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</si>
  <si>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</si>
  <si>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</si>
  <si>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</si>
  <si>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</si>
  <si>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</si>
  <si>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</si>
  <si>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</si>
  <si>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</si>
  <si>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</si>
  <si>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</si>
  <si>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</si>
  <si>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</si>
  <si>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</si>
  <si>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</si>
  <si>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</si>
  <si>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</si>
  <si>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</si>
  <si>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</si>
  <si>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</si>
  <si>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</si>
  <si>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</si>
  <si>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</si>
  <si>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</si>
  <si>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</si>
  <si>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</si>
  <si>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</si>
  <si>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</si>
  <si>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</si>
  <si>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</si>
  <si>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</si>
  <si>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</si>
  <si>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</si>
  <si>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</si>
  <si>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</si>
  <si>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</si>
  <si>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</si>
  <si>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</si>
  <si>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</si>
  <si>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</si>
  <si>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</si>
  <si>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</si>
  <si>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</si>
  <si>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</si>
  <si>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</si>
  <si>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</si>
  <si>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</si>
  <si>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</si>
  <si>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</si>
  <si>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</si>
  <si>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</si>
  <si>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</si>
  <si>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</si>
  <si>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</si>
  <si>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</si>
  <si>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</si>
  <si>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</si>
  <si>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</si>
  <si>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</si>
  <si>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</si>
  <si>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</si>
  <si>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</si>
  <si>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</si>
  <si>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</si>
  <si>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</si>
  <si>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</si>
  <si>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</si>
  <si>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</si>
  <si>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</si>
  <si>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</si>
  <si>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</si>
  <si>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</si>
  <si>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</si>
  <si>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</si>
  <si>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</si>
  <si>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</si>
  <si>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</si>
  <si>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</si>
  <si>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</si>
  <si>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</si>
  <si>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</si>
  <si>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</si>
  <si>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</si>
  <si>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</si>
  <si>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</si>
  <si>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</si>
  <si>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</si>
  <si>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</si>
  <si>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</si>
  <si>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</si>
  <si>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</si>
  <si>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</si>
  <si>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</si>
  <si>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</si>
  <si>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</si>
  <si>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</si>
  <si>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</si>
  <si>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</si>
  <si>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</si>
  <si>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</si>
  <si>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</si>
  <si>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</si>
  <si>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</si>
  <si>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</si>
  <si>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</si>
  <si>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</si>
  <si>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</si>
  <si>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</si>
  <si>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</si>
  <si>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</si>
  <si>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</si>
  <si>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</si>
  <si>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</si>
  <si>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</si>
  <si>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</si>
  <si>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</si>
  <si>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</si>
  <si>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</si>
  <si>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</si>
  <si>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</si>
  <si>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</si>
  <si>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</si>
  <si>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</si>
  <si>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</si>
  <si>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</si>
  <si>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</si>
  <si>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</si>
  <si>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</si>
  <si>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</si>
  <si>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</si>
  <si>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</si>
  <si>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</si>
  <si>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</si>
  <si>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</si>
  <si>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</si>
  <si>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</si>
  <si>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</si>
  <si>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</si>
  <si>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</si>
  <si>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</si>
  <si>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</si>
  <si>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</si>
  <si>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</si>
  <si>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</si>
  <si>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</si>
  <si>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</si>
  <si>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</si>
  <si>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</si>
  <si>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</si>
  <si>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</si>
  <si>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</si>
  <si>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</si>
  <si>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</si>
  <si>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</si>
  <si>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</si>
  <si>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</si>
  <si>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</si>
  <si>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</si>
  <si>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</si>
  <si>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</si>
  <si>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</si>
  <si>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</si>
  <si>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</si>
  <si>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</si>
  <si>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</si>
  <si>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</si>
  <si>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</si>
  <si>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</si>
  <si>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</si>
  <si>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</si>
  <si>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</si>
  <si>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</si>
  <si>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</si>
  <si>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</si>
  <si>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</si>
  <si>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</si>
  <si>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</si>
  <si>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</si>
  <si>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</si>
  <si>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</si>
  <si>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</si>
  <si>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</si>
  <si>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</si>
  <si>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</si>
  <si>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</si>
  <si>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</si>
  <si>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</si>
  <si>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</si>
  <si>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</si>
  <si>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</si>
  <si>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</si>
  <si>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</si>
  <si>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</si>
  <si>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</si>
  <si>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</si>
  <si>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</si>
  <si>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</si>
  <si>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</si>
  <si>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</si>
  <si>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</si>
  <si>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</si>
  <si>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</si>
  <si>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</si>
  <si>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</si>
  <si>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</si>
  <si>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</si>
  <si>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</si>
  <si>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</si>
  <si>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</si>
  <si>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</si>
  <si>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</si>
  <si>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</si>
  <si>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</si>
  <si>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</si>
  <si>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</si>
  <si>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</si>
  <si>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</si>
  <si>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</si>
  <si>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</si>
  <si>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</si>
  <si>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</si>
  <si>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</si>
  <si>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</si>
  <si>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</si>
  <si>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</si>
  <si>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</si>
  <si>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</si>
  <si>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</si>
  <si>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</si>
  <si>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</si>
  <si>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</si>
  <si>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</si>
  <si>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</si>
  <si>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</si>
  <si>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</si>
  <si>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</si>
  <si>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</si>
  <si>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</si>
  <si>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</si>
  <si>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</si>
  <si>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</si>
  <si>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</si>
  <si>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</si>
  <si>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</si>
  <si>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</si>
  <si>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</si>
  <si>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</si>
  <si>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</si>
  <si>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</si>
  <si>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</si>
  <si>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</si>
  <si>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</si>
  <si>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</si>
  <si>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</si>
  <si>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</si>
  <si>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</si>
  <si>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</si>
  <si>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</si>
  <si>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</si>
  <si>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</si>
  <si>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</si>
  <si>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</si>
  <si>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</si>
  <si>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</si>
  <si>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</si>
  <si>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</si>
  <si>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</si>
  <si>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</si>
  <si>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</si>
  <si>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</si>
  <si>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</si>
  <si>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</si>
  <si>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</si>
  <si>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</si>
  <si>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</si>
  <si>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</si>
  <si>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</si>
  <si>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</si>
  <si>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</si>
  <si>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</si>
  <si>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</si>
  <si>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</si>
  <si>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</si>
  <si>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</si>
  <si>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</si>
  <si>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</si>
  <si>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</si>
  <si>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</si>
  <si>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</si>
  <si>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</si>
  <si>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</si>
  <si>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</si>
  <si>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</si>
  <si>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</si>
  <si>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</si>
  <si>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</si>
  <si>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</si>
  <si>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</si>
  <si>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</si>
  <si>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</si>
  <si>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</si>
  <si>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</si>
  <si>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</si>
  <si>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</si>
  <si>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</si>
  <si>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</si>
  <si>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</si>
  <si>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</si>
  <si>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</si>
  <si>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</si>
  <si>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</si>
  <si>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</si>
  <si>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</si>
  <si>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</si>
  <si>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</si>
  <si>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</si>
  <si>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</si>
  <si>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</si>
  <si>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</si>
  <si>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</si>
  <si>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</si>
  <si>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</si>
  <si>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</si>
  <si>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</si>
  <si>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</si>
  <si>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</si>
  <si>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</si>
  <si>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</si>
  <si>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</si>
  <si>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</si>
  <si>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</si>
  <si>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</si>
  <si>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</si>
  <si>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</si>
  <si>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</si>
  <si>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</si>
  <si>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</si>
  <si>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</si>
  <si>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</si>
  <si>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</si>
  <si>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</si>
  <si>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</si>
  <si>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</si>
  <si>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</si>
  <si>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</si>
  <si>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</si>
  <si>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</si>
  <si>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</si>
  <si>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</si>
  <si>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</si>
  <si>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</si>
  <si>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</si>
  <si>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</si>
  <si>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</si>
  <si>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</si>
  <si>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</si>
  <si>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</si>
  <si>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</si>
  <si>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</si>
  <si>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</si>
  <si>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</si>
  <si>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</si>
  <si>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</si>
  <si>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</si>
  <si>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</si>
  <si>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</si>
  <si>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</si>
  <si>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</si>
  <si>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</si>
  <si>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</si>
  <si>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</si>
  <si>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</si>
  <si>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</si>
  <si>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</si>
  <si>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</si>
  <si>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</si>
  <si>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</si>
  <si>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</si>
  <si>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</si>
  <si>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</si>
  <si>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</si>
  <si>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</si>
  <si>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</si>
  <si>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</si>
  <si>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</si>
  <si>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</si>
  <si>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</si>
  <si>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</si>
  <si>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</si>
  <si>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</si>
  <si>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</si>
  <si>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</si>
  <si>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</si>
  <si>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</si>
  <si>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</si>
  <si>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</si>
  <si>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</si>
  <si>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</si>
  <si>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</si>
  <si>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</si>
  <si>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</si>
  <si>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</si>
  <si>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</si>
  <si>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</si>
  <si>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</si>
  <si>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</si>
  <si>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</si>
  <si>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</si>
  <si>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</si>
  <si>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</si>
  <si>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</si>
  <si>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</si>
  <si>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</si>
  <si>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</si>
  <si>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</si>
  <si>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</si>
  <si>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</si>
  <si>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</si>
  <si>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</si>
  <si>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</si>
  <si>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</si>
  <si>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</si>
  <si>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</si>
  <si>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</si>
  <si>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</si>
  <si>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</si>
  <si>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</si>
  <si>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</si>
  <si>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</si>
  <si>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</si>
  <si>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</si>
  <si>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</si>
  <si>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</si>
  <si>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</si>
  <si>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</si>
  <si>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</si>
  <si>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</si>
  <si>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</si>
  <si>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</si>
  <si>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</si>
  <si>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</si>
  <si>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</si>
  <si>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</si>
  <si>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</si>
  <si>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</si>
  <si>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</si>
  <si>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</si>
  <si>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</si>
  <si>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</si>
  <si>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</si>
  <si>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</si>
  <si>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</si>
  <si>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</si>
  <si>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</si>
  <si>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</si>
  <si>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</si>
  <si>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</si>
  <si>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</si>
  <si>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</si>
  <si>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</si>
  <si>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</si>
  <si>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</si>
  <si>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</si>
  <si>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</si>
  <si>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</si>
  <si>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</si>
  <si>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</si>
  <si>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</si>
  <si>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</si>
  <si>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</si>
  <si>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</si>
  <si>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</si>
  <si>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</si>
  <si>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</si>
  <si>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</si>
  <si>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</si>
  <si>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</si>
  <si>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</si>
  <si>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</si>
  <si>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</si>
  <si>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</si>
  <si>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</si>
  <si>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</si>
  <si>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</si>
  <si>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</si>
  <si>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</si>
  <si>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</si>
  <si>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</si>
  <si>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</si>
  <si>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</si>
  <si>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</si>
  <si>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</si>
  <si>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</si>
  <si>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</si>
  <si>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</si>
  <si>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</si>
  <si>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</si>
  <si>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</si>
  <si>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</si>
  <si>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</si>
  <si>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</si>
  <si>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</si>
  <si>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</si>
  <si>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</si>
  <si>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</si>
  <si>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</si>
  <si>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</si>
  <si>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</si>
  <si>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</si>
  <si>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</si>
  <si>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</si>
  <si>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</si>
  <si>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</si>
  <si>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</si>
  <si>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</si>
  <si>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</si>
  <si>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</si>
  <si>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</si>
  <si>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</si>
  <si>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</si>
  <si>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</si>
  <si>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</si>
  <si>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</si>
  <si>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</si>
  <si>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</si>
  <si>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</si>
  <si>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</si>
  <si>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</si>
  <si>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</si>
  <si>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</si>
  <si>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</si>
  <si>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</si>
  <si>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</si>
  <si>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</si>
  <si>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</si>
  <si>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</si>
  <si>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</si>
  <si>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</si>
  <si>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</si>
  <si>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</si>
  <si>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</si>
  <si>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</si>
  <si>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</si>
  <si>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</si>
  <si>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</si>
  <si>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</si>
  <si>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</si>
  <si>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</si>
  <si>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</si>
  <si>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</si>
  <si>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</si>
  <si>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</si>
  <si>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</si>
  <si>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</si>
  <si>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</si>
  <si>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</si>
  <si>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</si>
  <si>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</si>
  <si>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</si>
  <si>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</si>
  <si>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</si>
  <si>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</si>
  <si>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</si>
  <si>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</si>
  <si>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</si>
  <si>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</si>
  <si>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</si>
  <si>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</si>
  <si>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</si>
  <si>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</si>
  <si>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</si>
  <si>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</si>
  <si>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</si>
  <si>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</si>
  <si>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</si>
  <si>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</si>
  <si>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</si>
  <si>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</si>
  <si>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</si>
  <si>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</si>
  <si>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</si>
  <si>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</si>
  <si>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</si>
  <si>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</si>
  <si>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</si>
  <si>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</si>
  <si>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</si>
  <si>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</si>
  <si>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</si>
  <si>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</si>
  <si>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</si>
  <si>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</si>
  <si>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</si>
  <si>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</si>
  <si>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</si>
  <si>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</si>
  <si>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</si>
  <si>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</si>
  <si>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</si>
  <si>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</si>
  <si>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</si>
  <si>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</si>
  <si>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</si>
  <si>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</si>
  <si>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</si>
  <si>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</si>
  <si>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</si>
  <si>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</si>
  <si>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</si>
  <si>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</si>
  <si>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</si>
  <si>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</si>
  <si>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</si>
  <si>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</si>
  <si>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</si>
  <si>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</si>
  <si>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</si>
  <si>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</si>
  <si>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</si>
  <si>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</si>
  <si>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</si>
  <si>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</si>
  <si>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</si>
  <si>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</si>
  <si>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</si>
  <si>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</si>
  <si>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</si>
  <si>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</si>
  <si>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</si>
  <si>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</si>
  <si>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</si>
  <si>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</si>
  <si>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</si>
  <si>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</si>
  <si>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</si>
  <si>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</si>
  <si>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</si>
  <si>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</si>
  <si>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</si>
  <si>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</si>
  <si>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</si>
  <si>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</si>
  <si>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</si>
  <si>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</si>
  <si>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</si>
  <si>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</si>
  <si>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</si>
  <si>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</si>
  <si>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</si>
  <si>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</si>
  <si>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</si>
  <si>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</si>
  <si>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</si>
  <si>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</si>
  <si>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</si>
  <si>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</si>
  <si>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</si>
  <si>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</si>
  <si>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</si>
  <si>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</si>
  <si>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</si>
  <si>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</si>
  <si>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</si>
  <si>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</si>
  <si>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</si>
  <si>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</si>
  <si>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</si>
  <si>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</si>
  <si>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</si>
  <si>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</si>
  <si>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</si>
  <si>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</si>
  <si>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</si>
  <si>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</si>
  <si>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</si>
  <si>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</si>
  <si>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</si>
  <si>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</si>
  <si>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</si>
  <si>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</si>
  <si>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</si>
  <si>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</si>
  <si>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</si>
  <si>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</si>
  <si>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</si>
  <si>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</si>
  <si>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</si>
  <si>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</si>
  <si>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</si>
  <si>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</si>
  <si>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</si>
  <si>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</si>
  <si>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</si>
  <si>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</si>
  <si>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</si>
  <si>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</si>
  <si>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</si>
  <si>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</si>
  <si>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</si>
  <si>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</si>
  <si>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</si>
  <si>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</si>
  <si>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</si>
  <si>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</si>
  <si>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</si>
  <si>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</si>
  <si>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</si>
  <si>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</si>
  <si>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</si>
  <si>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</si>
  <si>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</si>
  <si>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</si>
  <si>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</si>
  <si>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</si>
  <si>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</si>
  <si>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</si>
  <si>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</si>
  <si>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</si>
  <si>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</si>
  <si>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</si>
  <si>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</si>
  <si>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</si>
  <si>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</si>
  <si>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</si>
  <si>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</si>
  <si>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</si>
  <si>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</si>
  <si>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</si>
  <si>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</si>
  <si>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</si>
  <si>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</si>
  <si>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</si>
  <si>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</si>
  <si>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</si>
  <si>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</si>
  <si>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</si>
  <si>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</si>
  <si>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</si>
  <si>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</si>
  <si>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</si>
  <si>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</si>
  <si>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</si>
  <si>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</si>
  <si>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</si>
  <si>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</si>
  <si>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</si>
  <si>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</si>
  <si>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</si>
  <si>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</si>
  <si>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</si>
  <si>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</si>
  <si>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</si>
  <si>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</si>
  <si>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</si>
  <si>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</si>
  <si>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</si>
  <si>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</si>
  <si>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</si>
  <si>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</si>
  <si>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</si>
  <si>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</si>
  <si>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</si>
  <si>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</si>
  <si>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</si>
  <si>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</si>
  <si>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</si>
  <si>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</si>
  <si>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</si>
  <si>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</si>
  <si>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</si>
  <si>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</si>
  <si>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</si>
  <si>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</si>
  <si>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</si>
  <si>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</si>
  <si>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</si>
  <si>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</si>
  <si>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</si>
  <si>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</si>
  <si>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</si>
  <si>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</si>
  <si>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</si>
  <si>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</si>
  <si>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</si>
  <si>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</si>
  <si>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</si>
  <si>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</si>
  <si>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</si>
  <si>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</si>
  <si>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</si>
  <si>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</si>
  <si>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</si>
  <si>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</si>
  <si>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</si>
  <si>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</si>
  <si>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</si>
  <si>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</si>
  <si>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</si>
  <si>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</si>
  <si>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</si>
  <si>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</si>
  <si>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</si>
  <si>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</si>
  <si>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</si>
  <si>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</si>
  <si>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</si>
  <si>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</si>
  <si>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</si>
  <si>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</si>
  <si>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</si>
  <si>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</si>
  <si>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</si>
  <si>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</si>
  <si>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</si>
  <si>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</si>
  <si>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</si>
  <si>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</si>
  <si>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</si>
  <si>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</si>
  <si>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</si>
  <si>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</si>
  <si>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</si>
  <si>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</si>
  <si>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</si>
  <si>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</si>
  <si>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</si>
  <si>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</si>
  <si>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</si>
  <si>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</si>
  <si>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</si>
  <si>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</si>
  <si>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</si>
  <si>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</si>
  <si>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</si>
  <si>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</si>
  <si>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</si>
  <si>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</si>
  <si>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</si>
  <si>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</si>
  <si>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</si>
  <si>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</si>
  <si>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</si>
  <si>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</si>
  <si>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</si>
  <si>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</si>
  <si>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</si>
  <si>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</si>
  <si>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</si>
  <si>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</si>
  <si>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</si>
  <si>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</si>
  <si>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</si>
  <si>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</si>
  <si>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</si>
  <si>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</si>
  <si>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</si>
  <si>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</si>
  <si>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</si>
  <si>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</si>
  <si>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</si>
  <si>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</si>
  <si>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</si>
  <si>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</si>
  <si>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</si>
  <si>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</si>
  <si>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</si>
  <si>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</si>
  <si>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</si>
  <si>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</si>
  <si>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</si>
  <si>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</si>
  <si>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</si>
  <si>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</si>
  <si>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</si>
  <si>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</si>
  <si>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</si>
  <si>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</si>
  <si>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</si>
  <si>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</si>
  <si>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</si>
  <si>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</si>
  <si>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</si>
  <si>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</si>
  <si>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</si>
  <si>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</si>
  <si>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</si>
  <si>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</si>
  <si>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</si>
  <si>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</si>
  <si>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</si>
  <si>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</si>
  <si>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</si>
  <si>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</si>
  <si>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</si>
  <si>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</si>
  <si>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</si>
  <si>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</si>
  <si>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</si>
  <si>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</si>
  <si>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</si>
  <si>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</si>
  <si>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</si>
  <si>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</si>
  <si>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</si>
  <si>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</si>
  <si>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</si>
  <si>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</si>
  <si>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</si>
  <si>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</si>
  <si>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</si>
  <si>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</si>
  <si>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</si>
  <si>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</si>
  <si>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</si>
  <si>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</si>
  <si>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</si>
  <si>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</si>
  <si>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</si>
  <si>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</si>
  <si>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</si>
  <si>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</si>
  <si>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</si>
  <si>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</si>
  <si>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</si>
  <si>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</si>
  <si>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</si>
  <si>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</si>
  <si>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</si>
  <si>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</si>
  <si>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</si>
  <si>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</si>
  <si>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</si>
  <si>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</si>
  <si>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</si>
  <si>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</si>
  <si>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</si>
  <si>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</si>
  <si>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</si>
  <si>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</si>
  <si>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</si>
  <si>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</si>
  <si>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</si>
  <si>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</si>
  <si>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</si>
  <si>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</si>
  <si>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</si>
  <si>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</si>
  <si>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</si>
  <si>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</si>
  <si>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</si>
  <si>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</si>
  <si>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</si>
  <si>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</si>
  <si>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</si>
  <si>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</si>
  <si>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</si>
  <si>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</si>
  <si>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</si>
  <si>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</si>
  <si>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</si>
  <si>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</si>
  <si>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</si>
  <si>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</si>
  <si>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</si>
  <si>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</si>
  <si>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</si>
  <si>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</si>
  <si>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</si>
  <si>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</si>
  <si>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</si>
  <si>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</si>
  <si>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</si>
  <si>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</si>
  <si>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</si>
  <si>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</si>
  <si>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</si>
  <si>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</si>
  <si>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</si>
  <si>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</si>
  <si>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</si>
  <si>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</si>
  <si>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</si>
  <si>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</si>
  <si>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</si>
  <si>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</si>
  <si>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</si>
  <si>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</si>
  <si>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</si>
  <si>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</si>
  <si>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</si>
  <si>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</si>
  <si>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</si>
  <si>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</si>
  <si>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</si>
  <si>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</si>
  <si>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</si>
  <si>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</si>
  <si>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</si>
  <si>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</si>
  <si>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</si>
  <si>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</si>
  <si>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</si>
  <si>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</si>
  <si>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</si>
  <si>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</si>
  <si>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</si>
  <si>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</si>
  <si>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</si>
  <si>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</si>
  <si>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</si>
  <si>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</si>
  <si>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</si>
  <si>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</si>
  <si>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</si>
  <si>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</si>
  <si>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</si>
  <si>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</si>
  <si>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</si>
  <si>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</si>
  <si>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</si>
  <si>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</si>
  <si>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</si>
  <si>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</si>
  <si>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</si>
  <si>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</si>
  <si>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</si>
  <si>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</si>
  <si>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</si>
  <si>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</si>
  <si>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</si>
  <si>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</si>
  <si>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</si>
  <si>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</si>
  <si>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</si>
  <si>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</si>
  <si>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</si>
  <si>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</si>
  <si>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</si>
  <si>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</si>
  <si>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</si>
  <si>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</si>
  <si>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</si>
  <si>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</si>
  <si>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</si>
  <si>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</si>
  <si>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</si>
  <si>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</si>
  <si>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</si>
  <si>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</si>
  <si>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</si>
  <si>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</si>
  <si>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</si>
  <si>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</si>
  <si>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</si>
  <si>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</si>
  <si>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</si>
  <si>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</si>
  <si>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</si>
  <si>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</si>
  <si>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</si>
  <si>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</si>
  <si>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</si>
  <si>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</si>
  <si>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</si>
  <si>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</si>
  <si>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</si>
  <si>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</si>
  <si>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</si>
  <si>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</si>
  <si>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</si>
  <si>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</si>
  <si>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</si>
  <si>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</si>
  <si>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</si>
  <si>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</si>
  <si>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</si>
  <si>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</si>
  <si>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</si>
  <si>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</si>
  <si>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</si>
  <si>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</si>
  <si>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</si>
  <si>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</si>
  <si>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</si>
  <si>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</si>
  <si>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</si>
  <si>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</si>
  <si>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</si>
  <si>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</si>
  <si>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</si>
  <si>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</si>
  <si>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</si>
  <si>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</si>
  <si>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</si>
  <si>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</si>
  <si>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</si>
  <si>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</si>
  <si>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</si>
  <si>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</si>
  <si>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</si>
  <si>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</si>
  <si>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</si>
  <si>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</si>
  <si>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</si>
  <si>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</si>
  <si>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</si>
  <si>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</si>
  <si>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</si>
  <si>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</si>
  <si>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</si>
  <si>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</si>
  <si>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</si>
  <si>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</si>
  <si>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</si>
  <si>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</si>
  <si>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</si>
  <si>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</si>
  <si>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</si>
  <si>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</si>
  <si>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</si>
  <si>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</si>
  <si>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</si>
  <si>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</si>
  <si>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</si>
  <si>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</si>
  <si>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</si>
  <si>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</si>
  <si>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</si>
  <si>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</si>
  <si>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</si>
  <si>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</si>
  <si>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</si>
  <si>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</si>
  <si>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</si>
  <si>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</si>
  <si>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</si>
  <si>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</si>
  <si>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</si>
  <si>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</si>
  <si>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</si>
  <si>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</si>
  <si>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</si>
  <si>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</si>
  <si>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</si>
  <si>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</si>
  <si>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</si>
  <si>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</si>
  <si>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</si>
  <si>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</si>
  <si>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</si>
  <si>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</si>
  <si>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</si>
  <si>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</si>
  <si>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</si>
  <si>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</si>
  <si>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</si>
  <si>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</si>
  <si>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</si>
  <si>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</si>
  <si>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</si>
  <si>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</si>
  <si>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</si>
  <si>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</si>
  <si>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</si>
  <si>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</si>
  <si>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</si>
  <si>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</si>
  <si>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</si>
  <si>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</si>
  <si>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</si>
  <si>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</si>
  <si>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</si>
  <si>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</si>
  <si>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</si>
  <si>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</si>
  <si>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</si>
  <si>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</si>
  <si>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</si>
  <si>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</si>
  <si>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</si>
  <si>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</si>
  <si>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</si>
  <si>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</si>
  <si>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</si>
  <si>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</si>
  <si>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</si>
  <si>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</si>
  <si>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</si>
  <si>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</si>
  <si>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</si>
  <si>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</si>
  <si>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</si>
  <si>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</si>
  <si>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</si>
  <si>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</si>
  <si>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</si>
  <si>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</si>
  <si>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</si>
  <si>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</si>
  <si>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</si>
  <si>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</si>
  <si>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</si>
  <si>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</si>
  <si>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</si>
  <si>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</si>
  <si>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</si>
  <si>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</si>
  <si>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</si>
  <si>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</si>
  <si>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</si>
  <si>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</si>
  <si>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</si>
  <si>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</si>
  <si>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</si>
  <si>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</si>
  <si>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</si>
  <si>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</si>
  <si>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</si>
  <si>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</si>
  <si>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</si>
  <si>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</si>
  <si>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</si>
  <si>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</si>
  <si>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</si>
  <si>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</si>
  <si>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</si>
  <si>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</si>
  <si>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</si>
  <si>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</si>
  <si>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</si>
  <si>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</si>
  <si>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</si>
  <si>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</si>
  <si>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</si>
  <si>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</si>
  <si>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</si>
  <si>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</si>
  <si>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</si>
  <si>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</si>
  <si>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</si>
  <si>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</si>
  <si>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</si>
  <si>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</si>
  <si>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</si>
  <si>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</si>
  <si>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</si>
  <si>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</si>
  <si>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</si>
  <si>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</si>
  <si>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</si>
  <si>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</si>
  <si>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</si>
  <si>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</si>
  <si>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</si>
  <si>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</si>
  <si>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</si>
  <si>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</si>
  <si>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</si>
  <si>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</si>
  <si>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</si>
  <si>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</si>
  <si>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</si>
  <si>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</si>
  <si>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</si>
  <si>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</si>
  <si>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</si>
  <si>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</si>
  <si>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</si>
  <si>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</si>
  <si>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</si>
  <si>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</si>
  <si>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</si>
  <si>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</si>
  <si>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</si>
  <si>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</si>
  <si>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</si>
  <si>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</si>
  <si>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</si>
  <si>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</si>
  <si>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</si>
  <si>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</si>
  <si>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</si>
  <si>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</si>
  <si>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</si>
  <si>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</si>
  <si>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</si>
  <si>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</si>
  <si>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</si>
  <si>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</si>
  <si>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</si>
  <si>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</si>
  <si>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</si>
  <si>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</si>
  <si>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</si>
  <si>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</si>
  <si>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</si>
  <si>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</si>
  <si>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</si>
  <si>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</si>
  <si>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</si>
  <si>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</si>
  <si>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</si>
  <si>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</si>
  <si>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</si>
  <si>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</si>
  <si>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</si>
  <si>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</si>
  <si>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</si>
  <si>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</si>
  <si>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</si>
  <si>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</si>
  <si>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</si>
  <si>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</si>
  <si>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</si>
  <si>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</si>
  <si>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</si>
  <si>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</si>
  <si>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</si>
  <si>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</si>
  <si>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</si>
  <si>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</si>
  <si>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</si>
  <si>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</si>
  <si>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</si>
  <si>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</si>
  <si>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</si>
  <si>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</si>
  <si>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</si>
  <si>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</si>
  <si>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</si>
  <si>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</si>
  <si>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</si>
  <si>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</si>
  <si>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</si>
  <si>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</si>
  <si>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</si>
  <si>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</si>
  <si>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</si>
  <si>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</si>
  <si>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</si>
  <si>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</si>
  <si>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</si>
  <si>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</si>
  <si>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</si>
  <si>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</si>
  <si>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</si>
  <si>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</si>
  <si>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</si>
  <si>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</si>
  <si>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</si>
  <si>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</si>
  <si>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</si>
  <si>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</si>
  <si>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</si>
  <si>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</si>
  <si>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</si>
  <si>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</si>
  <si>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</si>
  <si>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</si>
  <si>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</si>
  <si>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</si>
  <si>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</si>
  <si>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</si>
  <si>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</si>
  <si>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</si>
  <si>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</si>
  <si>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</si>
  <si>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</si>
  <si>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</si>
  <si>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</si>
  <si>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</si>
  <si>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</si>
  <si>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</si>
  <si>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</si>
  <si>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</si>
  <si>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</si>
  <si>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</si>
  <si>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</si>
  <si>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</si>
  <si>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</si>
  <si>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</si>
  <si>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</si>
  <si>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</si>
  <si>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</si>
  <si>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</si>
  <si>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</si>
  <si>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</si>
  <si>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</si>
  <si>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</si>
  <si>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</si>
  <si>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</si>
  <si>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</si>
  <si>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</si>
  <si>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</si>
  <si>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</si>
  <si>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</si>
  <si>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</si>
  <si>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</si>
  <si>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</si>
  <si>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</si>
  <si>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</si>
  <si>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</si>
  <si>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</si>
  <si>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</si>
  <si>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</si>
  <si>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</si>
  <si>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</si>
  <si>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</si>
  <si>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</si>
  <si>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</si>
  <si>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</si>
  <si>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</si>
  <si>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</si>
  <si>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</si>
  <si>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</si>
  <si>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</si>
  <si>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</si>
  <si>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</si>
  <si>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</si>
  <si>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</si>
  <si>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</si>
  <si>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</si>
  <si>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</si>
  <si>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</si>
  <si>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</si>
  <si>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</si>
  <si>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</si>
  <si>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</si>
  <si>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</si>
  <si>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</si>
  <si>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</si>
  <si>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</si>
  <si>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</si>
  <si>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</si>
  <si>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</si>
  <si>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</si>
  <si>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</si>
  <si>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</si>
  <si>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</si>
  <si>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</si>
  <si>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</si>
  <si>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</si>
  <si>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</si>
  <si>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</si>
  <si>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</si>
  <si>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</si>
  <si>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</si>
  <si>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</si>
  <si>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</si>
  <si>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</si>
  <si>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</si>
  <si>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</si>
  <si>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</si>
  <si>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</si>
  <si>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</si>
  <si>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</si>
  <si>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</si>
  <si>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</si>
  <si>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</si>
  <si>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</si>
  <si>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</si>
  <si>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</si>
  <si>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</si>
  <si>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</si>
  <si>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</si>
  <si>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</si>
  <si>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</si>
  <si>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</si>
  <si>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</si>
  <si>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</si>
  <si>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</si>
  <si>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</si>
  <si>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</si>
  <si>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</si>
  <si>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</si>
  <si>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</si>
  <si>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</si>
  <si>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</si>
  <si>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</si>
  <si>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</si>
  <si>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</si>
  <si>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</si>
  <si>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</si>
  <si>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</si>
  <si>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</si>
  <si>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</si>
  <si>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</si>
  <si>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</si>
  <si>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</si>
  <si>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</si>
  <si>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</si>
  <si>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</si>
  <si>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</si>
  <si>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</si>
  <si>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</si>
  <si>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</si>
  <si>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</si>
  <si>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</si>
  <si>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</si>
  <si>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</si>
  <si>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</si>
  <si>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</si>
  <si>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</si>
  <si>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</si>
  <si>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</si>
  <si>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</si>
  <si>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</si>
  <si>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</si>
  <si>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</si>
  <si>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</si>
  <si>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</si>
  <si>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</si>
  <si>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</si>
  <si>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</si>
  <si>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</si>
  <si>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</si>
  <si>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</si>
  <si>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</si>
  <si>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</si>
  <si>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</si>
  <si>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</si>
  <si>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</si>
  <si>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</si>
  <si>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</si>
  <si>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</si>
  <si>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</si>
  <si>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</si>
  <si>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</si>
  <si>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</si>
  <si>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</si>
  <si>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</si>
  <si>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</si>
  <si>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</si>
  <si>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</si>
  <si>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</si>
  <si>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</si>
  <si>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</si>
  <si>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</si>
  <si>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</si>
  <si>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</si>
  <si>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</si>
  <si>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</si>
  <si>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</si>
  <si>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</si>
  <si>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</si>
  <si>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</si>
  <si>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</si>
  <si>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</si>
  <si>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</si>
  <si>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</si>
  <si>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</si>
  <si>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</si>
  <si>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</si>
  <si>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</si>
  <si>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</si>
  <si>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</si>
  <si>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</si>
  <si>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</si>
  <si>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</si>
  <si>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</si>
  <si>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</si>
  <si>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</si>
  <si>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</si>
  <si>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</si>
  <si>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</si>
  <si>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</si>
  <si>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</si>
  <si>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</si>
  <si>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</si>
  <si>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</si>
  <si>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</si>
  <si>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</si>
  <si>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</si>
  <si>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</si>
  <si>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</si>
  <si>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</si>
  <si>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</si>
  <si>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</si>
  <si>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</si>
  <si>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</si>
  <si>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</si>
  <si>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</si>
  <si>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</si>
  <si>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</si>
  <si>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</si>
  <si>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</si>
  <si>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</si>
  <si>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</si>
  <si>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</si>
  <si>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</si>
  <si>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</si>
  <si>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</si>
  <si>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</si>
  <si>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</si>
  <si>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</si>
  <si>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</si>
  <si>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</si>
  <si>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</si>
  <si>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</si>
  <si>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</si>
  <si>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</si>
  <si>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</si>
  <si>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</si>
  <si>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</si>
  <si>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</si>
  <si>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</si>
  <si>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</si>
  <si>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</si>
  <si>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</si>
  <si>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</si>
  <si>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</si>
  <si>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</si>
  <si>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</si>
  <si>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</si>
  <si>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</si>
  <si>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</si>
  <si>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</si>
  <si>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</si>
  <si>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</si>
  <si>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</si>
  <si>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</si>
  <si>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</si>
  <si>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</si>
  <si>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</si>
  <si>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</si>
  <si>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</si>
  <si>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</si>
  <si>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</si>
  <si>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</si>
  <si>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</si>
  <si>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</si>
  <si>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</si>
  <si>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</si>
  <si>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</si>
  <si>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</si>
  <si>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</si>
  <si>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</si>
  <si>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</si>
  <si>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</si>
  <si>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</si>
  <si>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</si>
  <si>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</si>
  <si>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</si>
  <si>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</si>
  <si>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</si>
  <si>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</si>
  <si>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</si>
  <si>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</si>
  <si>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</si>
  <si>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</si>
  <si>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</si>
  <si>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</si>
  <si>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</si>
  <si>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</si>
  <si>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</si>
  <si>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</si>
  <si>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</si>
  <si>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</si>
  <si>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</si>
  <si>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</si>
  <si>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</si>
  <si>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</si>
  <si>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</si>
  <si>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</si>
  <si>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</si>
  <si>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</si>
  <si>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</si>
  <si>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</si>
  <si>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</si>
  <si>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</si>
  <si>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</si>
  <si>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</si>
  <si>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</si>
  <si>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</si>
  <si>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</si>
  <si>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</si>
  <si>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</si>
  <si>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</si>
  <si>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</si>
  <si>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</si>
  <si>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</si>
  <si>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</si>
  <si>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</si>
  <si>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</si>
  <si>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</si>
  <si>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</si>
  <si>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</si>
  <si>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</si>
  <si>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</si>
  <si>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</si>
  <si>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</si>
  <si>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</si>
  <si>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</si>
  <si>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</si>
  <si>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</si>
  <si>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</si>
  <si>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</si>
  <si>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</si>
  <si>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</si>
  <si>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</si>
  <si>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</si>
  <si>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</si>
  <si>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</si>
  <si>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</si>
  <si>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</si>
  <si>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</si>
  <si>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</si>
  <si>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</si>
  <si>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</si>
  <si>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</si>
  <si>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</si>
  <si>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</si>
  <si>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</si>
  <si>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</si>
  <si>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</si>
  <si>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</si>
  <si>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</si>
  <si>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</si>
  <si>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</si>
  <si>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</si>
  <si>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</si>
  <si>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</si>
  <si>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</si>
  <si>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</si>
  <si>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</si>
  <si>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</si>
  <si>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</si>
  <si>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</si>
  <si>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</si>
  <si>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</si>
  <si>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</si>
  <si>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</si>
  <si>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</si>
  <si>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</si>
  <si>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</si>
  <si>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</si>
  <si>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</si>
  <si>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</si>
  <si>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</si>
  <si>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</si>
  <si>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</si>
  <si>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</si>
  <si>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</si>
  <si>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</si>
  <si>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</si>
  <si>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</si>
  <si>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</si>
  <si>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</si>
  <si>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</si>
  <si>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</si>
  <si>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</si>
  <si>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</si>
  <si>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</si>
  <si>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</si>
  <si>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</si>
  <si>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</si>
  <si>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</si>
  <si>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</si>
  <si>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</si>
  <si>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</si>
  <si>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</si>
  <si>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</si>
  <si>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</si>
  <si>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</si>
  <si>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</si>
  <si>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</si>
  <si>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</si>
  <si>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</si>
  <si>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</si>
  <si>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</si>
  <si>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</si>
  <si>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</si>
  <si>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</si>
  <si>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</si>
  <si>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</si>
  <si>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</si>
  <si>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</si>
  <si>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</si>
  <si>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</si>
  <si>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</si>
  <si>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</si>
  <si>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</si>
  <si>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</si>
  <si>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</si>
  <si>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</si>
  <si>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</si>
  <si>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</si>
  <si>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</si>
  <si>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</si>
  <si>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</si>
  <si>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</si>
  <si>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</si>
  <si>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</si>
  <si>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</si>
  <si>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</si>
  <si>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</si>
  <si>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</si>
  <si>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</si>
  <si>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</si>
  <si>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</si>
  <si>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</si>
  <si>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</si>
  <si>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</si>
  <si>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</si>
  <si>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</si>
  <si>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</si>
  <si>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</si>
  <si>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</si>
  <si>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</si>
  <si>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</si>
  <si>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</si>
  <si>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</si>
  <si>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</si>
  <si>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</si>
  <si>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</si>
  <si>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</si>
  <si>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</si>
  <si>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</si>
  <si>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</si>
  <si>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</si>
  <si>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</si>
  <si>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</si>
  <si>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</si>
  <si>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</si>
  <si>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</si>
  <si>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</si>
  <si>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</si>
  <si>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</si>
  <si>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</si>
  <si>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</si>
  <si>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</si>
  <si>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</si>
  <si>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</si>
  <si>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</si>
  <si>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</si>
  <si>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</si>
  <si>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</si>
  <si>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</si>
  <si>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</si>
  <si>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</si>
  <si>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</si>
  <si>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</si>
  <si>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</si>
  <si>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</si>
  <si>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</si>
  <si>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</si>
  <si>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</si>
  <si>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</si>
  <si>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</si>
  <si>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</si>
  <si>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</si>
  <si>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</si>
  <si>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</si>
  <si>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</si>
  <si>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</si>
  <si>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</si>
  <si>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</si>
  <si>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</si>
  <si>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</si>
  <si>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</si>
  <si>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</si>
  <si>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</si>
  <si>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</si>
  <si>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</si>
  <si>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</si>
  <si>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</si>
  <si>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</si>
  <si>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</si>
  <si>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</si>
  <si>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</si>
  <si>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</si>
  <si>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</si>
  <si>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</si>
  <si>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</si>
  <si>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</si>
  <si>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</si>
  <si>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</si>
  <si>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</si>
  <si>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</si>
  <si>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</si>
  <si>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</si>
  <si>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</si>
  <si>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</si>
  <si>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</si>
  <si>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</si>
  <si>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</si>
  <si>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</si>
  <si>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</si>
  <si>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</si>
  <si>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</si>
  <si>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</si>
  <si>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</si>
  <si>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</si>
  <si>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</si>
  <si>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</si>
  <si>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</si>
  <si>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</si>
  <si>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</si>
  <si>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</si>
  <si>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</si>
  <si>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</si>
  <si>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</si>
  <si>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</si>
  <si>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</si>
  <si>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</si>
  <si>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</si>
  <si>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</si>
  <si>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</si>
  <si>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</si>
  <si>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</si>
  <si>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</si>
  <si>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</si>
  <si>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</si>
  <si>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</si>
  <si>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</si>
  <si>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</si>
  <si>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</si>
  <si>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</si>
  <si>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</si>
  <si>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</si>
  <si>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</si>
  <si>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</si>
  <si>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</si>
  <si>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</si>
  <si>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</si>
  <si>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</si>
  <si>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</si>
  <si>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</si>
  <si>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</si>
  <si>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</si>
  <si>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</si>
  <si>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</si>
  <si>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</si>
  <si>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</si>
  <si>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</si>
  <si>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</si>
  <si>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</si>
  <si>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</si>
  <si>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</si>
  <si>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</si>
  <si>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</si>
  <si>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</si>
  <si>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</si>
  <si>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</si>
  <si>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</si>
  <si>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</si>
  <si>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</si>
  <si>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</si>
  <si>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</si>
  <si>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</si>
  <si>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</si>
  <si>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</si>
  <si>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</si>
  <si>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</si>
  <si>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</si>
  <si>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</si>
  <si>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</si>
  <si>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</si>
  <si>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</si>
  <si>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</si>
  <si>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</si>
  <si>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</si>
  <si>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</si>
  <si>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</si>
  <si>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</si>
  <si>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</si>
  <si>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</si>
  <si>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</si>
  <si>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</si>
  <si>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</si>
  <si>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</si>
  <si>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</si>
  <si>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</si>
  <si>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</si>
  <si>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</si>
  <si>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</si>
  <si>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</si>
  <si>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</si>
  <si>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</si>
  <si>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</si>
  <si>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</si>
  <si>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</si>
  <si>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</si>
  <si>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</si>
  <si>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</si>
  <si>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</si>
  <si>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</si>
  <si>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</si>
  <si>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</si>
  <si>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</si>
  <si>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</si>
  <si>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</si>
  <si>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</si>
  <si>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</si>
  <si>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</si>
  <si>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</si>
  <si>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</si>
  <si>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</si>
  <si>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</si>
  <si>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</si>
  <si>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</si>
  <si>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</si>
  <si>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</si>
  <si>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</si>
  <si>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</si>
  <si>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</si>
  <si>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</si>
  <si>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</si>
  <si>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</si>
  <si>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</si>
  <si>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</si>
  <si>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</si>
  <si>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</si>
  <si>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</si>
  <si>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</si>
  <si>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</si>
  <si>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</si>
  <si>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</si>
  <si>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</si>
  <si>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</si>
  <si>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</si>
  <si>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</si>
  <si>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</si>
  <si>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</si>
  <si>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</si>
  <si>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</si>
  <si>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</si>
  <si>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</si>
  <si>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</si>
  <si>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</si>
  <si>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</si>
  <si>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</si>
  <si>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</si>
  <si>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</si>
  <si>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</si>
  <si>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</si>
  <si>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</si>
  <si>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</si>
  <si>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</si>
  <si>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</si>
  <si>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</si>
  <si>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</si>
  <si>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</si>
  <si>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</si>
  <si>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</si>
  <si>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</si>
  <si>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</si>
  <si>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</si>
  <si>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</si>
  <si>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</si>
  <si>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</si>
  <si>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</si>
  <si>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</si>
  <si>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</si>
  <si>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</si>
  <si>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</si>
  <si>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</si>
  <si>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</si>
  <si>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</si>
  <si>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</si>
  <si>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</si>
  <si>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</si>
  <si>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</si>
  <si>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</si>
  <si>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</si>
  <si>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</si>
  <si>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</si>
  <si>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</si>
  <si>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</si>
  <si>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</si>
  <si>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</si>
  <si>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</si>
  <si>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</si>
  <si>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</si>
  <si>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</si>
  <si>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</si>
  <si>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</si>
  <si>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</si>
  <si>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</si>
  <si>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</si>
  <si>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</si>
  <si>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</si>
  <si>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</si>
  <si>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</si>
  <si>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</si>
  <si>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</si>
  <si>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</si>
  <si>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</si>
  <si>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</si>
  <si>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</si>
  <si>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</si>
  <si>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</si>
  <si>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</si>
  <si>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</si>
  <si>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</si>
  <si>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</si>
  <si>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</si>
  <si>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</si>
  <si>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</si>
  <si>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</si>
  <si>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</si>
  <si>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</si>
  <si>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</si>
  <si>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</si>
  <si>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</si>
  <si>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</si>
  <si>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</si>
  <si>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</si>
  <si>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</si>
  <si>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</si>
  <si>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</si>
  <si>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</si>
  <si>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</si>
  <si>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</si>
  <si>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</si>
  <si>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</si>
  <si>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</si>
  <si>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</si>
  <si>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</si>
  <si>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</si>
  <si>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</si>
  <si>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</si>
  <si>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</si>
  <si>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</si>
  <si>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</si>
  <si>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</si>
  <si>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</si>
  <si>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</si>
  <si>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</si>
  <si>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</si>
  <si>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</si>
  <si>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</si>
  <si>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</si>
  <si>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</si>
  <si>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</si>
  <si>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</si>
  <si>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</si>
  <si>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</si>
  <si>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</si>
  <si>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</si>
  <si>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</si>
  <si>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</si>
  <si>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</si>
  <si>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</si>
  <si>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</si>
  <si>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</si>
  <si>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</si>
  <si>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</si>
  <si>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</si>
  <si>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</si>
  <si>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</si>
  <si>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</si>
  <si>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</si>
  <si>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</si>
  <si>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</si>
  <si>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</si>
  <si>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</si>
  <si>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</si>
  <si>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</si>
  <si>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</si>
  <si>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</si>
  <si>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</si>
  <si>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</si>
  <si>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</si>
  <si>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</si>
  <si>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</si>
  <si>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</si>
  <si>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</si>
  <si>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</si>
  <si>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</si>
  <si>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</si>
  <si>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</si>
  <si>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</si>
  <si>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</si>
  <si>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</si>
  <si>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</si>
  <si>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</si>
  <si>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</si>
  <si>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</si>
  <si>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</si>
  <si>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</si>
  <si>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</si>
  <si>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</si>
  <si>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</si>
  <si>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</si>
  <si>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</si>
  <si>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</si>
  <si>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</si>
  <si>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</si>
  <si>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</si>
  <si>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</si>
  <si>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</si>
  <si>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</si>
  <si>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</si>
  <si>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</si>
  <si>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</si>
  <si>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</si>
  <si>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</si>
  <si>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</si>
  <si>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</si>
  <si>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</si>
  <si>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</si>
  <si>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</si>
  <si>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</si>
  <si>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</si>
  <si>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</si>
  <si>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</si>
  <si>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</si>
  <si>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</si>
  <si>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</si>
  <si>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</si>
  <si>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</si>
  <si>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</si>
  <si>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</si>
  <si>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</si>
  <si>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</si>
  <si>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</si>
  <si>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</si>
  <si>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</si>
  <si>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</si>
  <si>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</si>
  <si>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</si>
  <si>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</si>
  <si>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</si>
  <si>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</si>
  <si>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</si>
  <si>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</si>
  <si>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</si>
  <si>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</si>
  <si>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</si>
  <si>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</si>
  <si>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</si>
  <si>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</si>
  <si>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</si>
  <si>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</si>
  <si>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</si>
  <si>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</si>
  <si>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</si>
  <si>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</si>
  <si>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</si>
  <si>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</si>
  <si>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</si>
  <si>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</si>
  <si>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</si>
  <si>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</si>
  <si>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</si>
  <si>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</si>
  <si>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</si>
  <si>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</si>
  <si>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</si>
  <si>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</si>
  <si>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</si>
  <si>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</si>
  <si>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</si>
  <si>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</si>
  <si>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</si>
  <si>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</si>
  <si>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</si>
  <si>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</si>
  <si>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</si>
  <si>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</si>
  <si>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</si>
  <si>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</si>
  <si>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</si>
  <si>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</si>
  <si>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</si>
  <si>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</si>
  <si>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</si>
  <si>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</si>
  <si>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</si>
  <si>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</si>
  <si>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</si>
  <si>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</si>
  <si>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</si>
  <si>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</si>
  <si>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</si>
  <si>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</si>
  <si>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</si>
  <si>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</si>
  <si>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</si>
  <si>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</si>
  <si>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</si>
  <si>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</si>
  <si>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</si>
  <si>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</si>
  <si>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</si>
  <si>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</si>
  <si>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</si>
  <si>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</si>
  <si>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</si>
  <si>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</si>
  <si>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</si>
  <si>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</si>
  <si>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</si>
  <si>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</si>
  <si>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</si>
  <si>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</si>
  <si>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</si>
  <si>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</si>
  <si>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</si>
  <si>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</si>
  <si>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</si>
  <si>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</si>
  <si>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</si>
  <si>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</si>
  <si>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</si>
  <si>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</si>
  <si>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</si>
  <si>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</si>
  <si>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</si>
  <si>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</si>
  <si>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</si>
  <si>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</si>
  <si>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</si>
  <si>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</si>
  <si>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</si>
  <si>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</si>
  <si>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</si>
  <si>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</si>
  <si>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</si>
  <si>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</si>
  <si>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</si>
  <si>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</si>
  <si>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</si>
  <si>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</si>
  <si>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</si>
  <si>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</si>
  <si>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</si>
  <si>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</si>
  <si>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</si>
  <si>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</si>
  <si>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</si>
  <si>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</si>
  <si>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</si>
  <si>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</si>
  <si>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</si>
  <si>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</si>
  <si>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</si>
  <si>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</si>
  <si>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</si>
  <si>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</si>
  <si>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</si>
  <si>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</si>
  <si>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</si>
  <si>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</si>
  <si>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</si>
  <si>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</si>
  <si>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</si>
  <si>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</si>
  <si>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</si>
  <si>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</si>
  <si>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</si>
  <si>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</si>
  <si>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</si>
  <si>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</si>
  <si>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</si>
  <si>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</si>
  <si>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</si>
  <si>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</si>
  <si>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</si>
  <si>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</si>
  <si>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</si>
  <si>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</si>
  <si>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</si>
  <si>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</si>
  <si>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</si>
  <si>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</si>
  <si>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</si>
  <si>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</si>
  <si>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</si>
  <si>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</si>
  <si>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</si>
  <si>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</si>
  <si>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</si>
  <si>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</si>
  <si>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</si>
  <si>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</si>
  <si>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</si>
  <si>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</si>
  <si>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</si>
  <si>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</si>
  <si>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</si>
  <si>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</si>
  <si>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</si>
  <si>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</si>
  <si>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</si>
  <si>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</si>
  <si>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</si>
  <si>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</si>
  <si>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</si>
  <si>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</si>
  <si>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</si>
  <si>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</si>
  <si>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</si>
  <si>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</si>
  <si>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</si>
  <si>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</si>
  <si>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</si>
  <si>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</si>
  <si>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</si>
  <si>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</si>
  <si>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</si>
  <si>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</si>
  <si>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</si>
  <si>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</si>
  <si>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</si>
  <si>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</si>
  <si>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</si>
  <si>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</si>
  <si>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</si>
  <si>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</si>
  <si>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</si>
  <si>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</si>
  <si>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</si>
  <si>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</si>
  <si>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</si>
  <si>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</si>
  <si>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</si>
  <si>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</si>
  <si>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</si>
  <si>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</si>
  <si>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</si>
  <si>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</si>
  <si>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</si>
  <si>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</si>
  <si>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</si>
  <si>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</si>
  <si>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</si>
  <si>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</si>
  <si>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</si>
  <si>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</si>
  <si>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</si>
  <si>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</si>
  <si>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</si>
  <si>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</si>
  <si>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</si>
  <si>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</si>
  <si>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</si>
  <si>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</si>
  <si>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</si>
  <si>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</si>
  <si>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</si>
  <si>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</si>
  <si>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</si>
  <si>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</si>
  <si>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</si>
  <si>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</si>
  <si>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</si>
  <si>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</si>
  <si>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</si>
  <si>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</si>
  <si>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</si>
  <si>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</si>
  <si>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</si>
  <si>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</si>
  <si>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</si>
  <si>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</si>
  <si>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</si>
  <si>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</si>
  <si>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</si>
  <si>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</si>
  <si>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</si>
  <si>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</si>
  <si>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</si>
  <si>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</si>
  <si>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</si>
  <si>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</si>
  <si>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</si>
  <si>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</si>
  <si>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</si>
  <si>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</si>
  <si>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</si>
  <si>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</si>
  <si>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</si>
  <si>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</si>
  <si>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</si>
  <si>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</si>
  <si>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</si>
  <si>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</si>
  <si>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</si>
  <si>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</si>
  <si>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</si>
  <si>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</si>
  <si>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</si>
  <si>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</si>
  <si>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</si>
  <si>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</si>
  <si>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</si>
  <si>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</si>
  <si>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</si>
  <si>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</si>
  <si>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</si>
  <si>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</si>
  <si>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</si>
  <si>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</si>
  <si>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</si>
  <si>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</si>
  <si>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</si>
  <si>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</si>
  <si>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</si>
  <si>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</si>
  <si>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</si>
  <si>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</si>
  <si>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</si>
  <si>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</si>
  <si>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</si>
  <si>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</si>
  <si>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</si>
  <si>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</si>
  <si>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</si>
  <si>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</si>
  <si>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</si>
  <si>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</si>
  <si>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</si>
  <si>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</si>
  <si>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</si>
  <si>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</si>
  <si>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</si>
  <si>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</si>
  <si>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</si>
  <si>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</si>
  <si>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</si>
  <si>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</si>
  <si>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</si>
  <si>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</si>
  <si>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</si>
  <si>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</si>
  <si>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</si>
  <si>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</si>
  <si>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</si>
  <si>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</si>
  <si>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</si>
  <si>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</si>
  <si>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</si>
  <si>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</si>
  <si>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</si>
  <si>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</si>
  <si>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</si>
  <si>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</si>
  <si>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</si>
  <si>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</si>
  <si>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</si>
  <si>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</si>
  <si>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</si>
  <si>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</si>
  <si>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</si>
  <si>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</si>
  <si>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</si>
  <si>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</si>
  <si>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</si>
  <si>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</si>
  <si>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</si>
  <si>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</si>
  <si>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</si>
  <si>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</si>
  <si>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</si>
  <si>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</si>
  <si>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</si>
  <si>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</si>
  <si>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</si>
  <si>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</si>
  <si>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</si>
  <si>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</si>
  <si>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</si>
  <si>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</si>
  <si>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</si>
  <si>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</si>
  <si>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</si>
  <si>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</si>
  <si>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</si>
  <si>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</si>
  <si>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</si>
  <si>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</si>
  <si>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</si>
  <si>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</si>
  <si>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</si>
  <si>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</si>
  <si>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</si>
  <si>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</si>
  <si>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</si>
  <si>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</si>
  <si>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</si>
  <si>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</si>
  <si>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</si>
  <si>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</si>
  <si>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</si>
  <si>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</si>
  <si>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</si>
  <si>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</si>
  <si>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</si>
  <si>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</si>
  <si>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</si>
  <si>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</si>
  <si>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</si>
  <si>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</si>
  <si>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</si>
  <si>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</si>
  <si>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</si>
  <si>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</si>
  <si>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</si>
  <si>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</si>
  <si>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</si>
  <si>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</si>
  <si>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</si>
  <si>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</si>
  <si>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</si>
  <si>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</si>
  <si>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</si>
  <si>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</si>
  <si>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</si>
  <si>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</si>
  <si>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</si>
  <si>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</si>
  <si>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</si>
  <si>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</si>
  <si>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</si>
  <si>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</si>
  <si>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</si>
  <si>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</si>
  <si>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</si>
  <si>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</si>
  <si>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</si>
  <si>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</si>
  <si>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</si>
  <si>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</si>
  <si>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</si>
  <si>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</si>
  <si>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</si>
  <si>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</si>
  <si>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</si>
  <si>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</si>
  <si>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</si>
  <si>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</si>
  <si>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</si>
  <si>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</si>
  <si>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</si>
  <si>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</si>
  <si>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</si>
  <si>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</si>
  <si>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</si>
  <si>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</si>
  <si>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</si>
  <si>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</si>
  <si>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</si>
  <si>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</si>
  <si>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</si>
  <si>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</si>
  <si>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</si>
  <si>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</si>
  <si>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</si>
  <si>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</si>
  <si>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</si>
  <si>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</si>
  <si>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</si>
  <si>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</si>
  <si>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</si>
  <si>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</si>
  <si>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</si>
  <si>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</si>
  <si>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</si>
  <si>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</si>
  <si>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</si>
  <si>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</si>
  <si>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</si>
  <si>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</si>
  <si>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</si>
  <si>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</si>
  <si>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</si>
  <si>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</si>
  <si>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</si>
  <si>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</si>
  <si>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</si>
  <si>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</si>
  <si>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</si>
  <si>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</si>
  <si>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</si>
  <si>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</si>
  <si>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</si>
  <si>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</si>
  <si>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</si>
  <si>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</si>
  <si>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</si>
  <si>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</si>
  <si>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</si>
  <si>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</si>
  <si>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</si>
  <si>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</si>
  <si>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</si>
  <si>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</si>
  <si>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</si>
  <si>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</si>
  <si>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</si>
  <si>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</si>
  <si>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</si>
  <si>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</si>
  <si>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</si>
  <si>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</si>
  <si>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</si>
  <si>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</si>
  <si>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</si>
  <si>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</si>
  <si>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</si>
  <si>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</si>
  <si>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</si>
  <si>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</si>
  <si>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</si>
  <si>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</si>
  <si>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</si>
  <si>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</si>
  <si>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</si>
  <si>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</si>
  <si>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</si>
  <si>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</si>
  <si>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</si>
  <si>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</si>
  <si>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</si>
  <si>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</si>
  <si>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</si>
  <si>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</si>
  <si>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</si>
  <si>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</si>
  <si>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</si>
  <si>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</si>
  <si>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</si>
  <si>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</si>
  <si>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</si>
  <si>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</si>
  <si>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</si>
  <si>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</si>
  <si>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</si>
  <si>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</si>
  <si>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</si>
  <si>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</si>
  <si>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</si>
  <si>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</si>
  <si>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</si>
  <si>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</si>
  <si>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</si>
  <si>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</si>
  <si>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</si>
  <si>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</si>
  <si>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</si>
  <si>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</si>
  <si>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</si>
  <si>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</si>
  <si>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</si>
  <si>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</si>
  <si>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</si>
  <si>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</si>
  <si>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</si>
  <si>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</si>
  <si>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</si>
  <si>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</si>
  <si>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</si>
  <si>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</si>
  <si>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</si>
  <si>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</si>
  <si>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</si>
  <si>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</si>
  <si>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</si>
  <si>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</si>
  <si>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</si>
  <si>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</si>
  <si>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</si>
  <si>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</si>
  <si>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</si>
  <si>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</si>
  <si>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</si>
  <si>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</si>
  <si>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</si>
  <si>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</si>
  <si>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</si>
  <si>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</si>
  <si>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</si>
  <si>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</si>
  <si>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</si>
  <si>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</si>
  <si>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</si>
  <si>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</si>
  <si>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</si>
  <si>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</si>
  <si>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</si>
  <si>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</si>
  <si>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</si>
  <si>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</si>
  <si>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</si>
  <si>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</si>
  <si>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</si>
  <si>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</si>
  <si>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</si>
  <si>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</si>
  <si>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</si>
  <si>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</si>
  <si>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</si>
  <si>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</si>
  <si>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</si>
  <si>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</si>
  <si>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</si>
  <si>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</si>
  <si>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</si>
  <si>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</si>
  <si>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</si>
  <si>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</si>
  <si>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</si>
  <si>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</si>
  <si>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</si>
  <si>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</si>
  <si>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</si>
  <si>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</si>
  <si>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</si>
  <si>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</si>
  <si>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</si>
  <si>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</si>
  <si>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</si>
  <si>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</si>
  <si>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</si>
  <si>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</si>
  <si>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</si>
  <si>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</si>
  <si>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</si>
  <si>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</si>
  <si>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</si>
  <si>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</si>
  <si>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</si>
  <si>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</si>
  <si>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</si>
  <si>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</si>
  <si>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</si>
  <si>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</si>
  <si>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</si>
  <si>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</si>
  <si>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</si>
  <si>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</si>
  <si>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</si>
  <si>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</si>
  <si>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</si>
  <si>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</si>
  <si>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</si>
  <si>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</si>
  <si>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</si>
  <si>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</si>
  <si>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</si>
  <si>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</si>
  <si>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</si>
  <si>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</si>
  <si>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</si>
  <si>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</si>
  <si>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</si>
  <si>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</si>
  <si>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</si>
  <si>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</si>
  <si>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</si>
  <si>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</si>
  <si>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</si>
  <si>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</si>
  <si>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</si>
  <si>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</si>
  <si>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</si>
  <si>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</si>
  <si>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</si>
  <si>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</si>
  <si>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</si>
  <si>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</si>
  <si>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</si>
  <si>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</si>
  <si>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</si>
  <si>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</si>
  <si>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</si>
  <si>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</si>
  <si>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</si>
  <si>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</si>
  <si>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</si>
  <si>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</si>
  <si>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</si>
  <si>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</si>
  <si>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</si>
  <si>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</si>
  <si>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</si>
  <si>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</si>
  <si>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</si>
  <si>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</si>
  <si>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</si>
  <si>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</si>
  <si>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</si>
  <si>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</si>
  <si>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</si>
  <si>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</si>
  <si>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</si>
  <si>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</si>
  <si>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</si>
  <si>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</si>
  <si>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</si>
  <si>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</si>
  <si>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</si>
  <si>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</si>
  <si>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</si>
  <si>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</si>
  <si>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</si>
  <si>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</si>
  <si>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</si>
  <si>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</si>
  <si>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</si>
  <si>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</si>
  <si>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</si>
  <si>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</si>
  <si>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</si>
  <si>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</si>
  <si>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</si>
  <si>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</si>
  <si>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</si>
  <si>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</si>
  <si>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</si>
  <si>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</si>
  <si>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</si>
  <si>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</si>
  <si>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</si>
  <si>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</si>
  <si>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</si>
  <si>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</si>
  <si>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</si>
  <si>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</si>
  <si>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</si>
  <si>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</si>
  <si>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</si>
  <si>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</si>
  <si>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</si>
  <si>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</si>
  <si>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</si>
  <si>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</si>
  <si>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</si>
  <si>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</si>
  <si>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</si>
  <si>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</si>
  <si>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</si>
  <si>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</si>
  <si>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</si>
  <si>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</si>
  <si>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</si>
  <si>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</si>
  <si>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</si>
  <si>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</si>
  <si>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</si>
  <si>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</si>
  <si>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</si>
  <si>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</si>
  <si>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</si>
  <si>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</si>
  <si>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</si>
  <si>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</si>
  <si>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</si>
  <si>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</si>
  <si>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</si>
  <si>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</si>
  <si>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</si>
  <si>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</si>
  <si>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</si>
  <si>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</si>
  <si>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</si>
  <si>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</si>
  <si>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</si>
  <si>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</si>
  <si>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</si>
  <si>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</si>
  <si>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</si>
  <si>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</si>
  <si>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</si>
  <si>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</si>
  <si>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</si>
  <si>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</si>
  <si>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</si>
  <si>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</si>
  <si>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</si>
  <si>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</si>
  <si>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</si>
  <si>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</si>
  <si>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</si>
  <si>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</si>
  <si>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</si>
  <si>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</si>
  <si>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</si>
  <si>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</si>
  <si>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</si>
  <si>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</si>
  <si>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</si>
  <si>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</si>
  <si>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</si>
  <si>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</si>
  <si>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</si>
  <si>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</si>
  <si>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</si>
  <si>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</si>
  <si>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</si>
  <si>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</si>
  <si>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</si>
  <si>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</si>
  <si>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</si>
  <si>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</si>
  <si>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</si>
  <si>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</si>
  <si>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</si>
  <si>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</si>
  <si>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</si>
  <si>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</si>
  <si>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</si>
  <si>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</si>
  <si>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</si>
  <si>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</si>
  <si>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</si>
  <si>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</si>
  <si>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</si>
  <si>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</si>
  <si>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</si>
  <si>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</si>
  <si>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</si>
  <si>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</si>
  <si>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</si>
  <si>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</si>
  <si>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</si>
  <si>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</si>
  <si>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</si>
  <si>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</si>
  <si>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</si>
  <si>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</si>
  <si>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</si>
  <si>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</si>
  <si>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</si>
  <si>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</si>
  <si>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</si>
  <si>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</si>
  <si>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</si>
  <si>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</si>
  <si>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</si>
  <si>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</si>
  <si>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</si>
  <si>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</si>
  <si>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</si>
  <si>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</si>
  <si>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</si>
  <si>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</si>
  <si>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</si>
  <si>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</si>
  <si>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</si>
  <si>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</si>
  <si>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</si>
  <si>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</si>
  <si>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</si>
  <si>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</si>
  <si>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</si>
  <si>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</si>
  <si>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</si>
  <si>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</si>
  <si>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</si>
  <si>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</si>
  <si>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</si>
  <si>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</si>
  <si>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</si>
  <si>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</si>
  <si>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</si>
  <si>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</si>
  <si>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</si>
  <si>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</si>
  <si>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</si>
  <si>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</si>
  <si>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</si>
  <si>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</si>
  <si>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</si>
  <si>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</si>
  <si>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</si>
  <si>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</si>
  <si>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</si>
  <si>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</si>
  <si>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</si>
  <si>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</si>
  <si>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</si>
  <si>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</si>
  <si>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</si>
  <si>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</si>
  <si>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</si>
  <si>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</si>
  <si>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</si>
  <si>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</si>
  <si>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</si>
  <si>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</si>
  <si>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</si>
  <si>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</si>
  <si>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</si>
  <si>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</si>
  <si>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</si>
  <si>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</si>
  <si>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</si>
  <si>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</si>
  <si>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</si>
  <si>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</si>
  <si>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</si>
  <si>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</si>
  <si>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</si>
  <si>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</si>
  <si>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</si>
  <si>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</si>
  <si>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</si>
  <si>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</si>
  <si>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</si>
  <si>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</si>
  <si>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</si>
  <si>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</si>
  <si>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</si>
  <si>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</si>
  <si>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</si>
  <si>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</si>
  <si>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</si>
  <si>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</si>
  <si>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</si>
  <si>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</si>
  <si>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</si>
  <si>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</si>
  <si>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</si>
  <si>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</si>
  <si>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</si>
  <si>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</si>
  <si>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</si>
  <si>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</si>
  <si>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</si>
  <si>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</si>
  <si>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</si>
  <si>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</si>
  <si>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</si>
  <si>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</si>
  <si>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</si>
  <si>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</si>
  <si>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</si>
  <si>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</si>
  <si>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</si>
  <si>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</si>
  <si>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</si>
  <si>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</si>
  <si>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</si>
  <si>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</si>
  <si>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</si>
  <si>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</si>
  <si>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</si>
  <si>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</si>
  <si>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</si>
  <si>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</si>
  <si>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</si>
  <si>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</si>
  <si>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</si>
  <si>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</si>
  <si>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</si>
  <si>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</si>
  <si>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</si>
  <si>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</si>
  <si>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</si>
  <si>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</si>
  <si>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</si>
  <si>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</si>
  <si>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</si>
  <si>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</si>
  <si>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</si>
  <si>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</si>
  <si>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</si>
  <si>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</si>
  <si>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</si>
  <si>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</si>
  <si>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</si>
  <si>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</si>
  <si>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</si>
  <si>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</si>
  <si>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</si>
  <si>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</si>
  <si>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</si>
  <si>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</si>
  <si>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</si>
  <si>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</si>
  <si>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</si>
  <si>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</si>
  <si>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</si>
  <si>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</si>
  <si>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</si>
  <si>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</si>
  <si>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</si>
  <si>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</si>
  <si>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</si>
  <si>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</si>
  <si>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</si>
  <si>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</si>
  <si>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</si>
  <si>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</si>
  <si>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</si>
  <si>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</si>
  <si>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</si>
  <si>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</si>
  <si>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</si>
  <si>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</si>
  <si>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</si>
  <si>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</si>
  <si>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</si>
  <si>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</si>
  <si>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</si>
  <si>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</si>
  <si>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</si>
  <si>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</si>
  <si>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</si>
  <si>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</si>
  <si>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</si>
  <si>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</si>
  <si>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</si>
  <si>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</si>
  <si>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</si>
  <si>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</si>
  <si>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</si>
  <si>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</si>
  <si>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</si>
  <si>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</si>
  <si>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</si>
  <si>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</si>
  <si>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</si>
  <si>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</si>
  <si>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</si>
  <si>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</si>
  <si>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</si>
  <si>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</si>
  <si>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</si>
  <si>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</si>
  <si>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</si>
  <si>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</si>
  <si>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</si>
  <si>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</si>
  <si>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</si>
  <si>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</si>
  <si>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</si>
  <si>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</si>
  <si>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</si>
  <si>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</si>
  <si>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</si>
  <si>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</si>
  <si>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</si>
  <si>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</si>
  <si>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</si>
  <si>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</si>
  <si>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</si>
  <si>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</si>
  <si>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</si>
  <si>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</si>
  <si>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</si>
  <si>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</si>
  <si>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</si>
  <si>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</si>
  <si>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</si>
  <si>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</si>
  <si>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</si>
  <si>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</si>
  <si>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</si>
  <si>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</si>
  <si>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</si>
  <si>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</si>
  <si>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</si>
  <si>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</si>
  <si>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</si>
  <si>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</si>
  <si>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</si>
  <si>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</si>
  <si>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</si>
  <si>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</si>
  <si>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</si>
  <si>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</si>
  <si>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</si>
  <si>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</si>
  <si>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</si>
  <si>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</si>
  <si>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</si>
  <si>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</si>
  <si>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</si>
  <si>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</si>
  <si>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</si>
  <si>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</si>
  <si>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</si>
  <si>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</si>
  <si>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</si>
  <si>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</si>
  <si>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</si>
  <si>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</si>
  <si>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</si>
  <si>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</si>
  <si>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</si>
  <si>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</si>
  <si>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</si>
  <si>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</si>
  <si>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</si>
  <si>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</si>
  <si>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</si>
  <si>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</si>
  <si>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</si>
  <si>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</si>
  <si>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</si>
  <si>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</si>
  <si>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</si>
  <si>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</si>
  <si>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</si>
  <si>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</si>
  <si>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</si>
  <si>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</si>
  <si>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</si>
  <si>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</si>
  <si>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</si>
  <si>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</si>
  <si>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</si>
  <si>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</si>
  <si>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</si>
  <si>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</si>
  <si>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</si>
  <si>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</si>
  <si>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</si>
  <si>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</si>
  <si>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</si>
  <si>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</si>
  <si>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</si>
  <si>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</si>
  <si>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</si>
  <si>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</si>
  <si>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</si>
  <si>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</si>
  <si>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</si>
  <si>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</si>
  <si>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</si>
  <si>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</si>
  <si>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</si>
  <si>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</si>
  <si>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</si>
  <si>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</si>
  <si>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</si>
  <si>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</si>
  <si>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</si>
  <si>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</si>
  <si>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</si>
  <si>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</si>
  <si>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</si>
  <si>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</si>
  <si>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</si>
  <si>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</si>
  <si>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</si>
  <si>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</si>
  <si>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</si>
  <si>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</si>
  <si>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</si>
  <si>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</si>
  <si>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</si>
  <si>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</si>
  <si>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</si>
  <si>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</si>
  <si>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</si>
  <si>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</si>
  <si>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</si>
  <si>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</si>
  <si>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</si>
  <si>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</si>
  <si>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</si>
  <si>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</si>
  <si>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</si>
  <si>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</si>
  <si>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</si>
  <si>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</si>
  <si>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</si>
  <si>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</si>
  <si>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</si>
  <si>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</si>
  <si>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</si>
  <si>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</si>
  <si>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</si>
  <si>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</si>
  <si>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</si>
  <si>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</si>
  <si>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</si>
  <si>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</si>
  <si>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</si>
  <si>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</si>
  <si>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</si>
  <si>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</si>
  <si>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</si>
  <si>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</si>
  <si>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</si>
  <si>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</si>
  <si>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</si>
  <si>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</si>
  <si>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</si>
  <si>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</si>
  <si>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</si>
  <si>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</si>
  <si>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</si>
  <si>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</si>
  <si>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</si>
  <si>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</si>
  <si>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</si>
  <si>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</si>
  <si>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</si>
  <si>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</si>
  <si>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</si>
  <si>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</si>
  <si>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</si>
  <si>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</si>
  <si>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</si>
  <si>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</si>
  <si>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</si>
  <si>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</si>
  <si>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</si>
  <si>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</si>
  <si>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</si>
  <si>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</si>
  <si>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</si>
  <si>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</si>
  <si>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</si>
  <si>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</si>
  <si>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</si>
  <si>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</si>
  <si>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</si>
  <si>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</si>
  <si>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</si>
  <si>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</si>
  <si>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</si>
  <si>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</si>
  <si>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</si>
  <si>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</si>
  <si>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</si>
  <si>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</si>
  <si>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</si>
  <si>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</si>
  <si>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</si>
  <si>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</si>
  <si>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</si>
  <si>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</si>
  <si>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</si>
  <si>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</si>
  <si>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</si>
  <si>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</si>
  <si>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</si>
  <si>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</si>
  <si>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</si>
  <si>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</si>
  <si>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</si>
  <si>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</si>
  <si>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</si>
  <si>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</si>
  <si>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</si>
  <si>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</si>
  <si>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</si>
  <si>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</si>
  <si>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</si>
  <si>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</si>
  <si>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</si>
  <si>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</si>
  <si>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</si>
  <si>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</si>
  <si>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</si>
  <si>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</si>
  <si>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</si>
  <si>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</si>
  <si>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</si>
  <si>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</si>
  <si>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</si>
  <si>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</si>
  <si>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</si>
  <si>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</si>
  <si>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</si>
  <si>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</si>
  <si>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</si>
  <si>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</si>
  <si>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</si>
  <si>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</si>
  <si>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</si>
  <si>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</si>
  <si>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</si>
  <si>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</si>
  <si>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</si>
  <si>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</si>
  <si>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</si>
  <si>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</si>
  <si>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</si>
  <si>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</si>
  <si>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</si>
  <si>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</si>
  <si>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</si>
  <si>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</si>
  <si>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</si>
  <si>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</si>
  <si>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</si>
  <si>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</si>
  <si>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</si>
  <si>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</si>
  <si>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</si>
  <si>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</si>
  <si>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</si>
  <si>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</si>
  <si>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</si>
  <si>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</si>
  <si>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</si>
  <si>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</si>
  <si>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</si>
  <si>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</si>
  <si>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</si>
  <si>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</si>
  <si>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</si>
  <si>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</si>
  <si>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</si>
  <si>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</si>
  <si>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</si>
  <si>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</si>
  <si>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</si>
  <si>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</si>
  <si>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</si>
  <si>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</si>
  <si>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</si>
  <si>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</si>
  <si>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</si>
  <si>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</si>
  <si>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</si>
  <si>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</si>
  <si>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</si>
  <si>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</si>
  <si>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</si>
  <si>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</si>
  <si>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</si>
  <si>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</si>
  <si>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</si>
  <si>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</si>
  <si>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</si>
  <si>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</si>
  <si>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</si>
  <si>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</si>
  <si>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</si>
  <si>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</si>
  <si>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</si>
  <si>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</si>
  <si>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</si>
  <si>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</si>
  <si>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</si>
  <si>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</si>
  <si>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</si>
  <si>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</si>
  <si>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</si>
  <si>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</si>
  <si>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</si>
  <si>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</si>
  <si>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</si>
  <si>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</si>
  <si>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</si>
  <si>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</si>
  <si>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</si>
  <si>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</si>
  <si>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</si>
  <si>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</si>
  <si>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</si>
  <si>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</si>
  <si>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</si>
  <si>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</si>
  <si>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</si>
  <si>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</si>
  <si>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</si>
  <si>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</si>
  <si>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</si>
  <si>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</si>
  <si>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</si>
  <si>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</si>
  <si>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</si>
  <si>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</si>
  <si>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</si>
  <si>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</si>
  <si>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</si>
  <si>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</si>
  <si>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</si>
  <si>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</si>
  <si>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</si>
  <si>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</si>
  <si>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</si>
  <si>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</si>
  <si>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</si>
  <si>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</si>
  <si>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</si>
  <si>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</si>
  <si>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</si>
  <si>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</si>
  <si>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</si>
  <si>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</si>
  <si>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</si>
  <si>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</si>
  <si>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</si>
  <si>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</si>
  <si>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</si>
  <si>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</si>
  <si>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</si>
  <si>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</si>
  <si>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</si>
  <si>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</si>
  <si>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</si>
  <si>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</si>
  <si>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</si>
  <si>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</si>
  <si>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</si>
  <si>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</si>
  <si>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</si>
  <si>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</si>
  <si>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</si>
  <si>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</si>
  <si>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</si>
  <si>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</si>
  <si>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</si>
  <si>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</si>
  <si>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</si>
  <si>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</si>
  <si>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</si>
  <si>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</si>
  <si>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</si>
  <si>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</si>
  <si>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</si>
  <si>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</si>
  <si>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</si>
  <si>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</si>
  <si>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</si>
  <si>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</si>
  <si>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</si>
  <si>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</si>
  <si>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</si>
  <si>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</si>
  <si>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</si>
  <si>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</si>
  <si>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</si>
  <si>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</si>
  <si>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</si>
  <si>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</si>
  <si>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</si>
  <si>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</si>
  <si>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</si>
  <si>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</si>
  <si>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</si>
  <si>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</si>
  <si>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</si>
  <si>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</si>
  <si>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</si>
  <si>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</si>
  <si>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</si>
  <si>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</si>
  <si>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</si>
  <si>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</si>
  <si>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</si>
  <si>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</si>
  <si>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</si>
  <si>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</si>
  <si>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</si>
  <si>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</si>
  <si>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</si>
  <si>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</si>
  <si>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</si>
  <si>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</si>
  <si>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</si>
  <si>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</si>
  <si>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</si>
  <si>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</si>
  <si>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</si>
  <si>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</si>
  <si>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</si>
  <si>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</si>
  <si>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</si>
  <si>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</si>
  <si>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</si>
  <si>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</si>
  <si>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</si>
  <si>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</si>
  <si>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</si>
  <si>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</si>
  <si>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</si>
  <si>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</si>
  <si>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</si>
  <si>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</si>
  <si>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</si>
  <si>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</si>
  <si>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</si>
  <si>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</si>
  <si>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</si>
  <si>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</si>
  <si>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</si>
  <si>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</si>
  <si>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</si>
  <si>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</si>
  <si>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</si>
  <si>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</si>
  <si>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</si>
  <si>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</si>
  <si>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</si>
  <si>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</si>
  <si>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</si>
  <si>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</si>
  <si>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</si>
  <si>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</si>
  <si>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</si>
  <si>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</si>
  <si>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</si>
  <si>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</si>
  <si>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</si>
  <si>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</si>
  <si>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</si>
  <si>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</si>
  <si>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</si>
  <si>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</si>
  <si>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</si>
  <si>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</si>
  <si>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</si>
  <si>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</si>
  <si>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</si>
  <si>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</si>
  <si>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</si>
  <si>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</si>
  <si>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</si>
  <si>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</si>
  <si>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</si>
  <si>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</si>
  <si>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</si>
  <si>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</si>
  <si>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</si>
  <si>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</si>
  <si>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</si>
  <si>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</si>
  <si>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</si>
  <si>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</si>
  <si>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</si>
  <si>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</si>
  <si>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</si>
  <si>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</si>
  <si>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</si>
  <si>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</si>
  <si>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</si>
  <si>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</si>
  <si>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</si>
  <si>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</si>
  <si>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</si>
  <si>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</si>
  <si>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</si>
  <si>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</si>
  <si>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</si>
  <si>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</si>
  <si>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</si>
  <si>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</si>
  <si>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</si>
  <si>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</si>
  <si>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</si>
  <si>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</si>
  <si>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</si>
  <si>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</si>
  <si>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</si>
  <si>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</si>
  <si>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</si>
  <si>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</si>
  <si>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</si>
  <si>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</si>
  <si>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</si>
  <si>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</si>
  <si>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</si>
  <si>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</si>
  <si>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</si>
  <si>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</si>
  <si>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</si>
  <si>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</si>
  <si>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</si>
  <si>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</si>
  <si>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</si>
  <si>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</si>
  <si>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</si>
  <si>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</si>
  <si>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</si>
  <si>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</si>
  <si>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</si>
  <si>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</si>
  <si>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</si>
  <si>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</si>
  <si>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</si>
  <si>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</si>
  <si>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</si>
  <si>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</si>
  <si>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</si>
  <si>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</si>
  <si>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</si>
  <si>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</si>
  <si>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</si>
  <si>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</si>
  <si>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</si>
  <si>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</si>
  <si>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</si>
  <si>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</si>
  <si>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</si>
  <si>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</si>
  <si>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</si>
  <si>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</si>
  <si>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</si>
  <si>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</si>
  <si>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</si>
  <si>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</si>
  <si>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</si>
  <si>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</si>
  <si>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</si>
  <si>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</si>
  <si>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</si>
  <si>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</si>
  <si>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</si>
  <si>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</si>
  <si>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</si>
  <si>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</si>
  <si>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</si>
  <si>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</si>
  <si>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</si>
  <si>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</si>
  <si>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</si>
  <si>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</si>
  <si>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</si>
  <si>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</si>
  <si>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</si>
  <si>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</si>
  <si>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</si>
  <si>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</si>
  <si>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</si>
  <si>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</si>
  <si>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</si>
  <si>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</si>
  <si>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</si>
  <si>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</si>
  <si>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</si>
  <si>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</si>
  <si>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</si>
  <si>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</si>
  <si>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</si>
  <si>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</si>
  <si>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</si>
  <si>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</si>
  <si>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</si>
  <si>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</si>
  <si>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</si>
  <si>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</si>
  <si>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</si>
  <si>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</si>
  <si>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</si>
  <si>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</si>
  <si>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</si>
  <si>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</si>
  <si>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</si>
  <si>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</si>
  <si>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</si>
  <si>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</si>
  <si>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</si>
  <si>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</si>
  <si>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</si>
  <si>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</si>
  <si>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</si>
  <si>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</si>
  <si>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</si>
  <si>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</si>
  <si>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</si>
  <si>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</si>
  <si>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</si>
  <si>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</si>
  <si>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</si>
  <si>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</si>
  <si>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</si>
  <si>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</si>
  <si>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</si>
  <si>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</si>
  <si>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</si>
  <si>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</si>
  <si>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</si>
  <si>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</si>
  <si>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</si>
  <si>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</si>
  <si>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</si>
  <si>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</si>
  <si>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</si>
  <si>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</si>
  <si>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</si>
  <si>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</si>
  <si>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</si>
  <si>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</si>
  <si>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</si>
  <si>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</si>
  <si>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</si>
  <si>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</si>
  <si>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</si>
  <si>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</si>
  <si>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</si>
  <si>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</si>
  <si>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</si>
  <si>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</si>
  <si>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</si>
  <si>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</si>
  <si>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</si>
  <si>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</si>
  <si>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</si>
  <si>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</si>
  <si>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</si>
  <si>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</si>
  <si>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</si>
  <si>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</si>
  <si>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</si>
  <si>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</si>
  <si>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</si>
  <si>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</si>
  <si>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</si>
  <si>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</si>
  <si>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</si>
  <si>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</si>
  <si>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</si>
  <si>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</si>
  <si>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</si>
  <si>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</si>
  <si>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</si>
  <si>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</si>
  <si>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</si>
  <si>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</si>
  <si>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</si>
  <si>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</si>
  <si>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</si>
  <si>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</si>
  <si>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</si>
  <si>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</si>
  <si>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</si>
  <si>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</si>
  <si>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</si>
  <si>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</si>
  <si>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</si>
  <si>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</si>
  <si>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</si>
  <si>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</si>
  <si>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</si>
  <si>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</si>
  <si>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</si>
  <si>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</si>
  <si>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</si>
  <si>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</si>
  <si>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</si>
  <si>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</si>
  <si>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</si>
  <si>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</si>
  <si>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</si>
  <si>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</si>
  <si>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</si>
  <si>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</si>
  <si>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</si>
  <si>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</si>
  <si>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</si>
  <si>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</si>
  <si>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</si>
  <si>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</si>
  <si>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</si>
  <si>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</si>
  <si>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</si>
  <si>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</si>
  <si>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</si>
  <si>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</si>
  <si>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</si>
  <si>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</si>
  <si>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</si>
  <si>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</si>
  <si>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</si>
  <si>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</si>
  <si>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</si>
  <si>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</si>
  <si>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</si>
  <si>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</si>
  <si>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</si>
  <si>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</si>
  <si>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</si>
  <si>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</si>
  <si>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</si>
  <si>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</si>
  <si>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</si>
  <si>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</si>
  <si>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</si>
  <si>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</si>
  <si>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</si>
  <si>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</si>
  <si>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</si>
  <si>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</si>
  <si>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</si>
  <si>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</si>
  <si>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</si>
  <si>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</si>
  <si>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</si>
  <si>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</si>
  <si>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</si>
  <si>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</si>
  <si>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</si>
  <si>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</si>
  <si>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</si>
  <si>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</si>
  <si>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</si>
  <si>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</si>
  <si>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</si>
  <si>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</si>
  <si>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</si>
  <si>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</si>
  <si>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</si>
  <si>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</si>
  <si>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</si>
  <si>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</si>
  <si>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</si>
  <si>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</si>
  <si>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</si>
  <si>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</si>
  <si>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</si>
  <si>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</si>
  <si>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</si>
  <si>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</si>
  <si>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</si>
  <si>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</si>
  <si>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</si>
  <si>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</si>
  <si>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</si>
  <si>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</si>
  <si>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</si>
  <si>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</si>
  <si>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</si>
  <si>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</si>
  <si>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</si>
  <si>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</si>
  <si>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</si>
  <si>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</si>
  <si>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</si>
  <si>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</si>
  <si>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</si>
  <si>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</si>
  <si>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</si>
  <si>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</si>
  <si>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</si>
  <si>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</si>
  <si>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</si>
  <si>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</si>
  <si>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</si>
  <si>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</si>
  <si>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</si>
  <si>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</si>
  <si>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</si>
  <si>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</si>
  <si>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</si>
  <si>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</si>
  <si>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</si>
  <si>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</si>
  <si>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</si>
  <si>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</si>
  <si>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</si>
  <si>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</si>
  <si>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</si>
  <si>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</si>
  <si>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</si>
  <si>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</si>
  <si>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</si>
  <si>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</si>
  <si>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</si>
  <si>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</si>
  <si>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</si>
  <si>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</si>
  <si>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</si>
  <si>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</si>
  <si>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</si>
  <si>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</si>
  <si>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</si>
  <si>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</si>
  <si>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</si>
  <si>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</si>
  <si>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</si>
  <si>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</si>
  <si>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</si>
  <si>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</si>
  <si>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</si>
  <si>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</si>
  <si>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</si>
  <si>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</si>
  <si>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</si>
  <si>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</si>
  <si>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</si>
  <si>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</si>
  <si>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</si>
  <si>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</si>
  <si>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</si>
  <si>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</si>
  <si>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</si>
  <si>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</si>
  <si>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</si>
  <si>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</si>
  <si>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</si>
  <si>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</si>
  <si>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</si>
  <si>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</si>
  <si>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</si>
  <si>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</si>
  <si>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</si>
  <si>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</si>
  <si>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</si>
  <si>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</si>
  <si>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</si>
  <si>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</si>
  <si>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</si>
  <si>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</si>
  <si>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</si>
  <si>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</si>
  <si>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</si>
  <si>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</si>
  <si>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</si>
  <si>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</si>
  <si>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</si>
  <si>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</si>
  <si>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</si>
  <si>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</si>
  <si>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</si>
  <si>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</si>
  <si>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</si>
  <si>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</si>
  <si>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</si>
  <si>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</si>
  <si>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</si>
  <si>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</si>
  <si>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</si>
  <si>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</si>
  <si>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</si>
  <si>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</si>
  <si>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</si>
  <si>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</si>
  <si>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</si>
  <si>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</si>
  <si>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</si>
  <si>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</si>
  <si>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</si>
  <si>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</si>
  <si>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</si>
  <si>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</si>
  <si>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</si>
  <si>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</si>
  <si>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</si>
  <si>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</si>
  <si>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</si>
  <si>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</si>
  <si>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</si>
  <si>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</si>
  <si>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</si>
  <si>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</si>
  <si>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</si>
  <si>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</si>
  <si>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</si>
  <si>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</si>
  <si>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</si>
  <si>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</si>
  <si>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</si>
  <si>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</si>
  <si>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</si>
  <si>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</si>
  <si>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</si>
  <si>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</si>
  <si>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</si>
  <si>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</si>
  <si>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</si>
  <si>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</si>
  <si>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</si>
  <si>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</si>
  <si>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</si>
  <si>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</si>
  <si>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</si>
  <si>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</si>
  <si>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</si>
  <si>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</si>
  <si>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</si>
  <si>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</si>
  <si>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</si>
  <si>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</si>
  <si>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</si>
  <si>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</si>
  <si>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</si>
  <si>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</si>
  <si>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</si>
  <si>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</si>
  <si>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</si>
  <si>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</si>
  <si>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</si>
  <si>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</si>
  <si>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</si>
  <si>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</si>
  <si>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</si>
  <si>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</si>
  <si>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</si>
  <si>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</si>
  <si>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</si>
  <si>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</si>
  <si>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</si>
  <si>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</si>
  <si>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</si>
  <si>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</si>
  <si>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</si>
  <si>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</si>
  <si>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</si>
  <si>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</si>
  <si>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</si>
  <si>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</si>
  <si>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</si>
  <si>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</si>
  <si>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</si>
  <si>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</si>
  <si>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</si>
  <si>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</si>
  <si>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</si>
  <si>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</si>
  <si>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</si>
  <si>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</si>
  <si>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</si>
  <si>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</si>
  <si>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</si>
  <si>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</si>
  <si>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</si>
  <si>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</si>
  <si>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</si>
  <si>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</si>
  <si>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</si>
  <si>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</si>
  <si>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</si>
  <si>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</si>
  <si>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</si>
  <si>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</si>
  <si>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</si>
  <si>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</si>
  <si>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</si>
  <si>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</si>
  <si>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</si>
  <si>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</si>
  <si>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</si>
  <si>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</si>
  <si>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</si>
  <si>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</si>
  <si>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</si>
  <si>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</si>
  <si>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</si>
  <si>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</si>
  <si>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</si>
  <si>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</si>
  <si>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</si>
  <si>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</si>
  <si>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</si>
  <si>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</si>
  <si>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</si>
  <si>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</si>
  <si>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</si>
  <si>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</si>
  <si>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</si>
  <si>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</si>
  <si>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</si>
  <si>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</si>
  <si>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</si>
  <si>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</si>
  <si>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</si>
  <si>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</si>
  <si>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</si>
  <si>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</si>
  <si>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</si>
  <si>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</si>
  <si>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</si>
  <si>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</si>
  <si>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</si>
  <si>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</si>
  <si>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</si>
  <si>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</si>
  <si>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</si>
  <si>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</si>
  <si>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</si>
  <si>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</si>
  <si>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</si>
  <si>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</si>
  <si>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</si>
  <si>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</si>
  <si>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</si>
  <si>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</si>
  <si>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</si>
  <si>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</si>
  <si>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</si>
  <si>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</si>
  <si>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</si>
  <si>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</si>
  <si>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</si>
  <si>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</si>
  <si>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</si>
  <si>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</si>
  <si>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</si>
  <si>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</si>
  <si>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</si>
  <si>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</si>
  <si>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</si>
  <si>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</si>
  <si>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</si>
  <si>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</si>
  <si>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</si>
  <si>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</si>
  <si>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</si>
  <si>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</si>
  <si>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</si>
  <si>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</si>
  <si>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</si>
  <si>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</si>
  <si>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</si>
  <si>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</si>
  <si>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</si>
  <si>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</si>
  <si>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</si>
  <si>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</si>
  <si>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</si>
  <si>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</si>
  <si>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</si>
  <si>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</si>
  <si>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</si>
  <si>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</si>
  <si>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</si>
  <si>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</si>
  <si>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</si>
  <si>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</si>
  <si>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</si>
  <si>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</si>
  <si>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</si>
  <si>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</si>
  <si>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</si>
  <si>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</si>
  <si>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</si>
  <si>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</si>
  <si>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</si>
  <si>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</si>
  <si>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</si>
  <si>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</si>
  <si>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</si>
  <si>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</si>
  <si>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</si>
  <si>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</si>
  <si>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</si>
  <si>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</si>
  <si>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</si>
  <si>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</si>
  <si>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</si>
  <si>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</si>
  <si>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</si>
  <si>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</si>
  <si>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</si>
  <si>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</si>
  <si>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</si>
  <si>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</si>
  <si>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</si>
  <si>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</si>
  <si>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</si>
  <si>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</si>
  <si>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</si>
  <si>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</si>
  <si>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</si>
  <si>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</si>
  <si>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</si>
  <si>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</si>
  <si>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</si>
  <si>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</si>
  <si>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</si>
  <si>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</si>
  <si>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</si>
  <si>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</si>
  <si>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</si>
  <si>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</si>
  <si>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</si>
  <si>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</si>
  <si>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</si>
  <si>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</si>
  <si>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</si>
  <si>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</si>
  <si>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</si>
  <si>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</si>
  <si>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</si>
  <si>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</si>
  <si>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</si>
  <si>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</si>
  <si>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</si>
  <si>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</si>
  <si>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</si>
  <si>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</si>
  <si>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</si>
  <si>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</si>
  <si>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</si>
  <si>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</si>
  <si>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</si>
  <si>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</si>
  <si>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</si>
  <si>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</si>
  <si>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</si>
  <si>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</si>
  <si>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</si>
  <si>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</si>
  <si>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</si>
  <si>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</si>
  <si>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</si>
  <si>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</si>
  <si>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</si>
  <si>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</si>
  <si>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</si>
  <si>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</si>
  <si>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</si>
  <si>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</si>
  <si>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</si>
  <si>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</si>
  <si>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</si>
  <si>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</si>
  <si>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</si>
  <si>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</si>
  <si>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</si>
  <si>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</si>
  <si>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</si>
  <si>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</si>
  <si>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</si>
  <si>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</si>
  <si>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</si>
  <si>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</si>
  <si>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</si>
  <si>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</si>
  <si>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</si>
  <si>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</si>
  <si>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</si>
  <si>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</si>
  <si>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</si>
  <si>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</si>
  <si>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</si>
  <si>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</si>
  <si>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</si>
  <si>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</si>
  <si>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</si>
  <si>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</si>
  <si>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</si>
  <si>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</si>
  <si>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</si>
  <si>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</si>
  <si>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</si>
  <si>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</si>
  <si>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</si>
  <si>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</si>
  <si>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</si>
  <si>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</si>
  <si>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</si>
  <si>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</si>
  <si>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</si>
  <si>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</si>
  <si>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</si>
  <si>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</si>
  <si>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</si>
  <si>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</si>
  <si>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</si>
  <si>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</si>
  <si>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</si>
  <si>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</si>
  <si>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</si>
  <si>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</si>
  <si>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</si>
  <si>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</si>
  <si>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</si>
  <si>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</si>
  <si>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</si>
  <si>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</si>
  <si>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</si>
  <si>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</si>
  <si>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</si>
  <si>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</si>
  <si>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</si>
  <si>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</si>
  <si>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</si>
  <si>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</si>
  <si>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</si>
  <si>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</si>
  <si>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</si>
  <si>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</si>
  <si>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</si>
  <si>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</si>
  <si>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</si>
  <si>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</si>
  <si>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</si>
  <si>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</si>
  <si>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</si>
  <si>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</si>
  <si>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</si>
  <si>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</si>
  <si>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</si>
  <si>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</si>
  <si>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</si>
  <si>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</si>
  <si>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</si>
  <si>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</si>
  <si>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</si>
  <si>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</si>
  <si>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</si>
  <si>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</si>
  <si>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</si>
  <si>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</si>
  <si>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</si>
  <si>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</si>
  <si>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</si>
  <si>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</si>
  <si>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</si>
  <si>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</si>
  <si>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</si>
  <si>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</si>
  <si>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</si>
  <si>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</si>
  <si>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</si>
  <si>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</si>
  <si>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</si>
  <si>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</si>
  <si>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</si>
  <si>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</si>
  <si>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</si>
  <si>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</si>
  <si>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</si>
  <si>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</si>
  <si>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</si>
  <si>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</si>
  <si>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</si>
  <si>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</si>
  <si>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</si>
  <si>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</si>
  <si>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</si>
  <si>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</si>
  <si>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</si>
  <si>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</si>
  <si>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</si>
  <si>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</si>
  <si>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</si>
  <si>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</si>
  <si>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</si>
  <si>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</si>
  <si>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</si>
  <si>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</si>
  <si>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</si>
  <si>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</si>
  <si>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</si>
  <si>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</si>
  <si>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</si>
  <si>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</si>
  <si>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</si>
  <si>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</si>
  <si>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</si>
  <si>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</si>
  <si>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</si>
  <si>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</si>
  <si>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</si>
  <si>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</si>
  <si>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</si>
  <si>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</si>
  <si>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</si>
  <si>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</si>
  <si>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</si>
  <si>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</si>
  <si>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</si>
  <si>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</si>
  <si>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</si>
  <si>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</si>
  <si>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</si>
  <si>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</si>
  <si>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</si>
  <si>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</si>
  <si>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</si>
  <si>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</si>
  <si>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</si>
  <si>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</si>
  <si>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</si>
  <si>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</si>
  <si>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</si>
  <si>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</si>
  <si>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</si>
  <si>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</si>
  <si>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</si>
  <si>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</si>
  <si>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</si>
  <si>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</si>
  <si>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</si>
  <si>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</si>
  <si>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</si>
  <si>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</si>
  <si>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</si>
  <si>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</si>
  <si>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</si>
  <si>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</si>
  <si>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</si>
  <si>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</si>
  <si>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</si>
  <si>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</si>
  <si>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</si>
  <si>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</si>
  <si>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</si>
  <si>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</si>
  <si>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</si>
  <si>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</si>
  <si>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</si>
  <si>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</si>
  <si>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</si>
  <si>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</si>
  <si>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</si>
  <si>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</si>
  <si>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</si>
  <si>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</si>
  <si>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</si>
  <si>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</si>
  <si>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</si>
  <si>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</si>
  <si>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</si>
  <si>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</si>
  <si>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</si>
  <si>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</si>
  <si>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</si>
  <si>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</si>
  <si>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</si>
  <si>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</si>
  <si>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</si>
  <si>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</si>
  <si>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</si>
  <si>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</si>
  <si>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</si>
  <si>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</si>
  <si>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</si>
  <si>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</si>
  <si>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</si>
  <si>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</si>
  <si>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</si>
  <si>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</si>
  <si>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</si>
  <si>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</si>
  <si>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</si>
  <si>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</si>
  <si>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</si>
  <si>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</si>
  <si>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</si>
  <si>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</si>
  <si>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</si>
  <si>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</si>
  <si>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</si>
  <si>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</si>
  <si>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</si>
  <si>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</si>
  <si>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</si>
  <si>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</si>
  <si>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</si>
  <si>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</si>
  <si>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</si>
  <si>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</si>
  <si>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</si>
  <si>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</si>
  <si>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</si>
  <si>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</si>
  <si>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</si>
  <si>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</si>
  <si>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</si>
  <si>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</si>
  <si>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</si>
  <si>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</si>
  <si>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</si>
  <si>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</si>
  <si>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</si>
  <si>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</si>
  <si>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</si>
  <si>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</si>
  <si>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</si>
  <si>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</si>
  <si>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</si>
  <si>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</si>
  <si>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</si>
  <si>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</si>
  <si>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</si>
  <si>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</si>
  <si>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</si>
  <si>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</si>
  <si>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</si>
  <si>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</si>
  <si>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</si>
  <si>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</si>
  <si>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</si>
  <si>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</si>
  <si>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</si>
  <si>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</si>
  <si>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</si>
  <si>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</si>
  <si>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</si>
  <si>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</si>
  <si>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</si>
  <si>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</si>
  <si>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</si>
  <si>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</si>
  <si>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</si>
  <si>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</si>
  <si>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</si>
  <si>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</si>
  <si>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</si>
  <si>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</si>
  <si>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</si>
  <si>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</si>
  <si>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</si>
  <si>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</si>
  <si>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</si>
  <si>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</si>
  <si>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</si>
  <si>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</si>
  <si>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</si>
  <si>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</si>
  <si>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</si>
  <si>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</si>
  <si>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</si>
  <si>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</si>
  <si>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</si>
  <si>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</si>
  <si>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</si>
  <si>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</si>
  <si>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</si>
  <si>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</si>
  <si>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</si>
  <si>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</si>
  <si>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</si>
  <si>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</si>
  <si>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</si>
  <si>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</si>
  <si>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</si>
  <si>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</si>
  <si>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</si>
  <si>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</si>
  <si>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</si>
  <si>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</si>
  <si>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</si>
  <si>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</si>
  <si>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</si>
  <si>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</si>
  <si>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</si>
  <si>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</si>
  <si>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</si>
  <si>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</si>
  <si>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</si>
  <si>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</si>
  <si>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</si>
  <si>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</si>
  <si>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</si>
  <si>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</si>
  <si>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</si>
  <si>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</si>
  <si>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</si>
  <si>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</si>
  <si>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</si>
  <si>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</si>
  <si>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</si>
  <si>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</si>
  <si>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</si>
  <si>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</si>
  <si>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</si>
  <si>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</si>
  <si>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</si>
  <si>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</si>
  <si>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</si>
  <si>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</si>
  <si>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</si>
  <si>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</si>
  <si>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</si>
  <si>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</si>
  <si>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</si>
  <si>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</si>
  <si>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</si>
  <si>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</si>
  <si>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</si>
  <si>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</si>
  <si>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</si>
  <si>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</si>
  <si>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</si>
  <si>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</si>
  <si>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</si>
  <si>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</si>
  <si>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</si>
  <si>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</si>
  <si>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</si>
  <si>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</si>
  <si>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</si>
  <si>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</si>
  <si>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</si>
  <si>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</si>
  <si>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</si>
  <si>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</si>
  <si>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</si>
  <si>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</si>
  <si>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</si>
  <si>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</si>
  <si>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</si>
  <si>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</si>
  <si>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</si>
  <si>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</si>
  <si>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</si>
  <si>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</si>
  <si>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</si>
  <si>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</si>
  <si>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</si>
  <si>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</si>
  <si>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</si>
  <si>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</si>
  <si>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</si>
  <si>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</si>
  <si>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</si>
  <si>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</si>
  <si>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</si>
  <si>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</si>
  <si>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</si>
  <si>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</si>
  <si>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</si>
  <si>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</si>
  <si>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</si>
  <si>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</si>
  <si>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</si>
  <si>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</si>
  <si>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</si>
  <si>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</si>
  <si>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</si>
  <si>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</si>
  <si>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</si>
  <si>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</si>
  <si>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</si>
  <si>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</si>
  <si>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</si>
  <si>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</si>
  <si>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</si>
  <si>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</si>
  <si>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</si>
  <si>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</si>
  <si>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</si>
  <si>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</si>
  <si>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</si>
  <si>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</si>
  <si>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</si>
  <si>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</si>
  <si>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</si>
  <si>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</si>
  <si>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</si>
  <si>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</si>
  <si>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</si>
  <si>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</si>
  <si>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</si>
  <si>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</si>
  <si>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</si>
  <si>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</si>
  <si>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</si>
  <si>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</si>
  <si>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</si>
  <si>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</si>
  <si>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</si>
  <si>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</si>
  <si>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</si>
  <si>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</si>
  <si>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</si>
  <si>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</si>
  <si>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</si>
  <si>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</si>
  <si>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</si>
  <si>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</si>
  <si>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</si>
  <si>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</si>
  <si>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</si>
  <si>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</si>
  <si>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</si>
  <si>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</si>
  <si>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</si>
  <si>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</si>
  <si>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</si>
  <si>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</si>
  <si>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</si>
  <si>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</si>
  <si>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</si>
  <si>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</si>
  <si>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</si>
  <si>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</si>
  <si>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</si>
  <si>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</si>
  <si>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</si>
  <si>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</si>
  <si>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</si>
  <si>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</si>
  <si>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</si>
  <si>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</si>
  <si>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</si>
  <si>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</si>
  <si>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</si>
  <si>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</si>
  <si>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</si>
  <si>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</si>
  <si>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</si>
  <si>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</si>
  <si>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</si>
  <si>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</si>
  <si>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</si>
  <si>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</si>
  <si>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</si>
  <si>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</si>
  <si>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</si>
  <si>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</si>
  <si>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</si>
  <si>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</si>
  <si>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</si>
  <si>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</si>
  <si>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</si>
  <si>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</si>
  <si>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</si>
  <si>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</si>
  <si>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</si>
  <si>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</si>
  <si>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</si>
  <si>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</si>
  <si>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</si>
  <si>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</si>
  <si>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</si>
  <si>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</si>
  <si>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</si>
  <si>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</si>
  <si>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</si>
  <si>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</si>
  <si>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</si>
  <si>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</si>
  <si>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</si>
  <si>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</si>
  <si>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</si>
  <si>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</si>
  <si>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</si>
  <si>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</si>
  <si>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</si>
  <si>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</si>
  <si>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</si>
  <si>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</si>
  <si>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</si>
  <si>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</si>
  <si>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</si>
  <si>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</si>
  <si>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</si>
  <si>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</si>
  <si>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</si>
  <si>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</si>
  <si>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</si>
  <si>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</si>
  <si>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</si>
  <si>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</si>
  <si>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</si>
  <si>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</si>
  <si>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</si>
  <si>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</si>
  <si>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</si>
  <si>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</si>
  <si>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</si>
  <si>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</si>
  <si>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</si>
  <si>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</si>
  <si>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</si>
  <si>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</si>
  <si>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</si>
  <si>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</si>
  <si>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</si>
  <si>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</si>
  <si>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</si>
  <si>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</si>
  <si>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</si>
  <si>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</si>
  <si>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</si>
  <si>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</si>
  <si>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</si>
  <si>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</si>
  <si>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</si>
  <si>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</si>
  <si>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</si>
  <si>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</si>
  <si>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</si>
  <si>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</si>
  <si>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</si>
  <si>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</si>
  <si>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</si>
  <si>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</si>
  <si>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</si>
  <si>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</si>
  <si>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</si>
  <si>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</si>
  <si>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</si>
  <si>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</si>
  <si>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</si>
  <si>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</si>
  <si>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</si>
  <si>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</si>
  <si>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</si>
  <si>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</si>
  <si>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</si>
  <si>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</si>
  <si>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</si>
  <si>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</si>
  <si>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</si>
  <si>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</si>
  <si>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</si>
  <si>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</si>
  <si>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</si>
  <si>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</si>
  <si>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</si>
  <si>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</si>
  <si>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</si>
  <si>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</si>
  <si>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</si>
  <si>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</si>
  <si>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</si>
  <si>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</si>
  <si>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</si>
  <si>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</si>
  <si>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</si>
  <si>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</si>
  <si>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</si>
  <si>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</si>
  <si>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</si>
  <si>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</si>
  <si>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</si>
  <si>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</si>
  <si>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</si>
  <si>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</si>
  <si>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</si>
  <si>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</si>
  <si>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</si>
  <si>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</si>
  <si>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</si>
  <si>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</si>
  <si>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</si>
  <si>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</si>
  <si>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</si>
  <si>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</si>
  <si>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</si>
  <si>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</si>
  <si>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</si>
  <si>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</si>
  <si>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</si>
  <si>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</si>
  <si>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</si>
  <si>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</si>
  <si>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</si>
  <si>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</si>
  <si>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</si>
  <si>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</si>
  <si>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</si>
  <si>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</si>
  <si>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</si>
  <si>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</si>
  <si>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</si>
  <si>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</si>
  <si>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</si>
  <si>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</si>
  <si>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</si>
  <si>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</si>
  <si>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</si>
  <si>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</si>
  <si>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</si>
  <si>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</si>
  <si>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</si>
  <si>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</si>
  <si>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</si>
  <si>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</si>
  <si>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</si>
  <si>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</si>
  <si>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</si>
  <si>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</si>
  <si>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</si>
  <si>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</si>
  <si>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</si>
  <si>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</si>
  <si>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</si>
  <si>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</si>
  <si>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</si>
  <si>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</si>
  <si>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</si>
  <si>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</si>
  <si>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</si>
  <si>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</si>
  <si>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</si>
  <si>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</si>
  <si>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</si>
  <si>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</si>
  <si>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</si>
  <si>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</si>
  <si>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</si>
  <si>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</si>
  <si>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</si>
  <si>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</si>
  <si>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</si>
  <si>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</si>
  <si>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</si>
  <si>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</si>
  <si>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</si>
  <si>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</si>
  <si>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</si>
  <si>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</si>
  <si>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</si>
  <si>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</si>
  <si>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</si>
  <si>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</si>
  <si>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</si>
  <si>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</si>
  <si>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</si>
  <si>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</si>
  <si>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</si>
  <si>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</si>
  <si>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</si>
  <si>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</si>
  <si>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</si>
  <si>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</si>
  <si>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</si>
  <si>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</si>
  <si>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</si>
  <si>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</si>
  <si>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</si>
  <si>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</si>
  <si>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</si>
  <si>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</si>
  <si>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</si>
  <si>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</si>
  <si>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</si>
  <si>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</si>
  <si>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</si>
  <si>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</si>
  <si>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</si>
  <si>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</si>
  <si>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</si>
  <si>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</si>
  <si>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</si>
  <si>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</si>
  <si>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</si>
  <si>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</si>
  <si>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</si>
  <si>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</si>
  <si>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</si>
  <si>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</si>
  <si>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</si>
  <si>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</si>
  <si>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</si>
  <si>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</si>
  <si>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</si>
  <si>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</si>
  <si>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</si>
  <si>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</si>
  <si>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</si>
  <si>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</si>
  <si>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</si>
  <si>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</si>
  <si>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</si>
  <si>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</si>
  <si>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</si>
  <si>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</si>
  <si>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</si>
  <si>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</si>
  <si>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</si>
  <si>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</si>
  <si>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</si>
  <si>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</si>
  <si>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</si>
  <si>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</si>
  <si>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</si>
  <si>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</si>
  <si>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</si>
  <si>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</si>
  <si>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</si>
  <si>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</si>
  <si>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</si>
  <si>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</si>
  <si>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</si>
  <si>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</si>
  <si>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</si>
  <si>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</si>
  <si>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</si>
  <si>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</si>
  <si>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</si>
  <si>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</si>
  <si>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</si>
  <si>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</si>
  <si>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</si>
  <si>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</si>
  <si>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</si>
  <si>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</si>
  <si>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</si>
  <si>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</si>
  <si>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</si>
  <si>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</si>
  <si>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</si>
  <si>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</si>
  <si>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</si>
  <si>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</si>
  <si>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</si>
  <si>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</si>
  <si>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</si>
  <si>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</si>
  <si>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</si>
  <si>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</si>
  <si>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</si>
  <si>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</si>
  <si>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</si>
  <si>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</si>
  <si>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</si>
  <si>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</si>
  <si>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</si>
  <si>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</si>
  <si>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</si>
  <si>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</si>
  <si>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</si>
  <si>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</si>
  <si>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</si>
  <si>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</si>
  <si>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</si>
  <si>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</si>
  <si>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</si>
  <si>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</si>
  <si>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</si>
  <si>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</si>
  <si>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</si>
  <si>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</si>
  <si>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</si>
  <si>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</si>
  <si>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</si>
  <si>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</si>
  <si>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</si>
  <si>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</si>
  <si>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</si>
  <si>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</si>
  <si>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</si>
  <si>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</si>
  <si>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</si>
  <si>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</si>
  <si>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</si>
  <si>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</si>
  <si>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</si>
  <si>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</si>
  <si>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</si>
  <si>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</si>
  <si>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</si>
  <si>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</si>
  <si>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</si>
  <si>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</si>
  <si>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</si>
  <si>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</si>
  <si>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</si>
  <si>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</si>
  <si>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</si>
  <si>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</si>
  <si>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</si>
  <si>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</si>
  <si>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</si>
  <si>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</si>
  <si>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</si>
  <si>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</si>
  <si>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</si>
  <si>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</si>
  <si>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</si>
  <si>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</si>
  <si>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</si>
  <si>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</si>
  <si>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</si>
  <si>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</si>
  <si>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</si>
  <si>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</si>
  <si>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</si>
  <si>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</si>
  <si>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</si>
  <si>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</si>
  <si>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</si>
  <si>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</si>
  <si>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</si>
  <si>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</si>
  <si>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</si>
  <si>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</si>
  <si>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</si>
  <si>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</si>
  <si>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</si>
  <si>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</si>
  <si>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</si>
  <si>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</si>
  <si>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</si>
  <si>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</si>
  <si>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</si>
  <si>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</si>
  <si>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</si>
  <si>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</si>
  <si>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</si>
  <si>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</si>
  <si>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</si>
  <si>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</si>
  <si>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</si>
  <si>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</si>
  <si>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</si>
  <si>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</si>
  <si>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</si>
  <si>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</si>
  <si>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</si>
  <si>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</si>
  <si>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</si>
  <si>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</si>
  <si>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</si>
  <si>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</si>
  <si>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</si>
  <si>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</si>
  <si>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</si>
  <si>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</si>
  <si>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</si>
  <si>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</si>
  <si>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</si>
  <si>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</si>
  <si>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</si>
  <si>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</si>
  <si>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</si>
  <si>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</si>
  <si>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</si>
  <si>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</si>
  <si>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</si>
  <si>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</si>
  <si>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</si>
  <si>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</si>
  <si>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</si>
  <si>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</si>
  <si>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</si>
  <si>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</si>
  <si>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</si>
  <si>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</si>
  <si>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</si>
  <si>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</si>
  <si>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</si>
  <si>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</si>
  <si>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</si>
  <si>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</si>
  <si>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</si>
  <si>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</si>
  <si>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</si>
  <si>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</si>
  <si>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</si>
  <si>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</si>
  <si>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</si>
  <si>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</si>
  <si>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</si>
  <si>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</si>
  <si>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</si>
  <si>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</si>
  <si>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</si>
  <si>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</si>
  <si>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</si>
  <si>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</si>
  <si>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</si>
  <si>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</si>
  <si>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</si>
  <si>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</si>
  <si>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</si>
  <si>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</si>
  <si>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</si>
  <si>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</si>
  <si>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</si>
  <si>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</si>
  <si>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</si>
  <si>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</si>
  <si>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</si>
  <si>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</si>
  <si>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</si>
  <si>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</si>
  <si>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</si>
  <si>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</si>
  <si>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</si>
  <si>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</si>
  <si>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</si>
  <si>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</si>
  <si>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</si>
  <si>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</si>
  <si>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</si>
  <si>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</si>
  <si>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</si>
  <si>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</si>
  <si>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</si>
  <si>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</si>
  <si>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</si>
  <si>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</si>
  <si>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</si>
  <si>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</si>
  <si>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</si>
  <si>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</si>
  <si>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</si>
  <si>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</si>
  <si>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</si>
  <si>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</si>
  <si>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</si>
  <si>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</si>
  <si>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</si>
  <si>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</si>
  <si>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</si>
  <si>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</si>
  <si>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</si>
  <si>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</si>
  <si>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</si>
  <si>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</si>
  <si>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</si>
  <si>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</si>
  <si>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</si>
  <si>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</si>
  <si>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</si>
  <si>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</si>
  <si>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</si>
  <si>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</si>
  <si>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</si>
  <si>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</si>
  <si>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</si>
  <si>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</si>
  <si>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</si>
  <si>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</si>
  <si>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</si>
  <si>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</si>
  <si>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</si>
  <si>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</si>
  <si>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</si>
  <si>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</si>
  <si>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</si>
  <si>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</si>
  <si>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</si>
  <si>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</si>
  <si>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</si>
  <si>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</si>
  <si>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</si>
  <si>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</si>
  <si>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</si>
  <si>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</si>
  <si>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</si>
  <si>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</si>
  <si>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</si>
  <si>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</si>
  <si>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</si>
  <si>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</si>
  <si>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</si>
  <si>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</si>
  <si>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</si>
  <si>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</si>
  <si>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</si>
  <si>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</si>
  <si>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</si>
  <si>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</si>
  <si>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</si>
  <si>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</si>
  <si>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</si>
  <si>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</si>
  <si>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</si>
  <si>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</si>
  <si>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</si>
  <si>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</si>
  <si>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</si>
  <si>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</si>
  <si>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</si>
  <si>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</si>
  <si>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</si>
  <si>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</si>
  <si>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</si>
  <si>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</si>
  <si>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</si>
  <si>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</si>
  <si>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</si>
  <si>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</si>
  <si>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</si>
  <si>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</si>
  <si>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</si>
  <si>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</si>
  <si>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</si>
  <si>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</si>
  <si>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</si>
  <si>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</si>
  <si>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</si>
  <si>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</si>
  <si>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</si>
  <si>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</si>
  <si>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</si>
  <si>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</si>
  <si>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</si>
  <si>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</si>
  <si>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</si>
  <si>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</si>
  <si>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</si>
  <si>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</si>
  <si>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</si>
  <si>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</si>
  <si>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</si>
  <si>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</si>
  <si>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</si>
  <si>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</si>
  <si>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</si>
  <si>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</si>
  <si>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</si>
  <si>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</si>
  <si>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</si>
  <si>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</si>
  <si>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</si>
  <si>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</si>
  <si>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</si>
  <si>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</si>
  <si>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</si>
  <si>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</si>
  <si>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</si>
  <si>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</si>
  <si>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</si>
  <si>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</si>
  <si>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</si>
  <si>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</si>
  <si>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</si>
  <si>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</si>
  <si>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</si>
  <si>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</si>
  <si>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</si>
  <si>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</si>
  <si>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</si>
  <si>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</si>
  <si>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</si>
  <si>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</si>
  <si>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</si>
  <si>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</si>
  <si>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</si>
  <si>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</si>
  <si>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</si>
  <si>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</si>
  <si>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</si>
  <si>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</si>
  <si>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</si>
  <si>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</si>
  <si>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</si>
  <si>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</si>
  <si>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</si>
  <si>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</si>
  <si>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</si>
  <si>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</si>
  <si>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</si>
  <si>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</si>
  <si>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</si>
  <si>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</si>
  <si>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</si>
  <si>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</si>
  <si>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</si>
  <si>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</si>
  <si>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</si>
  <si>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</si>
  <si>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</si>
  <si>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</si>
  <si>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</si>
  <si>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</si>
  <si>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</si>
  <si>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</si>
  <si>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</si>
  <si>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</si>
  <si>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</si>
  <si>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</si>
  <si>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</si>
  <si>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</si>
  <si>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</si>
  <si>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</si>
  <si>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</si>
  <si>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</si>
  <si>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</si>
  <si>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</si>
  <si>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</si>
  <si>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</si>
  <si>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</si>
  <si>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</si>
  <si>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</si>
  <si>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</si>
  <si>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</si>
  <si>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</si>
  <si>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</si>
  <si>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</si>
  <si>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</si>
  <si>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</si>
  <si>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</si>
  <si>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</si>
  <si>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</si>
  <si>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</si>
  <si>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</si>
  <si>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</si>
  <si>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</si>
  <si>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</si>
  <si>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</si>
  <si>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</si>
  <si>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</si>
  <si>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</si>
  <si>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</si>
  <si>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</si>
  <si>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</si>
  <si>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</si>
  <si>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</si>
  <si>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</si>
  <si>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</si>
  <si>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</si>
  <si>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</si>
  <si>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</si>
  <si>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</si>
  <si>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</si>
  <si>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</si>
  <si>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</si>
  <si>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</si>
  <si>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</si>
  <si>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</si>
  <si>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</si>
  <si>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</si>
  <si>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</si>
  <si>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</si>
  <si>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</si>
  <si>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</si>
  <si>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</si>
  <si>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</si>
  <si>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</si>
  <si>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</si>
  <si>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</si>
  <si>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</si>
  <si>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</si>
  <si>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</si>
  <si>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</si>
  <si>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</si>
  <si>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</si>
  <si>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</si>
  <si>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</si>
  <si>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</si>
  <si>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</si>
  <si>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</si>
  <si>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</si>
  <si>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</si>
  <si>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</si>
  <si>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</si>
  <si>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</si>
  <si>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</si>
  <si>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</si>
  <si>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</si>
  <si>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</si>
  <si>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</si>
  <si>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</si>
  <si>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</si>
  <si>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</si>
  <si>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</si>
  <si>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</si>
  <si>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</si>
  <si>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</si>
  <si>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</si>
  <si>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</si>
  <si>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</si>
  <si>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</si>
  <si>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</si>
  <si>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</si>
  <si>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</si>
  <si>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</si>
  <si>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</si>
  <si>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</si>
  <si>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</si>
  <si>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</si>
  <si>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</si>
  <si>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</si>
  <si>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</si>
  <si>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</si>
  <si>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</si>
  <si>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</si>
  <si>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</si>
  <si>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</si>
  <si>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</si>
  <si>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</si>
  <si>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</si>
  <si>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</si>
  <si>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</si>
  <si>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</si>
  <si>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</si>
  <si>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</si>
  <si>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</si>
  <si>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</si>
  <si>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</si>
  <si>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</si>
  <si>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</si>
  <si>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</si>
  <si>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</si>
  <si>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</si>
  <si>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</si>
  <si>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</si>
  <si>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</si>
  <si>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</si>
  <si>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</si>
  <si>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</si>
  <si>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</si>
  <si>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</si>
  <si>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</si>
  <si>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</si>
  <si>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</si>
  <si>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</si>
  <si>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</si>
  <si>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</si>
  <si>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</si>
  <si>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</si>
  <si>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</si>
  <si>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</si>
  <si>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</si>
  <si>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</si>
  <si>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</si>
  <si>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</si>
  <si>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</si>
  <si>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</si>
  <si>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</si>
  <si>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</si>
  <si>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</si>
  <si>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</si>
  <si>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</si>
  <si>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</si>
  <si>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</si>
  <si>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</si>
  <si>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</si>
  <si>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</si>
  <si>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</si>
  <si>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</si>
  <si>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</si>
  <si>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</si>
  <si>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</si>
  <si>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</si>
  <si>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</si>
  <si>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</si>
  <si>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</si>
  <si>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</si>
  <si>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</si>
  <si>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</si>
  <si>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</si>
  <si>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</si>
  <si>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</si>
  <si>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</si>
  <si>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</si>
  <si>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</si>
  <si>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</si>
  <si>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</si>
  <si>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</si>
  <si>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</si>
  <si>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</si>
  <si>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</si>
  <si>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</si>
  <si>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</si>
  <si>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</si>
  <si>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</si>
  <si>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</si>
  <si>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</si>
  <si>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</si>
  <si>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</si>
  <si>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</si>
  <si>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</si>
  <si>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</si>
  <si>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</si>
  <si>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</si>
  <si>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</si>
  <si>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</si>
  <si>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</si>
  <si>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</si>
  <si>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</si>
  <si>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</si>
  <si>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</si>
  <si>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</si>
  <si>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</si>
  <si>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</si>
  <si>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</si>
  <si>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</si>
  <si>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</si>
  <si>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</si>
  <si>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</si>
  <si>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</si>
  <si>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</si>
  <si>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</si>
  <si>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</si>
  <si>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</si>
  <si>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</si>
  <si>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</si>
  <si>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</si>
  <si>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</si>
  <si>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</si>
  <si>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</si>
  <si>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</si>
  <si>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</si>
  <si>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</si>
  <si>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</si>
  <si>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</si>
  <si>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</si>
  <si>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</si>
  <si>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</si>
  <si>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</si>
  <si>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</si>
  <si>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</si>
  <si>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</si>
  <si>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</si>
  <si>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</si>
  <si>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</si>
  <si>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</si>
  <si>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</si>
  <si>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</si>
  <si>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</si>
  <si>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</si>
  <si>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</si>
  <si>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</si>
  <si>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</si>
  <si>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</si>
  <si>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</si>
  <si>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</si>
  <si>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</si>
  <si>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</si>
  <si>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</si>
  <si>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</si>
  <si>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</si>
  <si>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</si>
  <si>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</si>
  <si>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</si>
  <si>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</si>
  <si>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</si>
  <si>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</si>
  <si>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</si>
  <si>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</si>
  <si>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</si>
  <si>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</si>
  <si>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</si>
  <si>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</si>
  <si>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</si>
  <si>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</si>
  <si>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</si>
  <si>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</si>
  <si>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</si>
  <si>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</si>
  <si>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</si>
  <si>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</si>
  <si>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</si>
  <si>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</si>
  <si>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</si>
  <si>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</si>
  <si>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</si>
  <si>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</si>
  <si>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</si>
  <si>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</si>
  <si>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</si>
  <si>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</si>
  <si>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</si>
  <si>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</si>
  <si>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</si>
  <si>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</si>
  <si>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</si>
  <si>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</si>
  <si>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</si>
  <si>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</si>
  <si>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</si>
  <si>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</si>
  <si>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</si>
  <si>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</si>
  <si>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</si>
  <si>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</si>
  <si>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</si>
  <si>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</si>
  <si>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</si>
  <si>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</si>
  <si>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</si>
  <si>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</si>
  <si>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</si>
  <si>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</si>
  <si>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</si>
  <si>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</si>
  <si>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</si>
  <si>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</si>
  <si>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</si>
  <si>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</si>
  <si>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</si>
  <si>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</si>
  <si>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</si>
  <si>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</si>
  <si>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</si>
  <si>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</si>
  <si>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</si>
  <si>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</si>
  <si>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</si>
  <si>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</si>
  <si>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</si>
  <si>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</si>
  <si>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</si>
  <si>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</si>
  <si>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</si>
  <si>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</si>
  <si>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</si>
  <si>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</si>
  <si>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</si>
  <si>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</si>
  <si>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</si>
  <si>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</si>
  <si>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</si>
  <si>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</si>
  <si>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</si>
  <si>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</si>
  <si>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</si>
  <si>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</si>
  <si>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</si>
  <si>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</si>
  <si>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</si>
  <si>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</si>
  <si>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</si>
  <si>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</si>
  <si>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</si>
  <si>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</si>
  <si>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</si>
  <si>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</si>
  <si>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</si>
  <si>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</si>
  <si>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</si>
  <si>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</si>
  <si>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</si>
  <si>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</si>
  <si>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</si>
  <si>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</si>
  <si>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</si>
  <si>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</si>
  <si>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</si>
  <si>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</si>
  <si>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</si>
  <si>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</si>
  <si>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</si>
  <si>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</si>
  <si>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</si>
  <si>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</si>
  <si>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</si>
  <si>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</si>
  <si>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</si>
  <si>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</si>
  <si>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</si>
  <si>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</si>
  <si>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</si>
  <si>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</si>
  <si>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</si>
  <si>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</si>
  <si>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</si>
  <si>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</si>
  <si>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</si>
  <si>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</si>
  <si>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</si>
  <si>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</si>
  <si>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</si>
  <si>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</si>
  <si>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</si>
  <si>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</si>
  <si>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</si>
  <si>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</si>
  <si>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</si>
  <si>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</si>
  <si>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</si>
  <si>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</si>
  <si>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</si>
  <si>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</si>
  <si>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</si>
  <si>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</si>
  <si>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</si>
  <si>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</si>
  <si>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</si>
  <si>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</si>
  <si>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</si>
  <si>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</si>
  <si>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</si>
  <si>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</si>
  <si>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</si>
  <si>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</si>
  <si>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</si>
  <si>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</si>
  <si>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</si>
  <si>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</si>
  <si>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</si>
  <si>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</si>
  <si>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</si>
  <si>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</si>
  <si>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</si>
  <si>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</si>
  <si>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</si>
  <si>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</si>
  <si>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</si>
  <si>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</si>
  <si>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</si>
  <si>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</si>
  <si>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</si>
  <si>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</si>
  <si>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</si>
  <si>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</si>
  <si>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</si>
  <si>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</si>
  <si>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</si>
  <si>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</si>
  <si>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</si>
  <si>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</si>
  <si>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</si>
  <si>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</si>
  <si>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</si>
  <si>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</si>
  <si>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</si>
  <si>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</si>
  <si>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</si>
  <si>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</si>
  <si>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</si>
  <si>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</si>
  <si>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</si>
  <si>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</si>
  <si>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</si>
  <si>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</si>
  <si>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</si>
  <si>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</si>
  <si>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</si>
  <si>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</si>
  <si>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</si>
  <si>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</si>
  <si>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</si>
  <si>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</si>
  <si>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</si>
  <si>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</si>
  <si>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</si>
  <si>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</si>
  <si>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</si>
  <si>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</si>
  <si>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</si>
  <si>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</si>
  <si>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</si>
  <si>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</si>
  <si>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</si>
  <si>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</si>
  <si>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</si>
  <si>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</si>
  <si>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</si>
  <si>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</si>
  <si>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</si>
  <si>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</si>
  <si>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</si>
  <si>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</si>
  <si>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</si>
  <si>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</si>
  <si>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</si>
  <si>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</si>
  <si>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</si>
  <si>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</si>
  <si>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</si>
  <si>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</si>
  <si>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</si>
  <si>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</si>
  <si>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</si>
  <si>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</si>
  <si>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</si>
  <si>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</si>
  <si>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</si>
  <si>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</si>
  <si>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</si>
  <si>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</si>
  <si>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</si>
  <si>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</si>
  <si>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</si>
  <si>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</si>
  <si>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</si>
  <si>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</si>
  <si>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</si>
  <si>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</si>
  <si>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</si>
  <si>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</si>
  <si>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</si>
  <si>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</si>
  <si>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</si>
  <si>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</si>
  <si>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</si>
  <si>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</si>
  <si>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</si>
  <si>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</si>
  <si>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</si>
  <si>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</si>
  <si>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</si>
  <si>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</si>
  <si>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</si>
  <si>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</si>
  <si>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</si>
  <si>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</si>
  <si>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</si>
  <si>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</si>
  <si>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</si>
  <si>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</si>
  <si>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</si>
  <si>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</si>
  <si>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</si>
  <si>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</si>
  <si>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</si>
  <si>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</si>
  <si>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</si>
  <si>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</si>
  <si>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</si>
  <si>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</si>
  <si>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</si>
  <si>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</si>
  <si>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</si>
  <si>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</si>
  <si>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</si>
  <si>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</si>
  <si>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</si>
  <si>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</si>
  <si>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</si>
  <si>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</si>
  <si>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</si>
  <si>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</si>
  <si>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</si>
  <si>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</si>
  <si>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</si>
  <si>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</si>
  <si>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</si>
  <si>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</si>
  <si>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</si>
  <si>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</si>
  <si>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</si>
  <si>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</si>
  <si>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</si>
  <si>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</si>
  <si>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</si>
  <si>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</si>
  <si>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</si>
  <si>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</si>
  <si>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</si>
  <si>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</si>
  <si>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</si>
  <si>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</si>
  <si>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</si>
  <si>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</si>
  <si>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</si>
  <si>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</si>
  <si>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</si>
  <si>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</si>
  <si>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</si>
  <si>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</si>
  <si>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</si>
  <si>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</si>
  <si>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</si>
  <si>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</si>
  <si>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</si>
  <si>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</si>
  <si>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</si>
  <si>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</si>
  <si>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</si>
  <si>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</si>
  <si>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</si>
  <si>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</si>
  <si>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</si>
  <si>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</si>
  <si>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</si>
  <si>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</si>
  <si>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</si>
  <si>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</si>
  <si>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</si>
  <si>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</si>
  <si>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</si>
  <si>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</si>
  <si>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</si>
  <si>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</si>
  <si>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</si>
  <si>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</si>
  <si>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</si>
  <si>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</si>
  <si>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</si>
  <si>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</si>
  <si>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</si>
  <si>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</si>
  <si>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</si>
  <si>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</si>
  <si>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</si>
  <si>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</si>
  <si>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</si>
  <si>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</si>
  <si>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</si>
  <si>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</si>
  <si>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</si>
  <si>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</si>
  <si>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</si>
  <si>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</si>
  <si>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</si>
  <si>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</si>
  <si>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</si>
  <si>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</si>
  <si>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</si>
  <si>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</si>
  <si>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</si>
  <si>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</si>
  <si>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</si>
  <si>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</si>
  <si>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</si>
  <si>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</si>
  <si>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</si>
  <si>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</si>
  <si>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</si>
  <si>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</si>
  <si>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</si>
  <si>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</si>
  <si>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</si>
  <si>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</si>
  <si>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</si>
  <si>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</si>
  <si>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</si>
  <si>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</si>
  <si>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</si>
  <si>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</si>
  <si>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</si>
  <si>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</si>
  <si>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</si>
  <si>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</si>
  <si>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</si>
  <si>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</si>
  <si>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</si>
  <si>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</si>
  <si>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</si>
  <si>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</si>
  <si>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</si>
  <si>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</si>
  <si>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</si>
  <si>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</si>
  <si>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</si>
  <si>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</si>
  <si>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</si>
  <si>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</si>
  <si>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</si>
  <si>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</si>
  <si>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</si>
  <si>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</si>
  <si>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</si>
  <si>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</si>
  <si>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</si>
  <si>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</si>
  <si>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</si>
  <si>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</si>
  <si>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</si>
  <si>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</si>
  <si>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</si>
  <si>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</si>
  <si>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</si>
  <si>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</si>
  <si>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</si>
  <si>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</si>
  <si>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</si>
  <si>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</si>
  <si>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</si>
  <si>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</si>
  <si>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</si>
  <si>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</si>
  <si>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</si>
  <si>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</si>
  <si>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</si>
  <si>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</si>
  <si>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</si>
  <si>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</si>
  <si>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</si>
  <si>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</si>
  <si>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</si>
  <si>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</si>
  <si>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</si>
  <si>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</si>
  <si>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</si>
  <si>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</si>
  <si>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</si>
  <si>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</si>
  <si>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</si>
  <si>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</si>
  <si>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</si>
  <si>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</si>
  <si>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</si>
  <si>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</si>
  <si>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</si>
  <si>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</si>
  <si>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</si>
  <si>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</si>
  <si>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</si>
  <si>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</si>
  <si>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</si>
  <si>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</si>
  <si>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</si>
  <si>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</si>
  <si>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</si>
  <si>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</si>
  <si>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</si>
  <si>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</si>
  <si>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</si>
  <si>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</si>
  <si>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</si>
  <si>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</si>
  <si>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</si>
  <si>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</si>
  <si>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</si>
  <si>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</si>
  <si>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</si>
  <si>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</si>
  <si>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</si>
  <si>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</si>
  <si>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</si>
  <si>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</si>
  <si>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</si>
  <si>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</si>
  <si>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</si>
  <si>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</si>
  <si>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</si>
  <si>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</si>
  <si>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</si>
  <si>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</si>
  <si>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</si>
  <si>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</si>
  <si>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</si>
  <si>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</si>
  <si>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</si>
  <si>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</si>
  <si>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</si>
  <si>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</si>
  <si>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</si>
  <si>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</si>
  <si>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</si>
  <si>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</si>
  <si>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</si>
  <si>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</si>
  <si>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</si>
  <si>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</si>
  <si>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</si>
  <si>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</si>
  <si>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</si>
  <si>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</si>
  <si>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</si>
  <si>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</si>
  <si>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</si>
  <si>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</si>
  <si>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</si>
  <si>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</si>
  <si>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</si>
  <si>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</si>
  <si>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</si>
  <si>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</si>
  <si>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</si>
  <si>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</si>
  <si>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</si>
  <si>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</si>
  <si>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</si>
  <si>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</si>
  <si>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</si>
  <si>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</si>
  <si>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</si>
  <si>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</si>
  <si>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</si>
  <si>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</si>
  <si>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</si>
  <si>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</si>
  <si>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</si>
  <si>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</si>
  <si>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</si>
  <si>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</si>
  <si>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</si>
  <si>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</si>
  <si>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</si>
  <si>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</si>
  <si>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</si>
  <si>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</si>
  <si>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</si>
  <si>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</si>
  <si>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</si>
  <si>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</si>
  <si>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</si>
  <si>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</si>
  <si>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</si>
  <si>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</si>
  <si>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</si>
  <si>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</si>
  <si>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</si>
  <si>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</si>
  <si>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</si>
  <si>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</si>
  <si>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</si>
  <si>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</si>
  <si>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</si>
  <si>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</si>
  <si>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</si>
  <si>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</si>
  <si>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</si>
  <si>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</si>
  <si>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</si>
  <si>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</si>
  <si>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</si>
  <si>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</si>
  <si>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</si>
  <si>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</si>
  <si>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</si>
  <si>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</si>
  <si>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</si>
  <si>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</si>
  <si>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</si>
  <si>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</si>
  <si>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</si>
  <si>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</si>
  <si>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</si>
  <si>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</si>
  <si>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</si>
  <si>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</si>
  <si>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</si>
  <si>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</si>
  <si>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</si>
  <si>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</si>
  <si>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</si>
  <si>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</si>
  <si>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</si>
  <si>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</si>
  <si>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</si>
  <si>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</si>
  <si>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</si>
  <si>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</si>
  <si>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</si>
  <si>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</si>
  <si>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</si>
  <si>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</si>
  <si>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</si>
  <si>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</si>
  <si>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</si>
  <si>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</si>
  <si>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</si>
  <si>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</si>
  <si>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</si>
  <si>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</si>
  <si>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</si>
  <si>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</si>
  <si>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</si>
  <si>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</si>
  <si>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</si>
  <si>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</si>
  <si>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</si>
  <si>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</si>
  <si>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</si>
  <si>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</si>
  <si>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</si>
  <si>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</si>
  <si>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</si>
  <si>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</si>
  <si>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</si>
  <si>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</si>
  <si>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</si>
  <si>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</si>
  <si>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</si>
  <si>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</si>
  <si>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</si>
  <si>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</si>
  <si>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</si>
  <si>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</si>
  <si>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</si>
  <si>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</si>
  <si>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</si>
  <si>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</si>
  <si>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</si>
  <si>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</si>
  <si>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</si>
  <si>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</si>
  <si>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</si>
  <si>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</si>
  <si>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</si>
  <si>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</si>
  <si>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</si>
  <si>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</si>
  <si>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</si>
  <si>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</si>
  <si>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</si>
  <si>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</si>
  <si>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</si>
  <si>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</si>
  <si>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</si>
  <si>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</si>
  <si>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</si>
  <si>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</si>
  <si>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</si>
  <si>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</si>
  <si>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</si>
  <si>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</si>
  <si>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</si>
  <si>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</si>
  <si>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</si>
  <si>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</si>
  <si>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</si>
  <si>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</si>
  <si>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</si>
  <si>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</si>
  <si>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</si>
  <si>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</si>
  <si>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</si>
  <si>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</si>
  <si>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</si>
  <si>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</si>
  <si>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</si>
  <si>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</si>
  <si>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</si>
  <si>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</si>
  <si>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</si>
  <si>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</si>
  <si>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</si>
  <si>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</si>
  <si>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</si>
  <si>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</si>
  <si>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</si>
  <si>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</si>
  <si>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</si>
  <si>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</si>
  <si>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</si>
  <si>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</si>
  <si>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</si>
  <si>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</si>
  <si>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</si>
  <si>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</si>
  <si>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</si>
  <si>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</si>
  <si>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</si>
  <si>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</si>
  <si>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</si>
  <si>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</si>
  <si>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</si>
  <si>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</si>
  <si>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</si>
  <si>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</si>
  <si>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</si>
  <si>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</si>
  <si>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</si>
  <si>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</si>
  <si>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</si>
  <si>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</si>
  <si>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</si>
  <si>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</si>
  <si>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</si>
  <si>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</si>
  <si>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</si>
  <si>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</si>
  <si>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</si>
  <si>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</si>
  <si>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</si>
  <si>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</si>
  <si>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</si>
  <si>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</si>
  <si>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</si>
  <si>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</si>
  <si>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</si>
  <si>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</si>
  <si>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</si>
  <si>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</si>
  <si>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</si>
  <si>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</si>
  <si>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</si>
  <si>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</si>
  <si>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</si>
  <si>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</si>
  <si>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</si>
  <si>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</si>
  <si>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</si>
  <si>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</si>
  <si>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</si>
  <si>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</si>
  <si>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</si>
  <si>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</si>
  <si>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</si>
  <si>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</si>
  <si>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</si>
  <si>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</si>
  <si>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</si>
  <si>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</si>
  <si>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</si>
  <si>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</si>
  <si>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</si>
  <si>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</si>
  <si>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</si>
  <si>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</si>
  <si>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</si>
  <si>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</si>
  <si>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</si>
  <si>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</si>
  <si>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</si>
  <si>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</si>
  <si>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</si>
  <si>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</si>
  <si>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</si>
  <si>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</si>
  <si>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</si>
  <si>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</si>
  <si>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</si>
  <si>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</si>
  <si>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</si>
  <si>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</si>
  <si>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</si>
  <si>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</si>
  <si>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</si>
  <si>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</si>
  <si>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</si>
  <si>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</si>
  <si>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</si>
  <si>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</si>
  <si>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</si>
  <si>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</si>
  <si>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</si>
  <si>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</si>
  <si>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</si>
  <si>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</si>
  <si>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</si>
  <si>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</si>
  <si>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</si>
  <si>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</si>
  <si>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</si>
  <si>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</si>
  <si>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</si>
  <si>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</si>
  <si>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</si>
  <si>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</si>
  <si>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</si>
  <si>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</si>
  <si>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</si>
  <si>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</si>
  <si>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</si>
  <si>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</si>
  <si>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</si>
  <si>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</si>
  <si>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</si>
  <si>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</si>
  <si>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</si>
  <si>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</si>
  <si>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</si>
  <si>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</si>
  <si>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</si>
  <si>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</si>
  <si>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</si>
  <si>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</si>
  <si>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</si>
  <si>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</si>
  <si>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</si>
  <si>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</si>
  <si>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</si>
  <si>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</si>
  <si>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</si>
  <si>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</si>
  <si>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</si>
  <si>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</si>
  <si>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</si>
  <si>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</si>
  <si>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</si>
  <si>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</si>
  <si>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</si>
  <si>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</si>
  <si>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</si>
  <si>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</si>
  <si>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</si>
  <si>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</si>
  <si>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</si>
  <si>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</si>
  <si>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</si>
  <si>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</si>
  <si>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</si>
  <si>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</si>
  <si>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</si>
  <si>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</si>
  <si>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</si>
  <si>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</si>
  <si>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</si>
  <si>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</si>
  <si>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</si>
  <si>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</si>
  <si>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</si>
  <si>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</si>
  <si>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</si>
  <si>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</si>
  <si>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</si>
  <si>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</si>
  <si>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</si>
  <si>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</si>
  <si>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</si>
  <si>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</si>
  <si>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</si>
  <si>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</si>
  <si>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</si>
  <si>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</si>
  <si>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</si>
  <si>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</si>
  <si>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</si>
  <si>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</si>
  <si>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</si>
  <si>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</si>
  <si>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</si>
  <si>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</si>
  <si>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</si>
  <si>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</si>
  <si>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</si>
  <si>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</si>
  <si>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</si>
  <si>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</si>
  <si>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</si>
  <si>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</si>
  <si>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</si>
  <si>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</si>
  <si>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</si>
  <si>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</si>
  <si>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</si>
  <si>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</si>
  <si>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</si>
  <si>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</si>
  <si>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</si>
  <si>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</si>
  <si>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</si>
  <si>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</si>
  <si>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</si>
  <si>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</si>
  <si>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</si>
  <si>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</si>
  <si>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</si>
  <si>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</si>
  <si>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</si>
  <si>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</si>
  <si>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</si>
  <si>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</si>
  <si>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</si>
  <si>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</si>
  <si>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</si>
  <si>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</si>
  <si>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</si>
  <si>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</si>
  <si>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</si>
  <si>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</si>
  <si>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</si>
  <si>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</si>
  <si>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</si>
  <si>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</si>
  <si>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</si>
  <si>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</si>
  <si>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</si>
  <si>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</si>
  <si>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</si>
  <si>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</si>
  <si>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</si>
  <si>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</si>
  <si>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</si>
  <si>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</si>
  <si>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</si>
  <si>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</si>
  <si>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</si>
  <si>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</si>
  <si>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</si>
  <si>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</si>
  <si>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</si>
  <si>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</si>
  <si>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</si>
  <si>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</si>
  <si>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</si>
  <si>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</si>
  <si>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</si>
  <si>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</si>
  <si>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</si>
  <si>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</si>
  <si>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</si>
  <si>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</si>
  <si>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</si>
  <si>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</si>
  <si>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</si>
  <si>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</si>
  <si>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</si>
  <si>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</si>
  <si>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</si>
  <si>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</si>
  <si>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</si>
  <si>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</si>
  <si>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</si>
  <si>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</si>
  <si>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</si>
  <si>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</si>
  <si>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</si>
  <si>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</si>
  <si>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</si>
  <si>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</si>
  <si>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</si>
  <si>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</si>
  <si>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</si>
  <si>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</si>
  <si>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</si>
  <si>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</si>
  <si>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</si>
  <si>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</si>
  <si>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</si>
  <si>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</si>
  <si>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</si>
  <si>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</si>
  <si>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</si>
  <si>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</si>
  <si>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</si>
  <si>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</si>
  <si>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</si>
  <si>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</si>
  <si>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</si>
  <si>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</si>
  <si>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</si>
  <si>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</si>
  <si>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</si>
  <si>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</si>
  <si>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</si>
  <si>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</si>
  <si>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</si>
  <si>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</si>
  <si>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</si>
  <si>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</si>
  <si>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</si>
  <si>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</si>
  <si>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</si>
  <si>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</si>
  <si>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</si>
  <si>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</si>
  <si>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</si>
  <si>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</si>
  <si>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</si>
  <si>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</si>
  <si>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</si>
  <si>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</si>
  <si>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</si>
  <si>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</si>
  <si>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</si>
  <si>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</si>
  <si>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</si>
  <si>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</si>
  <si>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</si>
  <si>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</si>
  <si>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</si>
  <si>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</si>
  <si>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</si>
  <si>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</si>
  <si>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</si>
  <si>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</si>
  <si>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</si>
  <si>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</si>
  <si>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</si>
  <si>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</si>
  <si>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</si>
  <si>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</si>
  <si>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</si>
  <si>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</si>
  <si>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</si>
  <si>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</si>
  <si>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</si>
  <si>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</si>
  <si>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</si>
  <si>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</si>
  <si>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</si>
  <si>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</si>
  <si>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</si>
  <si>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</si>
  <si>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</si>
  <si>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</si>
  <si>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</si>
  <si>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</si>
  <si>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</si>
  <si>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</si>
  <si>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</si>
  <si>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</si>
  <si>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</si>
  <si>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</si>
  <si>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</si>
  <si>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</si>
  <si>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</si>
  <si>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</si>
  <si>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</si>
  <si>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</si>
  <si>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</si>
  <si>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</si>
  <si>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</si>
  <si>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</si>
  <si>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</si>
  <si>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</si>
  <si>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</si>
  <si>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</si>
  <si>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</si>
  <si>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</si>
  <si>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</si>
  <si>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</si>
  <si>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</si>
  <si>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</si>
  <si>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</si>
  <si>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</si>
  <si>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</si>
  <si>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</si>
  <si>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</si>
  <si>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</si>
  <si>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</si>
  <si>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</si>
  <si>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</si>
  <si>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</si>
  <si>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</si>
  <si>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</si>
  <si>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</si>
  <si>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</si>
  <si>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</si>
  <si>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</si>
  <si>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</si>
  <si>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</si>
  <si>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</si>
  <si>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</si>
  <si>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</si>
  <si>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</si>
  <si>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</si>
  <si>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</si>
  <si>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</si>
  <si>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</si>
  <si>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</si>
  <si>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</si>
  <si>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</si>
  <si>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</si>
  <si>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</si>
  <si>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</si>
  <si>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</si>
  <si>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</si>
  <si>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</si>
  <si>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</si>
  <si>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</si>
  <si>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</si>
  <si>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</si>
  <si>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</si>
  <si>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</si>
  <si>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</si>
  <si>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</si>
  <si>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</si>
  <si>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</si>
  <si>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</si>
  <si>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</si>
  <si>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</si>
  <si>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</si>
  <si>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</si>
  <si>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</si>
  <si>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</si>
  <si>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</si>
  <si>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</si>
  <si>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</si>
  <si>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</si>
  <si>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</si>
  <si>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</si>
  <si>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</si>
  <si>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</si>
  <si>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</si>
  <si>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</si>
  <si>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</si>
  <si>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</si>
  <si>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</si>
  <si>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</si>
  <si>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</si>
  <si>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</si>
  <si>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</si>
  <si>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</si>
  <si>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</si>
  <si>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</si>
  <si>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</si>
  <si>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</si>
  <si>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</si>
  <si>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</si>
  <si>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</si>
  <si>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</si>
  <si>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</si>
  <si>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</si>
  <si>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</si>
  <si>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</si>
  <si>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</si>
  <si>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</si>
  <si>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</si>
  <si>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</si>
  <si>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</si>
  <si>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</si>
  <si>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</si>
  <si>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</si>
  <si>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</si>
  <si>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</si>
  <si>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</si>
  <si>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</si>
  <si>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</si>
  <si>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</si>
  <si>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</si>
  <si>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</si>
  <si>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</si>
  <si>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</si>
  <si>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</si>
  <si>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</si>
  <si>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</si>
  <si>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</si>
  <si>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</si>
  <si>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</si>
  <si>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</si>
  <si>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</si>
  <si>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</si>
  <si>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</si>
  <si>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</si>
  <si>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</si>
  <si>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</si>
  <si>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</si>
  <si>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</si>
  <si>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</si>
  <si>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</si>
  <si>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</si>
  <si>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</si>
  <si>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</si>
  <si>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</si>
  <si>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</si>
  <si>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</si>
  <si>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</si>
  <si>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</si>
  <si>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</si>
  <si>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</si>
  <si>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</si>
  <si>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</si>
  <si>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</si>
  <si>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</si>
  <si>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</si>
  <si>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</si>
  <si>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</si>
  <si>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</si>
  <si>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</si>
  <si>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</si>
  <si>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</si>
  <si>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</si>
  <si>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</si>
  <si>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</si>
  <si>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</si>
  <si>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</si>
  <si>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</si>
  <si>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</si>
  <si>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</si>
  <si>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</si>
  <si>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</si>
  <si>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</si>
  <si>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</si>
  <si>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</si>
  <si>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</si>
  <si>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</si>
  <si>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</si>
  <si>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</si>
  <si>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</si>
  <si>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</si>
  <si>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</si>
  <si>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</si>
  <si>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</si>
  <si>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</si>
  <si>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</si>
  <si>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</si>
  <si>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</si>
  <si>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</si>
  <si>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</si>
  <si>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</si>
  <si>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</si>
  <si>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</si>
  <si>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</si>
  <si>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</si>
  <si>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</si>
  <si>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</si>
  <si>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</si>
  <si>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</si>
  <si>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</si>
  <si>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</si>
  <si>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</si>
  <si>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</si>
  <si>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</si>
  <si>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</si>
  <si>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</si>
  <si>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</si>
  <si>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</si>
  <si>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</si>
  <si>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</si>
  <si>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</si>
  <si>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</si>
  <si>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</si>
  <si>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</si>
  <si>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</si>
  <si>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</si>
  <si>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</si>
  <si>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</si>
  <si>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</si>
  <si>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</si>
  <si>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</si>
  <si>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</si>
  <si>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</si>
  <si>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lower limit</t>
  </si>
  <si>
    <t>upper limit</t>
  </si>
  <si>
    <t>Count of outcome</t>
  </si>
  <si>
    <t>Parent 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</si>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</sst>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theme="5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[KickstarterCampaignsAnalysis.xlsx]Outcomes by Parent Category!PivotTable2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C5-4C5B-BCF2-B8518F8BFACC}"/>
            </c:ext>
          </c:extLst>
        </c:ser>
        <c:ser>
          <c:idx val="1"/>
          <c:order val="1"/>
          <c:tx>
            <c:strRef>
              <c:f>'Outcomes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5-4C5B-BCF2-B8518F8BFACC}"/>
            </c:ext>
          </c:extLst>
        </c:ser>
        <c:ser>
          <c:idx val="2"/>
          <c:order val="2"/>
          <c:tx>
            <c:strRef>
              <c:f>'Outcomes 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C5-4C5B-BCF2-B8518F8BFACC}"/>
            </c:ext>
          </c:extLst>
        </c:ser>
        <c:ser>
          <c:idx val="3"/>
          <c:order val="3"/>
          <c:tx>
            <c:strRef>
              <c:f>'Outcomes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C5-4C5B-BCF2-B8518F8BF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364271"/>
        <c:axId val="1899480400"/>
      </c:barChart>
      <c:catAx>
        <c:axId val="16936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480400"/>
        <c:crosses val="autoZero"/>
        <c:auto val="1"/>
        <c:lblAlgn val="ctr"/>
        <c:lblOffset val="100"/>
        <c:noMultiLvlLbl val="0"/>
      </c:catAx>
      <c:valAx>
        <c:axId val="18994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6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[KickstarterCampaignsAnalysis.xlsx]Outcomes by Sub Category!PivotTable3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F-4747-AF08-9BA0836A5125}"/>
            </c:ext>
          </c:extLst>
        </c:ser>
        <c:ser>
          <c:idx val="1"/>
          <c:order val="1"/>
          <c:tx>
            <c:strRef>
              <c:f>'Outcomes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F6F-4747-AF08-9BA0836A5125}"/>
              </c:ext>
            </c:extLst>
          </c:dPt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F-4747-AF08-9BA0836A5125}"/>
            </c:ext>
          </c:extLst>
        </c:ser>
        <c:ser>
          <c:idx val="2"/>
          <c:order val="2"/>
          <c:tx>
            <c:strRef>
              <c:f>'Outcomes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F-4747-AF08-9BA0836A5125}"/>
            </c:ext>
          </c:extLst>
        </c:ser>
        <c:ser>
          <c:idx val="3"/>
          <c:order val="3"/>
          <c:tx>
            <c:strRef>
              <c:f>'Outcomes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9-452A-8F90-934ABDB49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594255"/>
        <c:axId val="171396911"/>
      </c:barChart>
      <c:catAx>
        <c:axId val="64459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96911"/>
        <c:crosses val="autoZero"/>
        <c:auto val="1"/>
        <c:lblAlgn val="ctr"/>
        <c:lblOffset val="100"/>
        <c:noMultiLvlLbl val="0"/>
      </c:catAx>
      <c:valAx>
        <c:axId val="17139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9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[KickstarterCampaignsAnalysis.xlsx]Outcomes by Month Created!PivotTable4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8-4703-A106-ABB546435707}"/>
            </c:ext>
          </c:extLst>
        </c:ser>
        <c:ser>
          <c:idx val="1"/>
          <c:order val="1"/>
          <c:tx>
            <c:strRef>
              <c:f>'Outcomes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E8-4703-A106-ABB546435707}"/>
            </c:ext>
          </c:extLst>
        </c:ser>
        <c:ser>
          <c:idx val="2"/>
          <c:order val="2"/>
          <c:tx>
            <c:strRef>
              <c:f>'Outcomes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E8-4703-A106-ABB546435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8004304"/>
        <c:axId val="697605423"/>
      </c:lineChart>
      <c:catAx>
        <c:axId val="18080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05423"/>
        <c:crosses val="autoZero"/>
        <c:auto val="1"/>
        <c:lblAlgn val="ctr"/>
        <c:lblOffset val="100"/>
        <c:noMultiLvlLbl val="0"/>
      </c:catAx>
      <c:valAx>
        <c:axId val="69760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0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 Slices'!$F$1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Slices'!$A$2:$A$13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Slices'!$F$2:$F$13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5-4236-B2FD-24D7086B5C72}"/>
            </c:ext>
          </c:extLst>
        </c:ser>
        <c:ser>
          <c:idx val="1"/>
          <c:order val="1"/>
          <c:tx>
            <c:strRef>
              <c:f>'Outcomes by Goal Slices'!$G$1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Slices'!$A$2:$A$13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Slices'!$G$2:$G$13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5-4236-B2FD-24D7086B5C72}"/>
            </c:ext>
          </c:extLst>
        </c:ser>
        <c:ser>
          <c:idx val="2"/>
          <c:order val="2"/>
          <c:tx>
            <c:strRef>
              <c:f>'Outcomes by Goal Slices'!$H$1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 Slices'!$A$2:$A$13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 Slices'!$H$2:$H$13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5-4236-B2FD-24D7086B5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01792"/>
        <c:axId val="194594464"/>
      </c:lineChart>
      <c:catAx>
        <c:axId val="7100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94464"/>
        <c:crosses val="autoZero"/>
        <c:auto val="1"/>
        <c:lblAlgn val="ctr"/>
        <c:lblOffset val="100"/>
        <c:noMultiLvlLbl val="0"/>
      </c:catAx>
      <c:valAx>
        <c:axId val="19459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0</xdr:rowOff>
    </xdr:from>
    <xdr:to>
      <xdr:col>16</xdr:col>
      <xdr:colOff>600075</xdr:colOff>
      <xdr:row>27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04344-82D3-4301-96F7-DFBF8A612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22</xdr:col>
      <xdr:colOff>0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C9A9F-8A23-4F9B-A412-66DF26C88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9525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898BB-0E1B-4504-9F67-B765B9AB3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9524</xdr:rowOff>
    </xdr:from>
    <xdr:to>
      <xdr:col>8</xdr:col>
      <xdr:colOff>0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09073-0931-41A4-82AC-068B52DD7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'Cruz, Dexter (AssetMark)" refreshedDate="43398.397320370372" createdVersion="6" refreshedVersion="6" minRefreshableVersion="3" recordCount="4114" xr:uid="{3FC91CFE-7F91-4A08-8782-98C344ECFE43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'Cruz, Dexter (AssetMark)" refreshedDate="43400.669519444447" createdVersion="6" refreshedVersion="6" minRefreshableVersion="3" recordCount="4114" xr:uid="{415B3C35-CFF0-4C9D-9CAD-B2A82077E166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714FF-A2BF-4D3C-8A49-C456B5B48F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3DC02-0B58-4B7C-AE78-D6204FBAFF2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sd="0"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E7BA2-E15C-4288-B32A-FAE69D41E7F0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1"/>
        <item x="2"/>
        <item x="3"/>
        <item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7109375" bestFit="1" customWidth="1"/>
    <col min="16" max="16" width="20.7109375" bestFit="1" customWidth="1"/>
    <col min="17" max="17" width="18.85546875" bestFit="1" customWidth="1"/>
    <col min="18" max="18" width="15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8401</v>
      </c>
      <c r="T1" s="1" t="s">
        <v>8402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E2/L2</f>
        <v>63.917582417582416</v>
      </c>
      <c r="Q2" t="str">
        <f t="shared" ref="Q2:Q65" si="2">LEFT(N2, FIND("/", N2) - 1)</f>
        <v>film &amp; video</v>
      </c>
      <c r="R2" t="str">
        <f t="shared" ref="R2:R65" si="3">RIGHT(N2, LEN(N2) - LEN(Q2) - 1)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E66/L66</f>
        <v>86.666666666666671</v>
      </c>
      <c r="Q66" t="str">
        <f t="shared" ref="Q66:Q129" si="8">LEFT(N66, FIND("/", N66) - 1)</f>
        <v>film &amp; video</v>
      </c>
      <c r="R66" t="str">
        <f t="shared" ref="R66:R129" si="9">RIGHT(N66, LEN(N66) - LEN(Q66) - 1)</f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ref="P130:P193" si="13">E130/L130</f>
        <v>311.16666666666669</v>
      </c>
      <c r="Q130" t="str">
        <f t="shared" ref="Q130:Q193" si="14">LEFT(N130, FIND("/", N130) - 1)</f>
        <v>film &amp; video</v>
      </c>
      <c r="R130" t="str">
        <f t="shared" ref="R130:R193" si="15">RIGHT(N130, LEN(N130) - LEN(Q130) - 1)</f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ref="P194:P257" si="19">E194/L194</f>
        <v>5.666666666666667</v>
      </c>
      <c r="Q194" t="str">
        <f t="shared" ref="Q194:Q257" si="20">LEFT(N194, FIND("/", N194) - 1)</f>
        <v>film &amp; video</v>
      </c>
      <c r="R194" t="str">
        <f t="shared" ref="R194:R257" si="21">RIGHT(N194, LEN(N194) - LEN(Q194) - 1)</f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ref="P258:P321" si="25">E258/L258</f>
        <v>65.756363636363631</v>
      </c>
      <c r="Q258" t="str">
        <f t="shared" ref="Q258:Q321" si="26">LEFT(N258, FIND("/", N258) - 1)</f>
        <v>film &amp; video</v>
      </c>
      <c r="R258" t="str">
        <f t="shared" ref="R258:R321" si="27">RIGHT(N258, LEN(N258) - LEN(Q258) - 1)</f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ref="P322:P385" si="31">E322/L322</f>
        <v>134.91139240506328</v>
      </c>
      <c r="Q322" t="str">
        <f t="shared" ref="Q322:Q385" si="32">LEFT(N322, FIND("/", N322) - 1)</f>
        <v>film &amp; video</v>
      </c>
      <c r="R322" t="str">
        <f t="shared" ref="R322:R385" si="33">RIGHT(N322, LEN(N322) - LEN(Q322) - 1)</f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ref="P386:P449" si="37">E386/L386</f>
        <v>58.540469973890339</v>
      </c>
      <c r="Q386" t="str">
        <f t="shared" ref="Q386:Q449" si="38">LEFT(N386, FIND("/", N386) - 1)</f>
        <v>film &amp; video</v>
      </c>
      <c r="R386" t="str">
        <f t="shared" ref="R386:R449" si="39">RIGHT(N386, LEN(N386) - LEN(Q386) - 1)</f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ref="P450:P513" si="43">E450/L450</f>
        <v>20.502500000000001</v>
      </c>
      <c r="Q450" t="str">
        <f t="shared" ref="Q450:Q513" si="44">LEFT(N450, FIND("/", N450) - 1)</f>
        <v>film &amp; video</v>
      </c>
      <c r="R450" t="str">
        <f t="shared" ref="R450:R513" si="45">RIGHT(N450, LEN(N450) - LEN(Q450) - 1)</f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ref="P514:P577" si="49">E514/L514</f>
        <v>5.5</v>
      </c>
      <c r="Q514" t="str">
        <f t="shared" ref="Q514:Q577" si="50">LEFT(N514, FIND("/", N514) - 1)</f>
        <v>film &amp; video</v>
      </c>
      <c r="R514" t="str">
        <f t="shared" ref="R514:R577" si="51">RIGHT(N514, LEN(N514) - LEN(Q514) - 1)</f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ref="P578:P641" si="55">E578/L578</f>
        <v>1</v>
      </c>
      <c r="Q578" t="str">
        <f t="shared" ref="Q578:Q641" si="56">LEFT(N578, FIND("/", N578) - 1)</f>
        <v>technology</v>
      </c>
      <c r="R578" t="str">
        <f t="shared" ref="R578:R641" si="57">RIGHT(N578, LEN(N578) - LEN(Q578) - 1)</f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ref="P642:P705" si="61">E642/L642</f>
        <v>50.5</v>
      </c>
      <c r="Q642" t="str">
        <f t="shared" ref="Q642:Q705" si="62">LEFT(N642, FIND("/", N642) - 1)</f>
        <v>technology</v>
      </c>
      <c r="R642" t="str">
        <f t="shared" ref="R642:R705" si="63">RIGHT(N642, LEN(N642) - LEN(Q642) - 1)</f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ref="P706:P769" si="67">E706/L706</f>
        <v>120.25</v>
      </c>
      <c r="Q706" t="str">
        <f t="shared" ref="Q706:Q769" si="68">LEFT(N706, FIND("/", N706) - 1)</f>
        <v>technology</v>
      </c>
      <c r="R706" t="str">
        <f t="shared" ref="R706:R769" si="69">RIGHT(N706, LEN(N706) - LEN(Q706) - 1)</f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ref="P770:P833" si="73">E770/L770</f>
        <v>#DIV/0!</v>
      </c>
      <c r="Q770" t="str">
        <f t="shared" ref="Q770:Q833" si="74">LEFT(N770, FIND("/", N770) - 1)</f>
        <v>publishing</v>
      </c>
      <c r="R770" t="str">
        <f t="shared" ref="R770:R833" si="75">RIGHT(N770, LEN(N770) - LEN(Q770) - 1)</f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ref="P834:P897" si="79">E834/L834</f>
        <v>97.993896103896105</v>
      </c>
      <c r="Q834" t="str">
        <f t="shared" ref="Q834:Q897" si="80">LEFT(N834, FIND("/", N834) - 1)</f>
        <v>music</v>
      </c>
      <c r="R834" t="str">
        <f t="shared" ref="R834:R897" si="81">RIGHT(N834, LEN(N834) - LEN(Q834) - 1)</f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ref="P898:P961" si="85">E898/L898</f>
        <v>44.444444444444443</v>
      </c>
      <c r="Q898" t="str">
        <f t="shared" ref="Q898:Q961" si="86">LEFT(N898, FIND("/", N898) - 1)</f>
        <v>music</v>
      </c>
      <c r="R898" t="str">
        <f t="shared" ref="R898:R961" si="87">RIGHT(N898, LEN(N898) - LEN(Q898) - 1)</f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ref="P962:P1025" si="91">E962/L962</f>
        <v>136.46276595744681</v>
      </c>
      <c r="Q962" t="str">
        <f t="shared" ref="Q962:Q1025" si="92">LEFT(N962, FIND("/", N962) - 1)</f>
        <v>technology</v>
      </c>
      <c r="R962" t="str">
        <f t="shared" ref="R962:R1025" si="93">RIGHT(N962, LEN(N962) - LEN(Q962) - 1)</f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ref="P1026:P1089" si="97">E1026/L1026</f>
        <v>388.9762295081967</v>
      </c>
      <c r="Q1026" t="str">
        <f t="shared" ref="Q1026:Q1089" si="98">LEFT(N1026, FIND("/", N1026) - 1)</f>
        <v>music</v>
      </c>
      <c r="R1026" t="str">
        <f t="shared" ref="R1026:R1089" si="99">RIGHT(N1026, LEN(N1026) - LEN(Q1026) - 1)</f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ref="P1090:P1153" si="103">E1090/L1090</f>
        <v>43.41727891156463</v>
      </c>
      <c r="Q1090" t="str">
        <f t="shared" ref="Q1090:Q1153" si="104">LEFT(N1090, FIND("/", N1090) - 1)</f>
        <v>games</v>
      </c>
      <c r="R1090" t="str">
        <f t="shared" ref="R1090:R1153" si="105">RIGHT(N1090, LEN(N1090) - LEN(Q1090) - 1)</f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ref="P1154:P1217" si="109">E1154/L1154</f>
        <v>60.733333333333334</v>
      </c>
      <c r="Q1154" t="str">
        <f t="shared" ref="Q1154:Q1217" si="110">LEFT(N1154, FIND("/", N1154) - 1)</f>
        <v>food</v>
      </c>
      <c r="R1154" t="str">
        <f t="shared" ref="R1154:R1217" si="111">RIGHT(N1154, LEN(N1154) - LEN(Q1154) - 1)</f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ref="P1218:P1281" si="115">E1218/L1218</f>
        <v>91.882882882882882</v>
      </c>
      <c r="Q1218" t="str">
        <f t="shared" ref="Q1218:Q1281" si="116">LEFT(N1218, FIND("/", N1218) - 1)</f>
        <v>photography</v>
      </c>
      <c r="R1218" t="str">
        <f t="shared" ref="R1218:R1281" si="117">RIGHT(N1218, LEN(N1218) - LEN(Q1218) - 1)</f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ref="P1282:P1345" si="121">E1282/L1282</f>
        <v>127.97523076923076</v>
      </c>
      <c r="Q1282" t="str">
        <f t="shared" ref="Q1282:Q1345" si="122">LEFT(N1282, FIND("/", N1282) - 1)</f>
        <v>music</v>
      </c>
      <c r="R1282" t="str">
        <f t="shared" ref="R1282:R1345" si="123">RIGHT(N1282, LEN(N1282) - LEN(Q1282) - 1)</f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ref="P1346:P1409" si="127">E1346/L1346</f>
        <v>40.762589928057551</v>
      </c>
      <c r="Q1346" t="str">
        <f t="shared" ref="Q1346:Q1409" si="128">LEFT(N1346, FIND("/", N1346) - 1)</f>
        <v>publishing</v>
      </c>
      <c r="R1346" t="str">
        <f t="shared" ref="R1346:R1409" si="129">RIGHT(N1346, LEN(N1346) - LEN(Q1346) - 1)</f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ref="P1410:P1473" si="133">E1410/L1410</f>
        <v>12</v>
      </c>
      <c r="Q1410" t="str">
        <f t="shared" ref="Q1410:Q1473" si="134">LEFT(N1410, FIND("/", N1410) - 1)</f>
        <v>publishing</v>
      </c>
      <c r="R1410" t="str">
        <f t="shared" ref="R1410:R1473" si="135">RIGHT(N1410, LEN(N1410) - LEN(Q1410) - 1)</f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ref="P1474:P1537" si="139">E1474/L1474</f>
        <v>103.20238095238095</v>
      </c>
      <c r="Q1474" t="str">
        <f t="shared" ref="Q1474:Q1537" si="140">LEFT(N1474, FIND("/", N1474) - 1)</f>
        <v>publishing</v>
      </c>
      <c r="R1474" t="str">
        <f t="shared" ref="R1474:R1537" si="141">RIGHT(N1474, LEN(N1474) - LEN(Q1474) - 1)</f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ref="P1538:P1601" si="145">E1538/L1538</f>
        <v>66.015406593406595</v>
      </c>
      <c r="Q1538" t="str">
        <f t="shared" ref="Q1538:Q1601" si="146">LEFT(N1538, FIND("/", N1538) - 1)</f>
        <v>photography</v>
      </c>
      <c r="R1538" t="str">
        <f t="shared" ref="R1538:R1601" si="147">RIGHT(N1538, LEN(N1538) - LEN(Q1538) - 1)</f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ref="P1602:P1665" si="151">E1602/L1602</f>
        <v>40.777777777777779</v>
      </c>
      <c r="Q1602" t="str">
        <f t="shared" ref="Q1602:Q1665" si="152">LEFT(N1602, FIND("/", N1602) - 1)</f>
        <v>photography</v>
      </c>
      <c r="R1602" t="str">
        <f t="shared" ref="R1602:R1665" si="153">RIGHT(N1602, LEN(N1602) - LEN(Q1602) - 1)</f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ref="P1666:P1729" si="157">E1666/L1666</f>
        <v>34.384494382022467</v>
      </c>
      <c r="Q1666" t="str">
        <f t="shared" ref="Q1666:Q1729" si="158">LEFT(N1666, FIND("/", N1666) - 1)</f>
        <v>music</v>
      </c>
      <c r="R1666" t="str">
        <f t="shared" ref="R1666:R1729" si="159">RIGHT(N1666, LEN(N1666) - LEN(Q1666) - 1)</f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ref="P1730:P1793" si="163">E1730/L1730</f>
        <v>122.14285714285714</v>
      </c>
      <c r="Q1730" t="str">
        <f t="shared" ref="Q1730:Q1793" si="164">LEFT(N1730, FIND("/", N1730) - 1)</f>
        <v>music</v>
      </c>
      <c r="R1730" t="str">
        <f t="shared" ref="R1730:R1793" si="165">RIGHT(N1730, LEN(N1730) - LEN(Q1730) - 1)</f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ref="P1794:P1857" si="169">E1794/L1794</f>
        <v>109.93525179856115</v>
      </c>
      <c r="Q1794" t="str">
        <f t="shared" ref="Q1794:Q1857" si="170">LEFT(N1794, FIND("/", N1794) - 1)</f>
        <v>photography</v>
      </c>
      <c r="R1794" t="str">
        <f t="shared" ref="R1794:R1857" si="171">RIGHT(N1794, LEN(N1794) - LEN(Q1794) - 1)</f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ref="P1858:P1921" si="175">E1858/L1858</f>
        <v>53.289473684210527</v>
      </c>
      <c r="Q1858" t="str">
        <f t="shared" ref="Q1858:Q1921" si="176">LEFT(N1858, FIND("/", N1858) - 1)</f>
        <v>music</v>
      </c>
      <c r="R1858" t="str">
        <f t="shared" ref="R1858:R1921" si="177">RIGHT(N1858, LEN(N1858) - LEN(Q1858) - 1)</f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ref="P1922:P1985" si="181">E1922/L1922</f>
        <v>40.980952380952381</v>
      </c>
      <c r="Q1922" t="str">
        <f t="shared" ref="Q1922:Q1985" si="182">LEFT(N1922, FIND("/", N1922) - 1)</f>
        <v>technology</v>
      </c>
      <c r="R1922" t="str">
        <f t="shared" ref="R1922:R1985" si="183">RIGHT(N1922, LEN(N1922) - LEN(Q1922) - 1)</f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ref="P1986:P2049" si="187">E1986/L1986</f>
        <v>453.14285714285717</v>
      </c>
      <c r="Q1986" t="str">
        <f t="shared" ref="Q1986:Q2049" si="188">LEFT(N1986, FIND("/", N1986) - 1)</f>
        <v>photography</v>
      </c>
      <c r="R1986" t="str">
        <f t="shared" ref="R1986:R2049" si="189">RIGHT(N1986, LEN(N1986) - LEN(Q1986) - 1)</f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ref="P2050:P2113" si="193">E2050/L2050</f>
        <v>91.82989803350327</v>
      </c>
      <c r="Q2050" t="str">
        <f t="shared" ref="Q2050:Q2113" si="194">LEFT(N2050, FIND("/", N2050) - 1)</f>
        <v>technology</v>
      </c>
      <c r="R2050" t="str">
        <f t="shared" ref="R2050:R2113" si="195">RIGHT(N2050, LEN(N2050) - LEN(Q2050) - 1)</f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ref="P2114:P2177" si="199">E2114/L2114</f>
        <v>27.272727272727273</v>
      </c>
      <c r="Q2114" t="str">
        <f t="shared" ref="Q2114:Q2177" si="200">LEFT(N2114, FIND("/", N2114) - 1)</f>
        <v>music</v>
      </c>
      <c r="R2114" t="str">
        <f t="shared" ref="R2114:R2177" si="201">RIGHT(N2114, LEN(N2114) - LEN(Q2114) - 1)</f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ref="P2178:P2241" si="205">E2178/L2178</f>
        <v>88.74647887323944</v>
      </c>
      <c r="Q2178" t="str">
        <f t="shared" ref="Q2178:Q2241" si="206">LEFT(N2178, FIND("/", N2178) - 1)</f>
        <v>music</v>
      </c>
      <c r="R2178" t="str">
        <f t="shared" ref="R2178:R2241" si="207">RIGHT(N2178, LEN(N2178) - LEN(Q2178) - 1)</f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ref="P2242:P2305" si="211">E2242/L2242</f>
        <v>140.97916666666666</v>
      </c>
      <c r="Q2242" t="str">
        <f t="shared" ref="Q2242:Q2305" si="212">LEFT(N2242, FIND("/", N2242) - 1)</f>
        <v>games</v>
      </c>
      <c r="R2242" t="str">
        <f t="shared" ref="R2242:R2305" si="213">RIGHT(N2242, LEN(N2242) - LEN(Q2242) - 1)</f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ref="P2306:P2369" si="217">E2306/L2306</f>
        <v>53.469203539823013</v>
      </c>
      <c r="Q2306" t="str">
        <f t="shared" ref="Q2306:Q2369" si="218">LEFT(N2306, FIND("/", N2306) - 1)</f>
        <v>music</v>
      </c>
      <c r="R2306" t="str">
        <f t="shared" ref="R2306:R2369" si="219">RIGHT(N2306, LEN(N2306) - LEN(Q2306) - 1)</f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ref="P2370:P2433" si="223">E2370/L2370</f>
        <v>50</v>
      </c>
      <c r="Q2370" t="str">
        <f t="shared" ref="Q2370:Q2433" si="224">LEFT(N2370, FIND("/", N2370) - 1)</f>
        <v>technology</v>
      </c>
      <c r="R2370" t="str">
        <f t="shared" ref="R2370:R2433" si="225">RIGHT(N2370, LEN(N2370) - LEN(Q2370) - 1)</f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ref="P2434:P2497" si="229">E2434/L2434</f>
        <v>1</v>
      </c>
      <c r="Q2434" t="str">
        <f t="shared" ref="Q2434:Q2497" si="230">LEFT(N2434, FIND("/", N2434) - 1)</f>
        <v>food</v>
      </c>
      <c r="R2434" t="str">
        <f t="shared" ref="R2434:R2497" si="231">RIGHT(N2434, LEN(N2434) - LEN(Q2434) - 1)</f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ref="P2498:P2561" si="235">E2498/L2498</f>
        <v>600</v>
      </c>
      <c r="Q2498" t="str">
        <f t="shared" ref="Q2498:Q2561" si="236">LEFT(N2498, FIND("/", N2498) - 1)</f>
        <v>music</v>
      </c>
      <c r="R2498" t="str">
        <f t="shared" ref="R2498:R2561" si="237">RIGHT(N2498, LEN(N2498) - LEN(Q2498) - 1)</f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ref="P2562:P2625" si="241">E2562/L2562</f>
        <v>143</v>
      </c>
      <c r="Q2562" t="str">
        <f t="shared" ref="Q2562:Q2625" si="242">LEFT(N2562, FIND("/", N2562) - 1)</f>
        <v>music</v>
      </c>
      <c r="R2562" t="str">
        <f t="shared" ref="R2562:R2625" si="243">RIGHT(N2562, LEN(N2562) - LEN(Q2562) - 1)</f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ref="P2626:P2689" si="247">E2626/L2626</f>
        <v>31.820544982698959</v>
      </c>
      <c r="Q2626" t="str">
        <f t="shared" ref="Q2626:Q2689" si="248">LEFT(N2626, FIND("/", N2626) - 1)</f>
        <v>technology</v>
      </c>
      <c r="R2626" t="str">
        <f t="shared" ref="R2626:R2689" si="249">RIGHT(N2626, LEN(N2626) - LEN(Q2626) - 1)</f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ref="P2690:P2753" si="253">E2690/L2690</f>
        <v>5.2857142857142856</v>
      </c>
      <c r="Q2690" t="str">
        <f t="shared" ref="Q2690:Q2753" si="254">LEFT(N2690, FIND("/", N2690) - 1)</f>
        <v>food</v>
      </c>
      <c r="R2690" t="str">
        <f t="shared" ref="R2690:R2753" si="255">RIGHT(N2690, LEN(N2690) - LEN(Q2690) - 1)</f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ref="P2754:P2817" si="259">E2754/L2754</f>
        <v>39.285714285714285</v>
      </c>
      <c r="Q2754" t="str">
        <f t="shared" ref="Q2754:Q2817" si="260">LEFT(N2754, FIND("/", N2754) - 1)</f>
        <v>publishing</v>
      </c>
      <c r="R2754" t="str">
        <f t="shared" ref="R2754:R2817" si="261">RIGHT(N2754, LEN(N2754) - LEN(Q2754) - 1)</f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ref="P2818:P2881" si="265">E2818/L2818</f>
        <v>25.130177514792898</v>
      </c>
      <c r="Q2818" t="str">
        <f t="shared" ref="Q2818:Q2881" si="266">LEFT(N2818, FIND("/", N2818) - 1)</f>
        <v>theater</v>
      </c>
      <c r="R2818" t="str">
        <f t="shared" ref="R2818:R2881" si="267">RIGHT(N2818, LEN(N2818) - LEN(Q2818) - 1)</f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ref="P2882:P2945" si="271">E2882/L2882</f>
        <v>96.551724137931032</v>
      </c>
      <c r="Q2882" t="str">
        <f t="shared" ref="Q2882:Q2945" si="272">LEFT(N2882, FIND("/", N2882) - 1)</f>
        <v>theater</v>
      </c>
      <c r="R2882" t="str">
        <f t="shared" ref="R2882:R2945" si="273">RIGHT(N2882, LEN(N2882) - LEN(Q2882) - 1)</f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ref="P2946:P3009" si="277">E2946/L2946</f>
        <v>100</v>
      </c>
      <c r="Q2946" t="str">
        <f t="shared" ref="Q2946:Q3009" si="278">LEFT(N2946, FIND("/", N2946) - 1)</f>
        <v>theater</v>
      </c>
      <c r="R2946" t="str">
        <f t="shared" ref="R2946:R3009" si="279">RIGHT(N2946, LEN(N2946) - LEN(Q2946) - 1)</f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ref="P3010:P3073" si="283">E3010/L3010</f>
        <v>116.73076923076923</v>
      </c>
      <c r="Q3010" t="str">
        <f t="shared" ref="Q3010:Q3073" si="284">LEFT(N3010, FIND("/", N3010) - 1)</f>
        <v>theater</v>
      </c>
      <c r="R3010" t="str">
        <f t="shared" ref="R3010:R3073" si="285">RIGHT(N3010, LEN(N3010) - LEN(Q3010) - 1)</f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ref="P3074:P3137" si="289">E3074/L3074</f>
        <v>1</v>
      </c>
      <c r="Q3074" t="str">
        <f t="shared" ref="Q3074:Q3137" si="290">LEFT(N3074, FIND("/", N3074) - 1)</f>
        <v>theater</v>
      </c>
      <c r="R3074" t="str">
        <f t="shared" ref="R3074:R3137" si="291">RIGHT(N3074, LEN(N3074) - LEN(Q3074) - 1)</f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ref="P3138:P3201" si="295">E3138/L3138</f>
        <v>29.045454545454547</v>
      </c>
      <c r="Q3138" t="str">
        <f t="shared" ref="Q3138:Q3201" si="296">LEFT(N3138, FIND("/", N3138) - 1)</f>
        <v>theater</v>
      </c>
      <c r="R3138" t="str">
        <f t="shared" ref="R3138:R3201" si="297">RIGHT(N3138, LEN(N3138) - LEN(Q3138) - 1)</f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ref="P3202:P3265" si="301">E3202/L3202</f>
        <v>1</v>
      </c>
      <c r="Q3202" t="str">
        <f t="shared" ref="Q3202:Q3265" si="302">LEFT(N3202, FIND("/", N3202) - 1)</f>
        <v>theater</v>
      </c>
      <c r="R3202" t="str">
        <f t="shared" ref="R3202:R3265" si="303">RIGHT(N3202, LEN(N3202) - LEN(Q3202) - 1)</f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ref="P3266:P3329" si="307">E3266/L3266</f>
        <v>52.551020408163268</v>
      </c>
      <c r="Q3266" t="str">
        <f t="shared" ref="Q3266:Q3329" si="308">LEFT(N3266, FIND("/", N3266) - 1)</f>
        <v>theater</v>
      </c>
      <c r="R3266" t="str">
        <f t="shared" ref="R3266:R3329" si="309">RIGHT(N3266, LEN(N3266) - LEN(Q3266) - 1)</f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ref="P3330:P3393" si="313">E3330/L3330</f>
        <v>292.77777777777777</v>
      </c>
      <c r="Q3330" t="str">
        <f t="shared" ref="Q3330:Q3393" si="314">LEFT(N3330, FIND("/", N3330) - 1)</f>
        <v>theater</v>
      </c>
      <c r="R3330" t="str">
        <f t="shared" ref="R3330:R3393" si="315">RIGHT(N3330, LEN(N3330) - LEN(Q3330) - 1)</f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ref="P3394:P3457" si="319">E3394/L3394</f>
        <v>41.666666666666664</v>
      </c>
      <c r="Q3394" t="str">
        <f t="shared" ref="Q3394:Q3457" si="320">LEFT(N3394, FIND("/", N3394) - 1)</f>
        <v>theater</v>
      </c>
      <c r="R3394" t="str">
        <f t="shared" ref="R3394:R3457" si="321">RIGHT(N3394, LEN(N3394) - LEN(Q3394) - 1)</f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ref="P3458:P3521" si="325">E3458/L3458</f>
        <v>358.6875</v>
      </c>
      <c r="Q3458" t="str">
        <f t="shared" ref="Q3458:Q3521" si="326">LEFT(N3458, FIND("/", N3458) - 1)</f>
        <v>theater</v>
      </c>
      <c r="R3458" t="str">
        <f t="shared" ref="R3458:R3521" si="327">RIGHT(N3458, LEN(N3458) - LEN(Q3458) - 1)</f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ref="P3522:P3585" si="331">E3522/L3522</f>
        <v>95.952380952380949</v>
      </c>
      <c r="Q3522" t="str">
        <f t="shared" ref="Q3522:Q3585" si="332">LEFT(N3522, FIND("/", N3522) - 1)</f>
        <v>theater</v>
      </c>
      <c r="R3522" t="str">
        <f t="shared" ref="R3522:R3585" si="333">RIGHT(N3522, LEN(N3522) - LEN(Q3522) - 1)</f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ref="P3586:P3649" si="337">E3586/L3586</f>
        <v>30.9375</v>
      </c>
      <c r="Q3586" t="str">
        <f t="shared" ref="Q3586:Q3649" si="338">LEFT(N3586, FIND("/", N3586) - 1)</f>
        <v>theater</v>
      </c>
      <c r="R3586" t="str">
        <f t="shared" ref="R3586:R3649" si="339">RIGHT(N3586, LEN(N3586) - LEN(Q3586) - 1)</f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ref="P3650:P3713" si="343">E3650/L3650</f>
        <v>550.04109589041093</v>
      </c>
      <c r="Q3650" t="str">
        <f t="shared" ref="Q3650:Q3713" si="344">LEFT(N3650, FIND("/", N3650) - 1)</f>
        <v>theater</v>
      </c>
      <c r="R3650" t="str">
        <f t="shared" ref="R3650:R3713" si="345">RIGHT(N3650, LEN(N3650) - LEN(Q3650) - 1)</f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ref="P3714:P3777" si="349">E3714/L3714</f>
        <v>110.86538461538461</v>
      </c>
      <c r="Q3714" t="str">
        <f t="shared" ref="Q3714:Q3777" si="350">LEFT(N3714, FIND("/", N3714) - 1)</f>
        <v>theater</v>
      </c>
      <c r="R3714" t="str">
        <f t="shared" ref="R3714:R3777" si="351">RIGHT(N3714, LEN(N3714) - LEN(Q3714) - 1)</f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ref="P3778:P3841" si="355">E3778/L3778</f>
        <v>90.819148936170208</v>
      </c>
      <c r="Q3778" t="str">
        <f t="shared" ref="Q3778:Q3841" si="356">LEFT(N3778, FIND("/", N3778) - 1)</f>
        <v>theater</v>
      </c>
      <c r="R3778" t="str">
        <f t="shared" ref="R3778:R3841" si="357">RIGHT(N3778, LEN(N3778) - LEN(Q3778) - 1)</f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ref="P3842:P3905" si="361">E3842/L3842</f>
        <v>21.666666666666668</v>
      </c>
      <c r="Q3842" t="str">
        <f t="shared" ref="Q3842:Q3905" si="362">LEFT(N3842, FIND("/", N3842) - 1)</f>
        <v>theater</v>
      </c>
      <c r="R3842" t="str">
        <f t="shared" ref="R3842:R3905" si="363">RIGHT(N3842, LEN(N3842) - LEN(Q3842) - 1)</f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ref="P3906:P3969" si="367">E3906/L3906</f>
        <v>1.5</v>
      </c>
      <c r="Q3906" t="str">
        <f t="shared" ref="Q3906:Q3969" si="368">LEFT(N3906, FIND("/", N3906) - 1)</f>
        <v>theater</v>
      </c>
      <c r="R3906" t="str">
        <f t="shared" ref="R3906:R3969" si="369">RIGHT(N3906, LEN(N3906) - LEN(Q3906) - 1)</f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ref="P3970:P4033" si="373">E3970/L3970</f>
        <v>47.909090909090907</v>
      </c>
      <c r="Q3970" t="str">
        <f t="shared" ref="Q3970:Q4033" si="374">LEFT(N3970, FIND("/", N3970) - 1)</f>
        <v>theater</v>
      </c>
      <c r="R3970" t="str">
        <f t="shared" ref="R3970:R4033" si="375">RIGHT(N3970, LEN(N3970) - LEN(Q3970) - 1)</f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ref="P4034:P4097" si="379">E4034/L4034</f>
        <v>59</v>
      </c>
      <c r="Q4034" t="str">
        <f t="shared" ref="Q4034:Q4097" si="380">LEFT(N4034, FIND("/", N4034) - 1)</f>
        <v>theater</v>
      </c>
      <c r="R4034" t="str">
        <f t="shared" ref="R4034:R4097" si="381">RIGHT(N4034, LEN(N4034) - LEN(Q4034) - 1)</f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ref="P4098:P4115" si="385">E4098/L4098</f>
        <v>80</v>
      </c>
      <c r="Q4098" t="str">
        <f t="shared" ref="Q4098:Q4115" si="386">LEFT(N4098, FIND("/", N4098) - 1)</f>
        <v>theater</v>
      </c>
      <c r="R4098" t="str">
        <f t="shared" ref="R4098:R4115" si="387">RIGHT(N4098, LEN(N4098) - LEN(Q4098) - 1)</f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Q2:Q4115">
    <cfRule type="colorScale" priority="3">
      <colorScale>
        <cfvo type="min"/>
        <cfvo type="percentile" val="1"/>
        <cfvo type="max"/>
        <color rgb="FFC00000"/>
        <color rgb="FF00B050"/>
        <color rgb="FF00B0F0"/>
      </colorScale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357D8-0615-4E00-B2A4-C9AE3C99D0D4}">
  <sheetPr codeName="Sheet2"/>
  <dimension ref="A1:F14"/>
  <sheetViews>
    <sheetView zoomScaleNormal="10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9.42578125" bestFit="1" customWidth="1"/>
    <col min="9" max="9" width="10" bestFit="1" customWidth="1"/>
    <col min="10" max="10" width="6.85546875" bestFit="1" customWidth="1"/>
    <col min="11" max="11" width="10.28515625" bestFit="1" customWidth="1"/>
  </cols>
  <sheetData>
    <row r="1" spans="1:6" x14ac:dyDescent="0.25">
      <c r="A1" s="7" t="s">
        <v>8223</v>
      </c>
      <c r="B1" t="s">
        <v>8312</v>
      </c>
    </row>
    <row r="3" spans="1:6" x14ac:dyDescent="0.25">
      <c r="A3" s="7" t="s">
        <v>8399</v>
      </c>
      <c r="B3" s="7" t="s">
        <v>8313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8314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8" t="s">
        <v>8315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8" t="s">
        <v>8316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8" t="s">
        <v>8317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8318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8" t="s">
        <v>8319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8" t="s">
        <v>8320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8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8" t="s">
        <v>8322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8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D503-3128-4D21-A147-690E776EB543}">
  <sheetPr codeName="Sheet3"/>
  <dimension ref="A1:F47"/>
  <sheetViews>
    <sheetView zoomScaleNormal="10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1.5703125" bestFit="1" customWidth="1"/>
    <col min="8" max="8" width="6" bestFit="1" customWidth="1"/>
    <col min="9" max="9" width="13.85546875" bestFit="1" customWidth="1"/>
    <col min="10" max="10" width="4.5703125" bestFit="1" customWidth="1"/>
    <col min="11" max="11" width="5.85546875" bestFit="1" customWidth="1"/>
    <col min="12" max="12" width="9.85546875" bestFit="1" customWidth="1"/>
    <col min="13" max="13" width="7" bestFit="1" customWidth="1"/>
    <col min="14" max="14" width="8.5703125" bestFit="1" customWidth="1"/>
    <col min="15" max="15" width="8.7109375" bestFit="1" customWidth="1"/>
    <col min="16" max="16" width="3.85546875" bestFit="1" customWidth="1"/>
    <col min="17" max="17" width="11.140625" bestFit="1" customWidth="1"/>
    <col min="18" max="18" width="5.42578125" bestFit="1" customWidth="1"/>
    <col min="19" max="19" width="12" bestFit="1" customWidth="1"/>
    <col min="20" max="20" width="6.85546875" bestFit="1" customWidth="1"/>
    <col min="21" max="21" width="6.140625" bestFit="1" customWidth="1"/>
    <col min="22" max="22" width="9" bestFit="1" customWidth="1"/>
    <col min="23" max="23" width="6.42578125" bestFit="1" customWidth="1"/>
    <col min="24" max="24" width="10.5703125" bestFit="1" customWidth="1"/>
    <col min="25" max="25" width="5.85546875" bestFit="1" customWidth="1"/>
    <col min="26" max="26" width="5" bestFit="1" customWidth="1"/>
    <col min="27" max="27" width="4" bestFit="1" customWidth="1"/>
    <col min="28" max="28" width="14.5703125" bestFit="1" customWidth="1"/>
    <col min="29" max="29" width="10" bestFit="1" customWidth="1"/>
    <col min="30" max="30" width="4.28515625" bestFit="1" customWidth="1"/>
    <col min="31" max="31" width="12.140625" bestFit="1" customWidth="1"/>
    <col min="32" max="32" width="5.85546875" bestFit="1" customWidth="1"/>
    <col min="33" max="33" width="10" bestFit="1" customWidth="1"/>
    <col min="34" max="34" width="15.140625" bestFit="1" customWidth="1"/>
    <col min="35" max="35" width="6.140625" bestFit="1" customWidth="1"/>
    <col min="36" max="36" width="13.42578125" bestFit="1" customWidth="1"/>
    <col min="37" max="37" width="8.5703125" bestFit="1" customWidth="1"/>
    <col min="38" max="38" width="10.42578125" bestFit="1" customWidth="1"/>
    <col min="39" max="39" width="10.85546875" bestFit="1" customWidth="1"/>
    <col min="40" max="40" width="9" bestFit="1" customWidth="1"/>
    <col min="41" max="41" width="4.28515625" bestFit="1" customWidth="1"/>
    <col min="42" max="42" width="10.5703125" bestFit="1" customWidth="1"/>
    <col min="43" max="43" width="10.4257812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8400</v>
      </c>
      <c r="B2" t="s">
        <v>8312</v>
      </c>
    </row>
    <row r="4" spans="1:6" x14ac:dyDescent="0.25">
      <c r="A4" s="7" t="s">
        <v>8399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8323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8324</v>
      </c>
      <c r="B7" s="6"/>
      <c r="C7" s="6"/>
      <c r="D7" s="6">
        <v>20</v>
      </c>
      <c r="E7" s="6"/>
      <c r="F7" s="6">
        <v>20</v>
      </c>
    </row>
    <row r="8" spans="1:6" x14ac:dyDescent="0.25">
      <c r="A8" s="8" t="s">
        <v>8325</v>
      </c>
      <c r="B8" s="6"/>
      <c r="C8" s="6"/>
      <c r="D8" s="6">
        <v>24</v>
      </c>
      <c r="E8" s="6"/>
      <c r="F8" s="6">
        <v>24</v>
      </c>
    </row>
    <row r="9" spans="1:6" x14ac:dyDescent="0.25">
      <c r="A9" s="8" t="s">
        <v>8326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8327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8" t="s">
        <v>8328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8" t="s">
        <v>8329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8" t="s">
        <v>8331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8" t="s">
        <v>8332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8333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8" t="s">
        <v>8334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8335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8" t="s">
        <v>8336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8" t="s">
        <v>8337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8338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8" t="s">
        <v>8339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8" t="s">
        <v>8340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8341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8343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8" t="s">
        <v>8344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8345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8" t="s">
        <v>8346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8347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8" t="s">
        <v>8348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8" t="s">
        <v>8349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8" t="s">
        <v>8350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8351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8" t="s">
        <v>8352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8" t="s">
        <v>8353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8" t="s">
        <v>8354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8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8" t="s">
        <v>8357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8" t="s">
        <v>8358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8" t="s">
        <v>8359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8" t="s">
        <v>8360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8361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8" t="s">
        <v>8362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8" t="s">
        <v>8363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8" t="s">
        <v>8311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5F211-EC80-40CF-8234-3BA82807EC59}">
  <sheetPr codeName="Sheet4"/>
  <dimension ref="A1:E18"/>
  <sheetViews>
    <sheetView zoomScaleNormal="10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8400</v>
      </c>
      <c r="B1" t="s">
        <v>8312</v>
      </c>
    </row>
    <row r="2" spans="1:5" x14ac:dyDescent="0.25">
      <c r="A2" s="7" t="s">
        <v>8376</v>
      </c>
      <c r="B2" t="s">
        <v>8312</v>
      </c>
    </row>
    <row r="4" spans="1:5" x14ac:dyDescent="0.25">
      <c r="A4" s="7" t="s">
        <v>8399</v>
      </c>
      <c r="B4" s="7" t="s">
        <v>8313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0" t="s">
        <v>8369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0" t="s">
        <v>8370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0" t="s">
        <v>8371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0" t="s">
        <v>8372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0" t="s">
        <v>8373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0" t="s">
        <v>8374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0" t="s">
        <v>8375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0" t="s">
        <v>8364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0" t="s">
        <v>8365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0" t="s">
        <v>8366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0" t="s">
        <v>8367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0" t="s">
        <v>8368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0" t="s">
        <v>8311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A880D-2290-444A-ABA0-5089DDD78938}">
  <sheetPr codeName="Sheet5"/>
  <dimension ref="A1:J13"/>
  <sheetViews>
    <sheetView zoomScaleNormal="100"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0.7109375" hidden="1" customWidth="1"/>
    <col min="10" max="10" width="10.85546875" hidden="1" customWidth="1"/>
  </cols>
  <sheetData>
    <row r="1" spans="1:10" x14ac:dyDescent="0.25">
      <c r="A1" s="12" t="s">
        <v>8377</v>
      </c>
      <c r="B1" s="12" t="s">
        <v>8378</v>
      </c>
      <c r="C1" s="12" t="s">
        <v>8379</v>
      </c>
      <c r="D1" s="12" t="s">
        <v>8380</v>
      </c>
      <c r="E1" s="12" t="s">
        <v>8381</v>
      </c>
      <c r="F1" s="12" t="s">
        <v>8382</v>
      </c>
      <c r="G1" s="12" t="s">
        <v>8383</v>
      </c>
      <c r="H1" s="12" t="s">
        <v>8384</v>
      </c>
      <c r="I1" t="s">
        <v>8397</v>
      </c>
      <c r="J1" t="s">
        <v>8398</v>
      </c>
    </row>
    <row r="2" spans="1:10" x14ac:dyDescent="0.25">
      <c r="A2" t="s">
        <v>8385</v>
      </c>
      <c r="B2">
        <f>COUNTIFS(DataSet!$F$2:$F$4115, "successful", DataSet!$D$2:$D$4115, "&lt;"&amp;$J2)</f>
        <v>322</v>
      </c>
      <c r="C2">
        <f>COUNTIFS(DataSet!$F$2:$F$4115, "failed", DataSet!$D$2:$D$4115, "&lt;"&amp;$J2)</f>
        <v>113</v>
      </c>
      <c r="D2">
        <f>COUNTIFS(DataSet!$F$2:$F$4115, "canceled", DataSet!$D$2:$D$4115, "&lt;"&amp;$J2)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  <c r="J2">
        <v>1000</v>
      </c>
    </row>
    <row r="3" spans="1:10" x14ac:dyDescent="0.25">
      <c r="A3" t="s">
        <v>8386</v>
      </c>
      <c r="B3">
        <f>COUNTIFS(DataSet!$F$2:$F$4115, "successful", DataSet!$D$2:$D$4115, "&gt;="&amp;$I3, DataSet!$D$2:$D$4115, "&lt;="&amp;$J3)</f>
        <v>932</v>
      </c>
      <c r="C3">
        <f>COUNTIFS(DataSet!$F$2:$F$4115, "failed", DataSet!$D$2:$D$4115, "&gt;="&amp;$I3, DataSet!$D$2:$D$4115, "&lt;="&amp;$J3)</f>
        <v>420</v>
      </c>
      <c r="D3">
        <f>COUNTIFS(DataSet!$F$2:$F$4115, "canceled", DataSet!$D$2:$D$4115, "&gt;="&amp;$I3, DataSet!$D$2:$D$4115, "&lt;="&amp;$J3)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  <c r="I3">
        <v>1000</v>
      </c>
      <c r="J3">
        <v>4999</v>
      </c>
    </row>
    <row r="4" spans="1:10" x14ac:dyDescent="0.25">
      <c r="A4" t="s">
        <v>8387</v>
      </c>
      <c r="B4">
        <f>COUNTIFS(DataSet!$F$2:$F$4115, "successful", DataSet!$D$2:$D$4115, "&gt;="&amp;$I4, DataSet!$D$2:$D$4115, "&lt;="&amp;$J4)</f>
        <v>381</v>
      </c>
      <c r="C4">
        <f>COUNTIFS(DataSet!$F$2:$F$4115, "failed", DataSet!$D$2:$D$4115, "&gt;="&amp;$I4, DataSet!$D$2:$D$4115, "&lt;="&amp;$J4)</f>
        <v>283</v>
      </c>
      <c r="D4">
        <f>COUNTIFS(DataSet!$F$2:$F$4115, "canceled", DataSet!$D$2:$D$4115, "&gt;="&amp;$I4, DataSet!$D$2:$D$4115, "&lt;="&amp;$J4)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  <c r="I4">
        <v>5000</v>
      </c>
      <c r="J4">
        <v>9999</v>
      </c>
    </row>
    <row r="5" spans="1:10" x14ac:dyDescent="0.25">
      <c r="A5" t="s">
        <v>8388</v>
      </c>
      <c r="B5">
        <f>COUNTIFS(DataSet!$F$2:$F$4115, "successful", DataSet!$D$2:$D$4115, "&gt;="&amp;$I5, DataSet!$D$2:$D$4115, "&lt;="&amp;$J5)</f>
        <v>168</v>
      </c>
      <c r="C5">
        <f>COUNTIFS(DataSet!$F$2:$F$4115, "failed", DataSet!$D$2:$D$4115, "&gt;="&amp;$I5, DataSet!$D$2:$D$4115, "&lt;="&amp;$J5)</f>
        <v>144</v>
      </c>
      <c r="D5">
        <f>COUNTIFS(DataSet!$F$2:$F$4115, "canceled", DataSet!$D$2:$D$4115, "&gt;="&amp;$I5, DataSet!$D$2:$D$4115, "&lt;="&amp;$J5)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  <c r="I5">
        <v>10000</v>
      </c>
      <c r="J5">
        <v>14999</v>
      </c>
    </row>
    <row r="6" spans="1:10" x14ac:dyDescent="0.25">
      <c r="A6" t="s">
        <v>8389</v>
      </c>
      <c r="B6">
        <f>COUNTIFS(DataSet!$F$2:$F$4115, "successful", DataSet!$D$2:$D$4115, "&gt;="&amp;$I6, DataSet!$D$2:$D$4115, "&lt;="&amp;$J6)</f>
        <v>94</v>
      </c>
      <c r="C6">
        <f>COUNTIFS(DataSet!$F$2:$F$4115, "failed", DataSet!$D$2:$D$4115, "&gt;="&amp;$I6, DataSet!$D$2:$D$4115, "&lt;="&amp;$J6)</f>
        <v>90</v>
      </c>
      <c r="D6">
        <f>COUNTIFS(DataSet!$F$2:$F$4115, "canceled", DataSet!$D$2:$D$4115, "&gt;="&amp;$I6, DataSet!$D$2:$D$4115, "&lt;="&amp;$J6)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  <c r="I6">
        <v>15000</v>
      </c>
      <c r="J6">
        <v>19999</v>
      </c>
    </row>
    <row r="7" spans="1:10" x14ac:dyDescent="0.25">
      <c r="A7" t="s">
        <v>8390</v>
      </c>
      <c r="B7">
        <f>COUNTIFS(DataSet!$F$2:$F$4115, "successful", DataSet!$D$2:$D$4115, "&gt;="&amp;$I7, DataSet!$D$2:$D$4115, "&lt;="&amp;$J7)</f>
        <v>62</v>
      </c>
      <c r="C7">
        <f>COUNTIFS(DataSet!$F$2:$F$4115, "failed", DataSet!$D$2:$D$4115, "&gt;="&amp;$I7, DataSet!$D$2:$D$4115, "&lt;="&amp;$J7)</f>
        <v>72</v>
      </c>
      <c r="D7">
        <f>COUNTIFS(DataSet!$F$2:$F$4115, "canceled", DataSet!$D$2:$D$4115, "&gt;="&amp;$I7, DataSet!$D$2:$D$4115, "&lt;="&amp;$J7)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  <c r="I7">
        <v>20000</v>
      </c>
      <c r="J7">
        <v>24999</v>
      </c>
    </row>
    <row r="8" spans="1:10" x14ac:dyDescent="0.25">
      <c r="A8" t="s">
        <v>8391</v>
      </c>
      <c r="B8">
        <f>COUNTIFS(DataSet!$F$2:$F$4115, "successful", DataSet!$D$2:$D$4115, "&gt;="&amp;$I8, DataSet!$D$2:$D$4115, "&lt;="&amp;$J8)</f>
        <v>55</v>
      </c>
      <c r="C8">
        <f>COUNTIFS(DataSet!$F$2:$F$4115, "failed", DataSet!$D$2:$D$4115, "&gt;="&amp;$I8, DataSet!$D$2:$D$4115, "&lt;="&amp;$J8)</f>
        <v>64</v>
      </c>
      <c r="D8">
        <f>COUNTIFS(DataSet!$F$2:$F$4115, "canceled", DataSet!$D$2:$D$4115, "&gt;="&amp;$I8, DataSet!$D$2:$D$4115, "&lt;="&amp;$J8)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  <c r="I8">
        <v>25000</v>
      </c>
      <c r="J8">
        <v>29999</v>
      </c>
    </row>
    <row r="9" spans="1:10" x14ac:dyDescent="0.25">
      <c r="A9" t="s">
        <v>8392</v>
      </c>
      <c r="B9">
        <f>COUNTIFS(DataSet!$F$2:$F$4115, "successful", DataSet!$D$2:$D$4115, "&gt;="&amp;$I9, DataSet!$D$2:$D$4115, "&lt;="&amp;$J9)</f>
        <v>32</v>
      </c>
      <c r="C9">
        <f>COUNTIFS(DataSet!$F$2:$F$4115, "failed", DataSet!$D$2:$D$4115, "&gt;="&amp;$I9, DataSet!$D$2:$D$4115, "&lt;="&amp;$J9)</f>
        <v>37</v>
      </c>
      <c r="D9">
        <f>COUNTIFS(DataSet!$F$2:$F$4115, "canceled", DataSet!$D$2:$D$4115, "&gt;="&amp;$I9, DataSet!$D$2:$D$4115, "&lt;="&amp;$J9)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  <c r="I9">
        <v>30000</v>
      </c>
      <c r="J9">
        <v>34999</v>
      </c>
    </row>
    <row r="10" spans="1:10" x14ac:dyDescent="0.25">
      <c r="A10" t="s">
        <v>8393</v>
      </c>
      <c r="B10">
        <f>COUNTIFS(DataSet!$F$2:$F$4115, "successful", DataSet!$D$2:$D$4115, "&gt;="&amp;$I10, DataSet!$D$2:$D$4115, "&lt;="&amp;$J10)</f>
        <v>26</v>
      </c>
      <c r="C10">
        <f>COUNTIFS(DataSet!$F$2:$F$4115, "failed", DataSet!$D$2:$D$4115, "&gt;="&amp;$I10, DataSet!$D$2:$D$4115, "&lt;="&amp;$J10)</f>
        <v>22</v>
      </c>
      <c r="D10">
        <f>COUNTIFS(DataSet!$F$2:$F$4115, "canceled", DataSet!$D$2:$D$4115, "&gt;="&amp;$I10, DataSet!$D$2:$D$4115, "&lt;="&amp;$J10)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  <c r="I10">
        <v>35000</v>
      </c>
      <c r="J10">
        <v>39999</v>
      </c>
    </row>
    <row r="11" spans="1:10" x14ac:dyDescent="0.25">
      <c r="A11" t="s">
        <v>8394</v>
      </c>
      <c r="B11">
        <f>COUNTIFS(DataSet!$F$2:$F$4115, "successful", DataSet!$D$2:$D$4115, "&gt;="&amp;$I11, DataSet!$D$2:$D$4115, "&lt;="&amp;$J11)</f>
        <v>21</v>
      </c>
      <c r="C11">
        <f>COUNTIFS(DataSet!$F$2:$F$4115, "failed", DataSet!$D$2:$D$4115, "&gt;="&amp;$I11, DataSet!$D$2:$D$4115, "&lt;="&amp;$J11)</f>
        <v>16</v>
      </c>
      <c r="D11">
        <f>COUNTIFS(DataSet!$F$2:$F$4115, "canceled", DataSet!$D$2:$D$4115, "&gt;="&amp;$I11, DataSet!$D$2:$D$4115, "&lt;="&amp;$J11)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  <c r="I11">
        <v>40000</v>
      </c>
      <c r="J11">
        <v>44999</v>
      </c>
    </row>
    <row r="12" spans="1:10" x14ac:dyDescent="0.25">
      <c r="A12" t="s">
        <v>8395</v>
      </c>
      <c r="B12">
        <f>COUNTIFS(DataSet!$F$2:$F$4115, "successful", DataSet!$D$2:$D$4115, "&gt;="&amp;$I12, DataSet!$D$2:$D$4115, "&lt;="&amp;$J12)</f>
        <v>6</v>
      </c>
      <c r="C12">
        <f>COUNTIFS(DataSet!$F$2:$F$4115, "failed", DataSet!$D$2:$D$4115, "&gt;="&amp;$I12, DataSet!$D$2:$D$4115, "&lt;="&amp;$J12)</f>
        <v>11</v>
      </c>
      <c r="D12">
        <f>COUNTIFS(DataSet!$F$2:$F$4115, "canceled", DataSet!$D$2:$D$4115, "&gt;="&amp;$I12, DataSet!$D$2:$D$4115, "&lt;="&amp;$J12)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  <c r="I12">
        <v>45000</v>
      </c>
      <c r="J12">
        <v>49999</v>
      </c>
    </row>
    <row r="13" spans="1:10" x14ac:dyDescent="0.25">
      <c r="A13" t="s">
        <v>8396</v>
      </c>
      <c r="B13">
        <f>COUNTIFS(DataSet!$F$2:$F$4115, "successful", DataSet!$D$2:$D$4115, "&gt;="&amp;$I13)</f>
        <v>86</v>
      </c>
      <c r="C13">
        <f>COUNTIFS(DataSet!$F$2:$F$4115, "failed", DataSet!$D$2:$D$4115, "&gt;="&amp;$I13)</f>
        <v>258</v>
      </c>
      <c r="D13">
        <f>COUNTIFS(DataSet!$F$2:$F$4115, "canceled", DataSet!$D$2:$D$4115, "&gt;="&amp;$I13)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  <c r="I13">
        <v>50000</v>
      </c>
    </row>
  </sheetData>
  <pageMargins left="0.7" right="0.7" top="0.75" bottom="0.75" header="0.3" footer="0.3"/>
  <pageSetup orientation="portrait" horizontalDpi="0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Outcomes by Parent Category</vt:lpstr>
      <vt:lpstr>Outcomes by Sub Category</vt:lpstr>
      <vt:lpstr>Outcomes by Month Created</vt:lpstr>
      <vt:lpstr>Outcomes by Goal Slices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D'Cruz, Dexter (AssetMark)</cp:lastModifiedBy>
  <dcterms:created xsi:type="dcterms:W3CDTF">2017-04-20T15:17:24Z</dcterms:created>
  <dcterms:modified xsi:type="dcterms:W3CDTF">2018-10-27T23:08:54Z</dcterms:modified>
</cp:coreProperties>
</file>