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Jeremy\Downloads\"/>
    </mc:Choice>
  </mc:AlternateContent>
  <xr:revisionPtr revIDLastSave="0" documentId="8_{499015A5-46E9-4C31-86E3-D0B8B6AEE6FA}" xr6:coauthVersionLast="45" xr6:coauthVersionMax="45" xr10:uidLastSave="{00000000-0000-0000-0000-000000000000}"/>
  <bookViews>
    <workbookView xWindow="32160" yWindow="2985" windowWidth="21600" windowHeight="11385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jKEzicdq5pF/HT4bUwhNayNbKECQ=="/>
    </ext>
  </extLst>
</workbook>
</file>

<file path=xl/calcChain.xml><?xml version="1.0" encoding="utf-8"?>
<calcChain xmlns="http://schemas.openxmlformats.org/spreadsheetml/2006/main">
  <c r="D19" i="4" l="1"/>
  <c r="C19" i="4"/>
  <c r="D15" i="4"/>
  <c r="C15" i="4"/>
  <c r="D9" i="4"/>
  <c r="P5" i="1" s="1"/>
  <c r="P6" i="1" s="1"/>
  <c r="C9" i="4"/>
  <c r="O5" i="1" s="1"/>
  <c r="D5" i="4"/>
  <c r="D20" i="4" s="1"/>
  <c r="C5" i="4"/>
  <c r="C20" i="4" s="1"/>
  <c r="L6" i="3"/>
  <c r="K6" i="3"/>
  <c r="J6" i="3"/>
  <c r="I6" i="3"/>
  <c r="H6" i="3"/>
  <c r="G6" i="3"/>
  <c r="F6" i="3"/>
  <c r="E6" i="3"/>
  <c r="D6" i="3"/>
  <c r="C6" i="3"/>
  <c r="B6" i="3" s="1"/>
  <c r="C21" i="2"/>
  <c r="C22" i="2" s="1"/>
  <c r="C20" i="2"/>
  <c r="B20" i="2"/>
  <c r="B21" i="2" s="1"/>
  <c r="B22" i="2" s="1"/>
  <c r="C12" i="2"/>
  <c r="B12" i="2"/>
  <c r="K6" i="1"/>
  <c r="L5" i="1"/>
  <c r="M5" i="1" s="1"/>
  <c r="H5" i="1"/>
  <c r="G5" i="1"/>
  <c r="P4" i="1"/>
  <c r="O4" i="1"/>
  <c r="C4" i="1" s="1"/>
  <c r="M4" i="1"/>
  <c r="M6" i="1" s="1"/>
  <c r="L4" i="1"/>
  <c r="L6" i="1" s="1"/>
  <c r="H4" i="1"/>
  <c r="H6" i="1" s="1"/>
  <c r="G4" i="1"/>
  <c r="I4" i="1" s="1"/>
  <c r="D4" i="1"/>
  <c r="Q5" i="1" l="1"/>
  <c r="C5" i="1"/>
  <c r="O6" i="1"/>
  <c r="C6" i="1"/>
  <c r="E4" i="1"/>
  <c r="D5" i="1"/>
  <c r="D6" i="1" s="1"/>
  <c r="I6" i="1"/>
  <c r="G6" i="1"/>
  <c r="Q4" i="1"/>
  <c r="Q6" i="1" s="1"/>
  <c r="I5" i="1"/>
  <c r="E5" i="1" l="1"/>
  <c r="E6" i="1" s="1"/>
</calcChain>
</file>

<file path=xl/sharedStrings.xml><?xml version="1.0" encoding="utf-8"?>
<sst xmlns="http://schemas.openxmlformats.org/spreadsheetml/2006/main" count="110" uniqueCount="69">
  <si>
    <t>Total</t>
  </si>
  <si>
    <t>Coding</t>
  </si>
  <si>
    <t>Meetings</t>
  </si>
  <si>
    <t>Systems Analysis</t>
  </si>
  <si>
    <t>Budgeted</t>
  </si>
  <si>
    <t>Actual</t>
  </si>
  <si>
    <t>Deficit</t>
  </si>
  <si>
    <t>Jeremy</t>
  </si>
  <si>
    <t>Parker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</si>
  <si>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</si>
  <si>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</si>
  <si>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</si>
  <si>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</si>
  <si>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</si>
  <si>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</si>
  <si>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</si>
  <si>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Player</t>
  </si>
  <si>
    <t>Level 1-5</t>
  </si>
  <si>
    <t>Enemy 1</t>
  </si>
  <si>
    <t>Enemy 2</t>
  </si>
  <si>
    <t>Enemy 3</t>
  </si>
  <si>
    <t>UI</t>
  </si>
  <si>
    <t>Testing</t>
  </si>
  <si>
    <t>Menus</t>
  </si>
  <si>
    <t>Boss</t>
  </si>
  <si>
    <t>Pickups(barebones)</t>
  </si>
  <si>
    <t>Unit_Testing</t>
  </si>
  <si>
    <t>Pickup Effects</t>
  </si>
  <si>
    <t>Player/enemy Sounds</t>
  </si>
  <si>
    <t>Soundtrack</t>
  </si>
  <si>
    <t>Player Statistics</t>
  </si>
  <si>
    <t>group totals (hrs)</t>
  </si>
  <si>
    <t>group totals ($)</t>
  </si>
  <si>
    <t>Date</t>
  </si>
  <si>
    <t>Aug. 30</t>
  </si>
  <si>
    <t>Sept. 1</t>
  </si>
  <si>
    <t>Sept. 13</t>
  </si>
  <si>
    <t>Sept. 15</t>
  </si>
  <si>
    <t>Sept. 21</t>
  </si>
  <si>
    <t>Sept. 22</t>
  </si>
  <si>
    <t>Sept. 23</t>
  </si>
  <si>
    <t>Sept. 29</t>
  </si>
  <si>
    <t>Oct. 4</t>
  </si>
  <si>
    <t>Oct. 20</t>
  </si>
  <si>
    <t>Purpose</t>
  </si>
  <si>
    <t>First Meeting</t>
  </si>
  <si>
    <t>Ananlysis Planning</t>
  </si>
  <si>
    <t>Ananlysis Integration</t>
  </si>
  <si>
    <t>n/a</t>
  </si>
  <si>
    <t>Hours</t>
  </si>
  <si>
    <t>ü</t>
  </si>
  <si>
    <t>Task</t>
  </si>
  <si>
    <t>Predicted(hrs)</t>
  </si>
  <si>
    <t>spent(hrs)</t>
  </si>
  <si>
    <t>Anne</t>
  </si>
  <si>
    <t>Individual schedule</t>
  </si>
  <si>
    <t>Champion</t>
  </si>
  <si>
    <t>Chapter 1 and 2, glossary Terms</t>
  </si>
  <si>
    <t>A</t>
  </si>
  <si>
    <t>Subtotal</t>
  </si>
  <si>
    <t>Bill</t>
  </si>
  <si>
    <t>Chapter 3 and 4, glossary Terms</t>
  </si>
  <si>
    <t>Chris</t>
  </si>
  <si>
    <t>Merge schedules on google docs</t>
  </si>
  <si>
    <t xml:space="preserve">Standardize formating </t>
  </si>
  <si>
    <t>Assemble SA Powerpoint</t>
  </si>
  <si>
    <t>Dan</t>
  </si>
  <si>
    <t>Chapter 5 and 6, glossary Terms</t>
  </si>
  <si>
    <t>red is dependent on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</si>
</sst>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&quot;docs-Calibri&quot;"/>
    </font>
    <font>
      <sz val="11"/>
      <color theme="1"/>
      <name val="Arial"/>
    </font>
    <font>
      <sz val="11"/>
      <color theme="1"/>
      <name val="Noto Sans Symbols"/>
    </font>
    <font>
      <sz val="11"/>
      <color theme="0"/>
      <name val="Calibri"/>
    </font>
    <font>
      <sz val="11"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1"/>
        <bgColor theme="1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0" borderId="0" xfId="0" applyFont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 applyAlignment="1"/>
    <xf numFmtId="8" fontId="1" fillId="0" borderId="11" xfId="0" applyNumberFormat="1" applyFont="1" applyBorder="1"/>
    <xf numFmtId="8" fontId="1" fillId="0" borderId="12" xfId="0" applyNumberFormat="1" applyFont="1" applyBorder="1"/>
    <xf numFmtId="8" fontId="1" fillId="0" borderId="13" xfId="0" applyNumberFormat="1" applyFont="1" applyBorder="1"/>
    <xf numFmtId="8" fontId="1" fillId="0" borderId="14" xfId="0" applyNumberFormat="1" applyFont="1" applyBorder="1"/>
    <xf numFmtId="8" fontId="1" fillId="0" borderId="0" xfId="0" applyNumberFormat="1" applyFont="1"/>
    <xf numFmtId="8" fontId="1" fillId="0" borderId="15" xfId="0" applyNumberFormat="1" applyFont="1" applyBorder="1"/>
    <xf numFmtId="0" fontId="1" fillId="2" borderId="4" xfId="0" applyFont="1" applyFill="1" applyBorder="1" applyAlignment="1"/>
    <xf numFmtId="0" fontId="1" fillId="2" borderId="16" xfId="0" applyFont="1" applyFill="1" applyBorder="1"/>
    <xf numFmtId="8" fontId="1" fillId="2" borderId="7" xfId="0" applyNumberFormat="1" applyFont="1" applyFill="1" applyBorder="1"/>
    <xf numFmtId="8" fontId="1" fillId="2" borderId="8" xfId="0" applyNumberFormat="1" applyFont="1" applyFill="1" applyBorder="1"/>
    <xf numFmtId="8" fontId="1" fillId="2" borderId="9" xfId="0" applyNumberFormat="1" applyFont="1" applyFill="1" applyBorder="1"/>
    <xf numFmtId="8" fontId="1" fillId="2" borderId="16" xfId="0" applyNumberFormat="1" applyFont="1" applyFill="1" applyBorder="1"/>
    <xf numFmtId="8" fontId="1" fillId="2" borderId="17" xfId="0" applyNumberFormat="1" applyFont="1" applyFill="1" applyBorder="1"/>
    <xf numFmtId="8" fontId="1" fillId="2" borderId="18" xfId="0" applyNumberFormat="1" applyFont="1" applyFill="1" applyBorder="1"/>
    <xf numFmtId="0" fontId="3" fillId="0" borderId="0" xfId="0" applyFont="1"/>
    <xf numFmtId="0" fontId="1" fillId="3" borderId="5" xfId="0" applyFont="1" applyFill="1" applyBorder="1"/>
    <xf numFmtId="0" fontId="1" fillId="4" borderId="5" xfId="0" applyFont="1" applyFill="1" applyBorder="1"/>
    <xf numFmtId="0" fontId="1" fillId="5" borderId="5" xfId="0" applyFont="1" applyFill="1" applyBorder="1"/>
    <xf numFmtId="0" fontId="1" fillId="6" borderId="5" xfId="0" applyFont="1" applyFill="1" applyBorder="1" applyAlignment="1"/>
    <xf numFmtId="0" fontId="3" fillId="0" borderId="0" xfId="0" applyFont="1" applyAlignment="1"/>
    <xf numFmtId="0" fontId="1" fillId="7" borderId="5" xfId="0" applyFont="1" applyFill="1" applyBorder="1"/>
    <xf numFmtId="0" fontId="1" fillId="7" borderId="0" xfId="0" applyFont="1" applyFill="1"/>
    <xf numFmtId="0" fontId="4" fillId="0" borderId="0" xfId="0" applyFont="1" applyAlignment="1"/>
    <xf numFmtId="0" fontId="3" fillId="7" borderId="0" xfId="0" applyFont="1" applyFill="1"/>
    <xf numFmtId="0" fontId="1" fillId="8" borderId="5" xfId="0" applyFont="1" applyFill="1" applyBorder="1"/>
    <xf numFmtId="0" fontId="1" fillId="7" borderId="0" xfId="0" applyFont="1" applyFill="1" applyAlignment="1"/>
    <xf numFmtId="0" fontId="3" fillId="9" borderId="0" xfId="0" applyFont="1" applyFill="1"/>
    <xf numFmtId="0" fontId="2" fillId="0" borderId="0" xfId="0" applyFont="1" applyAlignment="1"/>
    <xf numFmtId="0" fontId="3" fillId="8" borderId="0" xfId="0" applyFont="1" applyFill="1"/>
    <xf numFmtId="0" fontId="5" fillId="7" borderId="0" xfId="0" applyFont="1" applyFill="1"/>
    <xf numFmtId="0" fontId="1" fillId="9" borderId="0" xfId="0" applyFont="1" applyFill="1"/>
    <xf numFmtId="0" fontId="2" fillId="8" borderId="0" xfId="0" applyFont="1" applyFill="1"/>
    <xf numFmtId="0" fontId="2" fillId="7" borderId="0" xfId="0" applyFont="1" applyFill="1"/>
    <xf numFmtId="0" fontId="3" fillId="5" borderId="0" xfId="0" applyFont="1" applyFill="1"/>
    <xf numFmtId="0" fontId="1" fillId="5" borderId="0" xfId="0" applyFont="1" applyFill="1"/>
    <xf numFmtId="164" fontId="1" fillId="0" borderId="0" xfId="0" applyNumberFormat="1" applyFont="1"/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0" fontId="1" fillId="0" borderId="11" xfId="0" applyFont="1" applyBorder="1"/>
    <xf numFmtId="0" fontId="1" fillId="10" borderId="19" xfId="0" applyFont="1" applyFill="1" applyBorder="1"/>
    <xf numFmtId="0" fontId="1" fillId="10" borderId="20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0" borderId="15" xfId="0" applyFont="1" applyBorder="1"/>
    <xf numFmtId="0" fontId="1" fillId="11" borderId="5" xfId="0" applyFont="1" applyFill="1" applyBorder="1"/>
    <xf numFmtId="0" fontId="1" fillId="0" borderId="14" xfId="0" applyFont="1" applyBorder="1"/>
    <xf numFmtId="0" fontId="1" fillId="0" borderId="0" xfId="0" applyFont="1" applyAlignment="1"/>
    <xf numFmtId="0" fontId="7" fillId="11" borderId="5" xfId="0" applyFont="1" applyFill="1" applyBorder="1"/>
    <xf numFmtId="0" fontId="1" fillId="10" borderId="6" xfId="0" applyFont="1" applyFill="1" applyBorder="1"/>
    <xf numFmtId="0" fontId="8" fillId="10" borderId="5" xfId="0" applyFont="1" applyFill="1" applyBorder="1"/>
    <xf numFmtId="0" fontId="1" fillId="0" borderId="21" xfId="0" applyFont="1" applyBorder="1"/>
    <xf numFmtId="0" fontId="1" fillId="10" borderId="8" xfId="0" applyFont="1" applyFill="1" applyBorder="1"/>
    <xf numFmtId="0" fontId="1" fillId="10" borderId="9" xfId="0" applyFont="1" applyFill="1" applyBorder="1"/>
    <xf numFmtId="0" fontId="8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0</xdr:row>
      <xdr:rowOff>0</xdr:rowOff>
    </xdr:from>
    <xdr:ext cx="609600" cy="571500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21</xdr:row>
      <xdr:rowOff>190500</xdr:rowOff>
    </xdr:from>
    <xdr:ext cx="1933575" cy="1790700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571500</xdr:colOff>
      <xdr:row>0</xdr:row>
      <xdr:rowOff>0</xdr:rowOff>
    </xdr:from>
    <xdr:ext cx="1857375" cy="174307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98"/>
  <sheetViews>
    <sheetView tabSelected="1" workbookViewId="0"/>
  </sheetViews>
  <sheetFormatPr defaultColWidth="12.625" defaultRowHeight="15" customHeight="1"/>
  <cols>
    <col min="1" max="2" width="7.625" customWidth="1"/>
    <col min="3" max="3" width="12.5" customWidth="1"/>
    <col min="4" max="4" width="12.125" customWidth="1"/>
    <col min="5" max="5" width="11.625" customWidth="1"/>
    <col min="6" max="6" width="3" customWidth="1"/>
    <col min="7" max="7" width="13.375" customWidth="1"/>
    <col min="8" max="8" width="10.75" customWidth="1"/>
    <col min="9" max="9" width="12.75" customWidth="1"/>
    <col min="10" max="10" width="2.5" customWidth="1"/>
    <col min="11" max="11" width="12.125" customWidth="1"/>
    <col min="12" max="12" width="12.25" customWidth="1"/>
    <col min="13" max="13" width="12.375" customWidth="1"/>
    <col min="14" max="14" width="4.75" customWidth="1"/>
    <col min="15" max="15" width="10.75" customWidth="1"/>
    <col min="16" max="16" width="12.875" customWidth="1"/>
    <col min="17" max="17" width="9.875" customWidth="1"/>
    <col min="18" max="26" width="7.625" customWidth="1"/>
  </cols>
  <sheetData>
    <row r="2" spans="2:17">
      <c r="C2" s="68" t="s">
        <v>0</v>
      </c>
      <c r="D2" s="69"/>
      <c r="E2" s="70"/>
      <c r="F2" s="1"/>
      <c r="G2" s="68" t="s">
        <v>1</v>
      </c>
      <c r="H2" s="69"/>
      <c r="I2" s="70"/>
      <c r="K2" s="68" t="s">
        <v>2</v>
      </c>
      <c r="L2" s="69"/>
      <c r="M2" s="70"/>
      <c r="O2" s="68" t="s">
        <v>3</v>
      </c>
      <c r="P2" s="69"/>
      <c r="Q2" s="70"/>
    </row>
    <row r="3" spans="2:17">
      <c r="C3" s="2" t="s">
        <v>4</v>
      </c>
      <c r="D3" s="3" t="s">
        <v>5</v>
      </c>
      <c r="E3" s="4" t="s">
        <v>6</v>
      </c>
      <c r="F3" s="5"/>
      <c r="G3" s="6" t="s">
        <v>4</v>
      </c>
      <c r="H3" s="7" t="s">
        <v>5</v>
      </c>
      <c r="I3" s="8" t="s">
        <v>6</v>
      </c>
      <c r="K3" s="6" t="s">
        <v>4</v>
      </c>
      <c r="L3" s="7" t="s">
        <v>5</v>
      </c>
      <c r="M3" s="8" t="s">
        <v>6</v>
      </c>
      <c r="O3" s="2" t="s">
        <v>4</v>
      </c>
      <c r="P3" s="3" t="s">
        <v>5</v>
      </c>
      <c r="Q3" s="4" t="s">
        <v>6</v>
      </c>
    </row>
    <row r="4" spans="2:17">
      <c r="B4" s="9" t="s">
        <v>7</v>
      </c>
      <c r="C4" s="10">
        <f t="shared" ref="C4:D4" si="0">(G4+K4 +O4)</f>
        <v>7200</v>
      </c>
      <c r="D4" s="11">
        <f t="shared" si="0"/>
        <v>6150</v>
      </c>
      <c r="E4" s="12">
        <f t="shared" ref="E4:E5" si="1">(C4-D4)</f>
        <v>1050</v>
      </c>
      <c r="F4" s="5"/>
      <c r="G4" s="13">
        <f>(Gantt!$B20)*100</f>
        <v>4800</v>
      </c>
      <c r="H4" s="14">
        <f>(Gantt!$C20)*100</f>
        <v>4500</v>
      </c>
      <c r="I4" s="15">
        <f t="shared" ref="I4:I5" si="2">(G4-H4)</f>
        <v>300</v>
      </c>
      <c r="K4" s="10">
        <v>1000</v>
      </c>
      <c r="L4" s="11">
        <f>Meetings!B4*100</f>
        <v>350</v>
      </c>
      <c r="M4" s="12">
        <f t="shared" ref="M4:M5" si="3">(K4-L4)</f>
        <v>650</v>
      </c>
      <c r="O4" s="10">
        <f>(SA!C5)*100</f>
        <v>1400</v>
      </c>
      <c r="P4" s="11">
        <f>(SA!D5)*100</f>
        <v>1300</v>
      </c>
      <c r="Q4" s="12">
        <f t="shared" ref="Q4:Q5" si="4">(O4-P4)</f>
        <v>100</v>
      </c>
    </row>
    <row r="5" spans="2:17">
      <c r="B5" s="16" t="s">
        <v>8</v>
      </c>
      <c r="C5" s="13">
        <f t="shared" ref="C5:D5" si="5">(G5+K5 +O5)</f>
        <v>8200</v>
      </c>
      <c r="D5" s="14">
        <f t="shared" si="5"/>
        <v>8350</v>
      </c>
      <c r="E5" s="15">
        <f t="shared" si="1"/>
        <v>-150</v>
      </c>
      <c r="F5" s="5"/>
      <c r="G5" s="13">
        <f>(Gantt!$B12)*100</f>
        <v>6100</v>
      </c>
      <c r="H5" s="14">
        <f>(Gantt!$C12)*100</f>
        <v>7000</v>
      </c>
      <c r="I5" s="15">
        <f t="shared" si="2"/>
        <v>-900</v>
      </c>
      <c r="K5" s="13">
        <v>1000</v>
      </c>
      <c r="L5" s="14">
        <f>Meetings!B4*100</f>
        <v>350</v>
      </c>
      <c r="M5" s="15">
        <f t="shared" si="3"/>
        <v>650</v>
      </c>
      <c r="O5" s="13">
        <f>(SA!C9)*100</f>
        <v>1100</v>
      </c>
      <c r="P5" s="14">
        <f>(SA!D9)*100</f>
        <v>1000</v>
      </c>
      <c r="Q5" s="15">
        <f t="shared" si="4"/>
        <v>100</v>
      </c>
    </row>
    <row r="6" spans="2:17">
      <c r="B6" s="17" t="s">
        <v>0</v>
      </c>
      <c r="C6" s="18">
        <f t="shared" ref="C6:E6" si="6">SUM(C4:C5)</f>
        <v>15400</v>
      </c>
      <c r="D6" s="19">
        <f t="shared" si="6"/>
        <v>14500</v>
      </c>
      <c r="E6" s="20">
        <f t="shared" si="6"/>
        <v>900</v>
      </c>
      <c r="F6" s="5"/>
      <c r="G6" s="21">
        <f t="shared" ref="G6:I6" si="7">SUM(G4:G5)</f>
        <v>10900</v>
      </c>
      <c r="H6" s="22">
        <f t="shared" si="7"/>
        <v>11500</v>
      </c>
      <c r="I6" s="23">
        <f t="shared" si="7"/>
        <v>-600</v>
      </c>
      <c r="K6" s="21">
        <f t="shared" ref="K6:M6" si="8">SUM(K4:K5)</f>
        <v>2000</v>
      </c>
      <c r="L6" s="22">
        <f t="shared" si="8"/>
        <v>700</v>
      </c>
      <c r="M6" s="23">
        <f t="shared" si="8"/>
        <v>1300</v>
      </c>
      <c r="O6" s="18">
        <f t="shared" ref="O6:Q6" si="9">SUM(O4:O5)</f>
        <v>2500</v>
      </c>
      <c r="P6" s="19">
        <f t="shared" si="9"/>
        <v>2300</v>
      </c>
      <c r="Q6" s="20">
        <f t="shared" si="9"/>
        <v>200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">
    <mergeCell ref="C2:E2"/>
    <mergeCell ref="G2:I2"/>
    <mergeCell ref="K2:M2"/>
    <mergeCell ref="O2:Q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1"/>
  <sheetViews>
    <sheetView workbookViewId="0"/>
  </sheetViews>
  <sheetFormatPr defaultColWidth="12.625" defaultRowHeight="15" customHeight="1"/>
  <cols>
    <col min="1" max="1" width="25.375" customWidth="1"/>
    <col min="2" max="2" width="15.375" customWidth="1"/>
    <col min="3" max="3" width="13.75" customWidth="1"/>
    <col min="4" max="5" width="7.625" customWidth="1"/>
    <col min="6" max="6" width="9.375" customWidth="1"/>
    <col min="7" max="30" width="7.625" customWidth="1"/>
  </cols>
  <sheetData>
    <row r="1" spans="1:30">
      <c r="B1" s="24" t="s">
        <v>9</v>
      </c>
      <c r="C1" s="24" t="s">
        <v>10</v>
      </c>
      <c r="D1" s="24" t="s">
        <v>11</v>
      </c>
      <c r="E1" s="25"/>
      <c r="F1" s="24" t="s">
        <v>12</v>
      </c>
      <c r="H1" s="26"/>
      <c r="I1" s="24" t="s">
        <v>13</v>
      </c>
      <c r="K1" s="27"/>
      <c r="L1" s="24" t="s">
        <v>14</v>
      </c>
    </row>
    <row r="2" spans="1:30">
      <c r="A2" s="28" t="s">
        <v>8</v>
      </c>
      <c r="D2" s="24" t="s">
        <v>15</v>
      </c>
      <c r="E2" s="24">
        <v>3</v>
      </c>
      <c r="F2" s="24">
        <v>6</v>
      </c>
      <c r="G2" s="24">
        <v>9</v>
      </c>
      <c r="H2" s="24">
        <v>12</v>
      </c>
      <c r="I2" s="24">
        <v>15</v>
      </c>
      <c r="J2" s="24">
        <v>18</v>
      </c>
      <c r="K2" s="24">
        <v>21</v>
      </c>
      <c r="L2" s="24">
        <v>24</v>
      </c>
      <c r="M2" s="24">
        <v>27</v>
      </c>
      <c r="N2" s="24">
        <v>30</v>
      </c>
      <c r="O2" s="24">
        <v>33</v>
      </c>
      <c r="P2" s="24">
        <v>36</v>
      </c>
      <c r="Q2" s="24">
        <v>39</v>
      </c>
      <c r="R2" s="24">
        <v>42</v>
      </c>
      <c r="S2" s="24">
        <v>45</v>
      </c>
      <c r="T2" s="24">
        <v>48</v>
      </c>
      <c r="U2" s="24">
        <v>51</v>
      </c>
      <c r="V2" s="24">
        <v>54</v>
      </c>
      <c r="W2" s="24">
        <v>57</v>
      </c>
      <c r="X2" s="24">
        <v>60</v>
      </c>
      <c r="Y2" s="24">
        <v>63</v>
      </c>
      <c r="Z2" s="24">
        <v>66</v>
      </c>
      <c r="AA2" s="24">
        <v>69</v>
      </c>
      <c r="AB2" s="24">
        <v>72</v>
      </c>
      <c r="AC2" s="24">
        <v>75</v>
      </c>
      <c r="AD2" s="24">
        <v>78</v>
      </c>
    </row>
    <row r="3" spans="1:30">
      <c r="A3" s="29" t="s">
        <v>16</v>
      </c>
      <c r="B3" s="29">
        <v>6</v>
      </c>
      <c r="C3" s="29">
        <v>9</v>
      </c>
      <c r="E3" s="30"/>
      <c r="F3" s="30"/>
      <c r="G3" s="30"/>
      <c r="J3" s="5"/>
    </row>
    <row r="4" spans="1:30">
      <c r="A4" s="29" t="s">
        <v>17</v>
      </c>
      <c r="B4" s="29">
        <v>6</v>
      </c>
      <c r="C4" s="29">
        <v>10</v>
      </c>
      <c r="E4" s="31"/>
      <c r="F4" s="31"/>
      <c r="G4" s="31"/>
      <c r="H4" s="25"/>
    </row>
    <row r="5" spans="1:30">
      <c r="A5" s="29" t="s">
        <v>18</v>
      </c>
      <c r="B5" s="29">
        <v>6</v>
      </c>
      <c r="C5" s="29">
        <v>8</v>
      </c>
      <c r="E5" s="30"/>
      <c r="F5" s="30"/>
    </row>
    <row r="6" spans="1:30">
      <c r="A6" s="29" t="s">
        <v>19</v>
      </c>
      <c r="B6" s="29">
        <v>6</v>
      </c>
      <c r="C6" s="29">
        <v>5</v>
      </c>
      <c r="G6" s="30"/>
      <c r="H6" s="30"/>
    </row>
    <row r="7" spans="1:30">
      <c r="A7" s="32" t="s">
        <v>20</v>
      </c>
      <c r="B7" s="29">
        <v>6</v>
      </c>
      <c r="C7" s="29">
        <v>5</v>
      </c>
      <c r="I7" s="25"/>
      <c r="J7" s="25"/>
    </row>
    <row r="8" spans="1:30">
      <c r="A8" s="29" t="s">
        <v>21</v>
      </c>
      <c r="B8" s="29">
        <v>3</v>
      </c>
      <c r="C8" s="29">
        <v>4</v>
      </c>
      <c r="E8" s="30"/>
      <c r="F8" s="25"/>
    </row>
    <row r="9" spans="1:30">
      <c r="A9" s="29" t="s">
        <v>22</v>
      </c>
      <c r="B9" s="29">
        <v>9</v>
      </c>
      <c r="C9" s="29">
        <v>6</v>
      </c>
      <c r="E9" s="30"/>
      <c r="F9" s="30"/>
      <c r="N9" s="5"/>
      <c r="O9" s="5"/>
      <c r="P9" s="5"/>
      <c r="Y9" s="5"/>
      <c r="Z9" s="5"/>
      <c r="AA9" s="5"/>
    </row>
    <row r="10" spans="1:30">
      <c r="A10" s="29" t="s">
        <v>23</v>
      </c>
      <c r="B10" s="29">
        <v>8</v>
      </c>
      <c r="C10" s="29">
        <v>9</v>
      </c>
      <c r="E10" s="30"/>
      <c r="F10" s="30"/>
      <c r="G10" s="25"/>
      <c r="H10" s="5"/>
      <c r="W10" s="5"/>
      <c r="X10" s="5"/>
    </row>
    <row r="11" spans="1:30">
      <c r="A11" s="29" t="s">
        <v>24</v>
      </c>
      <c r="B11" s="29">
        <v>11</v>
      </c>
      <c r="C11" s="29">
        <v>14</v>
      </c>
      <c r="E11" s="25"/>
      <c r="F11" s="25"/>
      <c r="G11" s="25"/>
      <c r="H11" s="25"/>
      <c r="I11" s="25"/>
    </row>
    <row r="12" spans="1:30">
      <c r="A12" s="29" t="s">
        <v>0</v>
      </c>
      <c r="B12" s="29">
        <f t="shared" ref="B12:C12" si="0">SUM(B3:B11)</f>
        <v>61</v>
      </c>
      <c r="C12" s="24">
        <f t="shared" si="0"/>
        <v>70</v>
      </c>
    </row>
    <row r="13" spans="1:30">
      <c r="A13" s="28" t="s">
        <v>7</v>
      </c>
    </row>
    <row r="14" spans="1:30">
      <c r="A14" s="32" t="s">
        <v>25</v>
      </c>
      <c r="B14" s="29">
        <v>6</v>
      </c>
      <c r="C14" s="29">
        <v>9</v>
      </c>
      <c r="E14" s="30"/>
      <c r="F14" s="30"/>
      <c r="G14" s="33"/>
    </row>
    <row r="15" spans="1:30">
      <c r="A15" s="29" t="s">
        <v>26</v>
      </c>
      <c r="B15" s="29">
        <v>3</v>
      </c>
      <c r="C15" s="29">
        <v>9</v>
      </c>
      <c r="G15" s="34"/>
      <c r="H15" s="35"/>
      <c r="I15" s="31"/>
      <c r="J15" s="31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</row>
    <row r="16" spans="1:30">
      <c r="A16" s="29" t="s">
        <v>27</v>
      </c>
      <c r="B16" s="29">
        <v>9</v>
      </c>
      <c r="C16" s="37">
        <v>12</v>
      </c>
      <c r="G16" s="36"/>
      <c r="H16" s="38"/>
      <c r="I16" s="38"/>
      <c r="J16" s="38"/>
      <c r="K16" s="39"/>
      <c r="L16" s="39"/>
      <c r="M16" s="39"/>
      <c r="N16" s="39"/>
      <c r="O16" s="40"/>
      <c r="P16" s="40"/>
      <c r="Q16" s="36"/>
      <c r="R16" s="36"/>
      <c r="S16" s="36"/>
      <c r="T16" s="36"/>
      <c r="U16" s="36"/>
    </row>
    <row r="17" spans="1:27">
      <c r="A17" s="29" t="s">
        <v>28</v>
      </c>
      <c r="B17" s="29">
        <v>6</v>
      </c>
      <c r="C17" s="29">
        <v>3</v>
      </c>
      <c r="G17" s="36"/>
      <c r="H17" s="36"/>
      <c r="I17" s="36"/>
      <c r="J17" s="36"/>
      <c r="K17" s="38"/>
      <c r="L17" s="41"/>
      <c r="M17" s="41"/>
      <c r="N17" s="41"/>
      <c r="O17" s="36"/>
      <c r="P17" s="36"/>
      <c r="Q17" s="40"/>
      <c r="R17" s="40"/>
      <c r="S17" s="36"/>
      <c r="T17" s="36"/>
      <c r="U17" s="36"/>
    </row>
    <row r="18" spans="1:27">
      <c r="A18" s="29" t="s">
        <v>29</v>
      </c>
      <c r="B18" s="29">
        <v>18</v>
      </c>
      <c r="C18" s="37">
        <v>12</v>
      </c>
      <c r="E18" s="38"/>
      <c r="F18" s="38"/>
      <c r="G18" s="36"/>
      <c r="H18" s="36"/>
      <c r="I18" s="36"/>
      <c r="J18" s="36"/>
      <c r="K18" s="36"/>
      <c r="L18" s="42"/>
      <c r="M18" s="42"/>
      <c r="N18" s="42"/>
      <c r="O18" s="42"/>
      <c r="P18" s="43"/>
      <c r="Q18" s="43"/>
      <c r="R18" s="43"/>
      <c r="S18" s="44"/>
      <c r="T18" s="40"/>
      <c r="U18" s="36"/>
      <c r="X18" s="5"/>
      <c r="Y18" s="5"/>
      <c r="Z18" s="5"/>
    </row>
    <row r="19" spans="1:27">
      <c r="A19" s="29" t="s">
        <v>30</v>
      </c>
      <c r="B19" s="29">
        <v>6</v>
      </c>
      <c r="E19" s="38"/>
      <c r="F19" s="38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8"/>
      <c r="T19" s="43"/>
      <c r="U19" s="44"/>
    </row>
    <row r="20" spans="1:27">
      <c r="A20" s="29" t="s">
        <v>0</v>
      </c>
      <c r="B20" s="29">
        <f t="shared" ref="B20:C20" si="1">SUM(B14:B19)</f>
        <v>48</v>
      </c>
      <c r="C20" s="24">
        <f t="shared" si="1"/>
        <v>45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AA20" s="5"/>
    </row>
    <row r="21" spans="1:27">
      <c r="A21" s="24" t="s">
        <v>31</v>
      </c>
      <c r="B21" s="24">
        <f>SUM(B12,B20,B3,B2)</f>
        <v>115</v>
      </c>
      <c r="C21" s="24">
        <f>SUM(C12,C20)</f>
        <v>115</v>
      </c>
    </row>
    <row r="22" spans="1:27" ht="15.75" customHeight="1">
      <c r="A22" s="24" t="s">
        <v>32</v>
      </c>
      <c r="B22" s="45">
        <f t="shared" ref="B22:C22" si="2">B21*100</f>
        <v>11500</v>
      </c>
      <c r="C22" s="45">
        <f t="shared" si="2"/>
        <v>11500</v>
      </c>
      <c r="E22" s="5"/>
      <c r="F22" s="5"/>
      <c r="G22" s="5"/>
      <c r="H22" s="5"/>
    </row>
    <row r="23" spans="1:27" ht="15.75" customHeight="1"/>
    <row r="24" spans="1:27" ht="15.75" customHeight="1">
      <c r="V24" s="36"/>
      <c r="W24" s="36"/>
      <c r="X24" s="36"/>
      <c r="Y24" s="36"/>
      <c r="Z24" s="36"/>
    </row>
    <row r="25" spans="1:27" ht="15.75" customHeight="1">
      <c r="V25" s="36"/>
      <c r="W25" s="36"/>
      <c r="X25" s="36"/>
      <c r="Y25" s="36"/>
      <c r="Z25" s="36"/>
    </row>
    <row r="26" spans="1:27" ht="15.75" customHeight="1">
      <c r="V26" s="36"/>
      <c r="W26" s="36"/>
      <c r="X26" s="36"/>
      <c r="Y26" s="36"/>
      <c r="Z26" s="36"/>
    </row>
    <row r="27" spans="1:27" ht="15.75" customHeight="1">
      <c r="V27" s="36"/>
      <c r="W27" s="36"/>
      <c r="X27" s="36"/>
      <c r="Y27" s="36"/>
      <c r="Z27" s="36"/>
    </row>
    <row r="28" spans="1:27" ht="15.75" customHeight="1">
      <c r="V28" s="40"/>
      <c r="W28" s="40"/>
      <c r="X28" s="40"/>
      <c r="Y28" s="40"/>
      <c r="Z28" s="40"/>
    </row>
    <row r="29" spans="1:27" ht="15.75" customHeight="1">
      <c r="V29" s="36"/>
      <c r="W29" s="36"/>
      <c r="X29" s="36"/>
      <c r="Y29" s="36"/>
      <c r="Z29" s="36"/>
    </row>
    <row r="30" spans="1:27" ht="15.75" customHeight="1"/>
    <row r="31" spans="1:27" ht="15.75" customHeight="1"/>
    <row r="32" spans="1:27" ht="15.75" customHeight="1">
      <c r="I32" s="5"/>
      <c r="J32" s="5"/>
    </row>
    <row r="33" spans="2:20" ht="15.75" customHeight="1">
      <c r="K33" s="5"/>
      <c r="L33" s="5"/>
      <c r="M33" s="5"/>
      <c r="N33" s="5"/>
    </row>
    <row r="34" spans="2:20" ht="15.75" customHeight="1">
      <c r="O34" s="5"/>
      <c r="P34" s="5"/>
    </row>
    <row r="35" spans="2:20" ht="15.75" customHeight="1">
      <c r="Q35" s="5"/>
      <c r="R35" s="5"/>
    </row>
    <row r="36" spans="2:20" ht="15.75" customHeight="1">
      <c r="S36" s="5"/>
      <c r="T36" s="5"/>
    </row>
    <row r="37" spans="2:20" ht="15.75" customHeight="1"/>
    <row r="38" spans="2:20" ht="15.75" customHeight="1"/>
    <row r="39" spans="2:20" ht="15.75" customHeight="1">
      <c r="B39" s="45"/>
      <c r="C39" s="45"/>
    </row>
    <row r="40" spans="2:20" ht="15.75" customHeight="1"/>
    <row r="41" spans="2:20" ht="15.75" customHeight="1"/>
    <row r="42" spans="2:20" ht="15.75" customHeight="1"/>
    <row r="43" spans="2:20" ht="15.75" customHeight="1"/>
    <row r="44" spans="2:20" ht="15.75" customHeight="1"/>
    <row r="45" spans="2:20" ht="15.75" customHeight="1"/>
    <row r="46" spans="2:20" ht="15.75" customHeight="1"/>
    <row r="47" spans="2:20" ht="15.75" customHeight="1"/>
    <row r="48" spans="2:2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8"/>
  <sheetViews>
    <sheetView workbookViewId="0"/>
  </sheetViews>
  <sheetFormatPr defaultColWidth="12.625" defaultRowHeight="15" customHeight="1"/>
  <cols>
    <col min="1" max="3" width="7.625" customWidth="1"/>
    <col min="4" max="4" width="8.625" customWidth="1"/>
    <col min="5" max="5" width="9.875" customWidth="1"/>
    <col min="6" max="6" width="9.375" customWidth="1"/>
    <col min="7" max="7" width="8.75" customWidth="1"/>
    <col min="8" max="26" width="7.625" customWidth="1"/>
  </cols>
  <sheetData>
    <row r="1" spans="1:12"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3" t="s">
        <v>41</v>
      </c>
      <c r="K1" s="3" t="s">
        <v>42</v>
      </c>
      <c r="L1" s="3" t="s">
        <v>43</v>
      </c>
    </row>
    <row r="2" spans="1:12" ht="62.25" customHeight="1">
      <c r="B2" s="3" t="s">
        <v>44</v>
      </c>
      <c r="C2" s="46" t="s">
        <v>45</v>
      </c>
      <c r="D2" s="46" t="s">
        <v>46</v>
      </c>
      <c r="E2" s="46" t="s">
        <v>47</v>
      </c>
      <c r="F2" s="47" t="s">
        <v>48</v>
      </c>
      <c r="G2" s="47" t="s">
        <v>48</v>
      </c>
      <c r="H2" s="47" t="s">
        <v>48</v>
      </c>
      <c r="I2" s="47" t="s">
        <v>48</v>
      </c>
      <c r="J2" s="47" t="s">
        <v>48</v>
      </c>
      <c r="K2" s="47" t="s">
        <v>48</v>
      </c>
      <c r="L2" s="47" t="s">
        <v>48</v>
      </c>
    </row>
    <row r="3" spans="1:12">
      <c r="B3" s="3" t="s">
        <v>49</v>
      </c>
      <c r="C3" s="3">
        <v>1.5</v>
      </c>
      <c r="D3" s="48">
        <v>1</v>
      </c>
      <c r="E3" s="48">
        <v>1</v>
      </c>
      <c r="F3" s="3"/>
      <c r="G3" s="3"/>
      <c r="H3" s="3"/>
      <c r="I3" s="3"/>
      <c r="J3" s="3"/>
      <c r="K3" s="3"/>
      <c r="L3" s="3"/>
    </row>
    <row r="4" spans="1:12">
      <c r="A4" s="48" t="s">
        <v>8</v>
      </c>
      <c r="B4" s="48">
        <v>3.5</v>
      </c>
      <c r="C4" s="49" t="s">
        <v>50</v>
      </c>
      <c r="D4" s="49" t="s">
        <v>50</v>
      </c>
      <c r="E4" s="49" t="s">
        <v>50</v>
      </c>
      <c r="F4" s="49"/>
      <c r="G4" s="49"/>
      <c r="H4" s="50"/>
      <c r="I4" s="50"/>
      <c r="J4" s="49"/>
      <c r="K4" s="49"/>
      <c r="L4" s="49"/>
    </row>
    <row r="5" spans="1:12">
      <c r="A5" s="48" t="s">
        <v>7</v>
      </c>
      <c r="B5" s="48">
        <v>3.5</v>
      </c>
      <c r="C5" s="49" t="s">
        <v>50</v>
      </c>
      <c r="D5" s="49" t="s">
        <v>50</v>
      </c>
      <c r="E5" s="49" t="s">
        <v>50</v>
      </c>
      <c r="F5" s="49"/>
      <c r="G5" s="49"/>
      <c r="H5" s="49"/>
      <c r="I5" s="49"/>
      <c r="J5" s="49"/>
      <c r="K5" s="49"/>
      <c r="L5" s="49"/>
    </row>
    <row r="6" spans="1:12">
      <c r="A6" s="3" t="s">
        <v>0</v>
      </c>
      <c r="B6" s="3">
        <f>SUM(C6:L6)</f>
        <v>7</v>
      </c>
      <c r="C6" s="3">
        <f t="shared" ref="C6:L6" si="0">COUNTIF(C4:C5,"*ü*") * C3</f>
        <v>3</v>
      </c>
      <c r="D6" s="3">
        <f t="shared" si="0"/>
        <v>2</v>
      </c>
      <c r="E6" s="3">
        <f t="shared" si="0"/>
        <v>2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</row>
    <row r="7" spans="1:12">
      <c r="A7" s="5"/>
    </row>
    <row r="9" spans="1:12" ht="14.25">
      <c r="A9" s="51"/>
      <c r="E9" s="5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0"/>
  <sheetViews>
    <sheetView workbookViewId="0"/>
  </sheetViews>
  <sheetFormatPr defaultColWidth="12.625" defaultRowHeight="15" customHeight="1"/>
  <cols>
    <col min="1" max="1" width="13.125" customWidth="1"/>
    <col min="2" max="2" width="26" customWidth="1"/>
    <col min="3" max="3" width="12.75" customWidth="1"/>
    <col min="4" max="4" width="9.25" customWidth="1"/>
    <col min="5" max="19" width="3.25" customWidth="1"/>
    <col min="20" max="26" width="7.625" customWidth="1"/>
  </cols>
  <sheetData>
    <row r="1" spans="1:19">
      <c r="A1" s="52"/>
      <c r="B1" s="53" t="s">
        <v>51</v>
      </c>
      <c r="C1" s="53" t="s">
        <v>52</v>
      </c>
      <c r="D1" s="54" t="s">
        <v>53</v>
      </c>
      <c r="E1" s="24">
        <v>1</v>
      </c>
      <c r="F1" s="24">
        <v>2</v>
      </c>
      <c r="G1" s="24">
        <v>3</v>
      </c>
      <c r="H1" s="24">
        <v>4</v>
      </c>
      <c r="I1" s="24">
        <v>5</v>
      </c>
      <c r="J1" s="24">
        <v>6</v>
      </c>
      <c r="K1" s="24">
        <v>7</v>
      </c>
      <c r="L1" s="24">
        <v>8</v>
      </c>
      <c r="M1" s="24">
        <v>9</v>
      </c>
      <c r="N1" s="24">
        <v>10</v>
      </c>
      <c r="O1" s="24">
        <v>11</v>
      </c>
      <c r="P1" s="24">
        <v>12</v>
      </c>
      <c r="Q1" s="24">
        <v>13</v>
      </c>
      <c r="R1" s="24">
        <v>14</v>
      </c>
      <c r="S1" s="24">
        <v>15</v>
      </c>
    </row>
    <row r="2" spans="1:19">
      <c r="A2" s="55" t="s">
        <v>54</v>
      </c>
      <c r="B2" s="56" t="s">
        <v>55</v>
      </c>
      <c r="C2" s="5">
        <v>2</v>
      </c>
      <c r="D2" s="57">
        <v>2</v>
      </c>
      <c r="E2" s="58"/>
      <c r="F2" s="58"/>
    </row>
    <row r="3" spans="1:19">
      <c r="A3" s="59"/>
      <c r="B3" s="56" t="s">
        <v>56</v>
      </c>
      <c r="C3" s="60">
        <v>5</v>
      </c>
      <c r="D3" s="57">
        <v>6</v>
      </c>
      <c r="K3" s="58"/>
      <c r="L3" s="58"/>
      <c r="M3" s="58"/>
      <c r="N3" s="58"/>
      <c r="O3" s="58"/>
    </row>
    <row r="4" spans="1:19">
      <c r="A4" s="59"/>
      <c r="B4" s="56" t="s">
        <v>57</v>
      </c>
      <c r="C4" s="60">
        <v>7</v>
      </c>
      <c r="D4" s="57">
        <v>5</v>
      </c>
      <c r="G4" s="58"/>
      <c r="H4" s="58"/>
      <c r="I4" s="58"/>
      <c r="J4" s="61" t="s">
        <v>58</v>
      </c>
    </row>
    <row r="5" spans="1:19">
      <c r="A5" s="59"/>
      <c r="B5" s="56" t="s">
        <v>59</v>
      </c>
      <c r="C5" s="56">
        <f t="shared" ref="C5:D5" si="0">SUM(C2:C4)</f>
        <v>14</v>
      </c>
      <c r="D5" s="62">
        <f t="shared" si="0"/>
        <v>13</v>
      </c>
    </row>
    <row r="6" spans="1:19">
      <c r="A6" s="55" t="s">
        <v>60</v>
      </c>
      <c r="B6" s="56" t="s">
        <v>55</v>
      </c>
      <c r="C6" s="5">
        <v>2</v>
      </c>
      <c r="D6" s="57">
        <v>3</v>
      </c>
      <c r="E6" s="58"/>
      <c r="F6" s="58"/>
    </row>
    <row r="7" spans="1:19">
      <c r="A7" s="59"/>
      <c r="B7" s="56" t="s">
        <v>56</v>
      </c>
      <c r="C7" s="5">
        <v>5</v>
      </c>
      <c r="D7" s="57">
        <v>2</v>
      </c>
      <c r="K7" s="58"/>
      <c r="L7" s="58"/>
      <c r="M7" s="58"/>
      <c r="N7" s="58"/>
      <c r="O7" s="58"/>
    </row>
    <row r="8" spans="1:19">
      <c r="A8" s="59"/>
      <c r="B8" s="56" t="s">
        <v>61</v>
      </c>
      <c r="C8" s="5">
        <v>4</v>
      </c>
      <c r="D8" s="57">
        <v>5</v>
      </c>
      <c r="G8" s="58"/>
      <c r="H8" s="58"/>
      <c r="I8" s="58"/>
      <c r="J8" s="61" t="s">
        <v>58</v>
      </c>
    </row>
    <row r="9" spans="1:19">
      <c r="A9" s="59"/>
      <c r="B9" s="56" t="s">
        <v>59</v>
      </c>
      <c r="C9" s="56">
        <f t="shared" ref="C9:D9" si="1">SUM(C6:C8)</f>
        <v>11</v>
      </c>
      <c r="D9" s="62">
        <f t="shared" si="1"/>
        <v>10</v>
      </c>
    </row>
    <row r="10" spans="1:19">
      <c r="A10" s="55" t="s">
        <v>62</v>
      </c>
      <c r="B10" s="56" t="s">
        <v>55</v>
      </c>
      <c r="C10" s="5">
        <v>1</v>
      </c>
      <c r="D10" s="57">
        <v>1</v>
      </c>
      <c r="E10" s="58"/>
    </row>
    <row r="11" spans="1:19">
      <c r="A11" s="59"/>
      <c r="B11" s="56" t="s">
        <v>56</v>
      </c>
      <c r="C11" s="5">
        <v>5</v>
      </c>
      <c r="D11" s="57">
        <v>8</v>
      </c>
      <c r="F11" s="58"/>
      <c r="G11" s="58"/>
      <c r="H11" s="58"/>
      <c r="I11" s="58"/>
      <c r="J11" s="58"/>
    </row>
    <row r="12" spans="1:19">
      <c r="A12" s="59"/>
      <c r="B12" s="63" t="s">
        <v>63</v>
      </c>
      <c r="C12" s="5">
        <v>2</v>
      </c>
      <c r="D12" s="57">
        <v>2</v>
      </c>
      <c r="K12" s="61" t="s">
        <v>58</v>
      </c>
      <c r="L12" s="58"/>
    </row>
    <row r="13" spans="1:19">
      <c r="A13" s="59"/>
      <c r="B13" s="63" t="s">
        <v>64</v>
      </c>
      <c r="C13" s="5">
        <v>1</v>
      </c>
      <c r="D13" s="57">
        <v>1</v>
      </c>
      <c r="M13" s="58"/>
    </row>
    <row r="14" spans="1:19">
      <c r="A14" s="59"/>
      <c r="B14" s="63" t="s">
        <v>65</v>
      </c>
      <c r="C14" s="5">
        <v>2</v>
      </c>
      <c r="D14" s="57">
        <v>3</v>
      </c>
      <c r="N14" s="58"/>
      <c r="O14" s="58"/>
    </row>
    <row r="15" spans="1:19">
      <c r="A15" s="59"/>
      <c r="B15" s="56" t="s">
        <v>59</v>
      </c>
      <c r="C15" s="56">
        <f t="shared" ref="C15:D15" si="2">SUM(C10:C14)</f>
        <v>11</v>
      </c>
      <c r="D15" s="62">
        <f t="shared" si="2"/>
        <v>15</v>
      </c>
    </row>
    <row r="16" spans="1:19">
      <c r="A16" s="55" t="s">
        <v>66</v>
      </c>
      <c r="B16" s="56" t="s">
        <v>55</v>
      </c>
      <c r="C16" s="5">
        <v>2</v>
      </c>
      <c r="D16" s="57">
        <v>2</v>
      </c>
      <c r="E16" s="58"/>
      <c r="F16" s="58"/>
    </row>
    <row r="17" spans="1:15">
      <c r="A17" s="59"/>
      <c r="B17" s="56" t="s">
        <v>56</v>
      </c>
      <c r="C17" s="5">
        <v>5</v>
      </c>
      <c r="D17" s="57">
        <v>4</v>
      </c>
      <c r="K17" s="58"/>
      <c r="L17" s="58"/>
      <c r="M17" s="58"/>
      <c r="N17" s="58"/>
      <c r="O17" s="58"/>
    </row>
    <row r="18" spans="1:15">
      <c r="A18" s="59"/>
      <c r="B18" s="56" t="s">
        <v>67</v>
      </c>
      <c r="C18" s="5">
        <v>4</v>
      </c>
      <c r="D18" s="57">
        <v>5</v>
      </c>
      <c r="G18" s="58"/>
      <c r="H18" s="58"/>
      <c r="I18" s="58"/>
      <c r="J18" s="61" t="s">
        <v>58</v>
      </c>
    </row>
    <row r="19" spans="1:15">
      <c r="A19" s="59"/>
      <c r="B19" s="56" t="s">
        <v>59</v>
      </c>
      <c r="C19" s="56">
        <f t="shared" ref="C19:D19" si="3">SUM(C16:C18)</f>
        <v>11</v>
      </c>
      <c r="D19" s="62">
        <f t="shared" si="3"/>
        <v>11</v>
      </c>
    </row>
    <row r="20" spans="1:15">
      <c r="A20" s="64"/>
      <c r="B20" s="65" t="s">
        <v>0</v>
      </c>
      <c r="C20" s="65">
        <f t="shared" ref="C20:D20" si="4">SUM(C5,C9,C15,C19)</f>
        <v>47</v>
      </c>
      <c r="D20" s="66">
        <f t="shared" si="4"/>
        <v>49</v>
      </c>
    </row>
    <row r="21" spans="1:15" ht="15.75" customHeight="1">
      <c r="B21" s="67" t="s">
        <v>68</v>
      </c>
    </row>
    <row r="22" spans="1:15" ht="15.75" customHeight="1"/>
    <row r="23" spans="1:15" ht="15.75" customHeight="1"/>
    <row r="24" spans="1:15" ht="15.75" customHeight="1"/>
    <row r="25" spans="1:15" ht="15.75" customHeight="1"/>
    <row r="26" spans="1:15" ht="15.75" customHeight="1"/>
    <row r="27" spans="1:15" ht="15.75" customHeight="1"/>
    <row r="28" spans="1:15" ht="15.75" customHeight="1"/>
    <row r="29" spans="1:15" ht="15.75" customHeight="1"/>
    <row r="30" spans="1:15" ht="15.75" customHeight="1"/>
    <row r="31" spans="1:15" ht="15.75" customHeight="1"/>
    <row r="32" spans="1:1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Jeremy</cp:lastModifiedBy>
  <dcterms:created xsi:type="dcterms:W3CDTF">2018-11-06T05:29:55Z</dcterms:created>
  <dcterms:modified xsi:type="dcterms:W3CDTF">2021-04-23T06:25:47Z</dcterms:modified>
</cp:coreProperties>
</file>