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9555" windowHeight="2775" activeTab="2"/>
  </bookViews>
  <sheets>
    <sheet name="ERA_stats" sheetId="1" r:id="rId1"/>
    <sheet name="ERA_data" sheetId="2" r:id="rId2"/>
    <sheet name="BattingAvg_stats" sheetId="3" r:id="rId3"/>
    <sheet name="BattingAvg_data" sheetId="4" r:id="rId4"/>
  </sheets>
  <calcPr calcId="145621"/>
</workbook>
</file>

<file path=xl/calcChain.xml><?xml version="1.0" encoding="utf-8"?>
<calcChain xmlns="http://schemas.openxmlformats.org/spreadsheetml/2006/main">
  <c r="I2" i="1" l="1"/>
  <c r="I2" i="3" l="1"/>
  <c r="N2" i="3"/>
  <c r="M2" i="3"/>
  <c r="L2" i="3"/>
  <c r="K2" i="3"/>
  <c r="J2" i="3"/>
  <c r="H2" i="3"/>
  <c r="D36" i="3" s="1"/>
  <c r="G2" i="3"/>
  <c r="C34" i="3" s="1"/>
  <c r="E36" i="3"/>
  <c r="E35" i="3"/>
  <c r="E34" i="3"/>
  <c r="E33" i="3"/>
  <c r="E32" i="3"/>
  <c r="E31" i="3"/>
  <c r="E30" i="3"/>
  <c r="D33" i="3"/>
  <c r="C35" i="3"/>
  <c r="C31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M2" i="1"/>
  <c r="L2" i="1"/>
  <c r="K2" i="1"/>
  <c r="J2" i="1"/>
  <c r="H2" i="1"/>
  <c r="D29" i="1" s="1"/>
  <c r="G2" i="1"/>
  <c r="C28" i="1" s="1"/>
  <c r="E29" i="1"/>
  <c r="E28" i="1"/>
  <c r="D28" i="1"/>
  <c r="E27" i="1"/>
  <c r="E26" i="1"/>
  <c r="C29" i="1"/>
  <c r="C26" i="1"/>
  <c r="D30" i="3" l="1"/>
  <c r="D34" i="3"/>
  <c r="D31" i="3"/>
  <c r="D35" i="3"/>
  <c r="D26" i="3"/>
  <c r="D32" i="3"/>
  <c r="C32" i="3"/>
  <c r="C36" i="3"/>
  <c r="C29" i="3"/>
  <c r="C33" i="3"/>
  <c r="C30" i="3"/>
  <c r="D5" i="3"/>
  <c r="D8" i="3"/>
  <c r="D10" i="3"/>
  <c r="D12" i="3"/>
  <c r="D16" i="3"/>
  <c r="D21" i="3"/>
  <c r="D24" i="3"/>
  <c r="D29" i="3"/>
  <c r="D4" i="3"/>
  <c r="D9" i="3"/>
  <c r="D11" i="3"/>
  <c r="D17" i="3"/>
  <c r="D20" i="3"/>
  <c r="D25" i="3"/>
  <c r="D28" i="3"/>
  <c r="C28" i="3"/>
  <c r="C10" i="3"/>
  <c r="C16" i="3"/>
  <c r="C9" i="3"/>
  <c r="C8" i="3"/>
  <c r="C12" i="3"/>
  <c r="C24" i="3"/>
  <c r="H11" i="3"/>
  <c r="J12" i="3" s="1"/>
  <c r="C4" i="3"/>
  <c r="C11" i="3"/>
  <c r="C20" i="3"/>
  <c r="H9" i="3"/>
  <c r="C13" i="3"/>
  <c r="C19" i="3"/>
  <c r="C23" i="3"/>
  <c r="D7" i="3"/>
  <c r="D13" i="3"/>
  <c r="C14" i="3"/>
  <c r="C18" i="3"/>
  <c r="D19" i="3"/>
  <c r="C22" i="3"/>
  <c r="D23" i="3"/>
  <c r="C26" i="3"/>
  <c r="D27" i="3"/>
  <c r="C3" i="3"/>
  <c r="C7" i="3"/>
  <c r="C15" i="3"/>
  <c r="C27" i="3"/>
  <c r="C2" i="3"/>
  <c r="D3" i="3"/>
  <c r="C6" i="3"/>
  <c r="D15" i="3"/>
  <c r="D2" i="3"/>
  <c r="C5" i="3"/>
  <c r="D6" i="3"/>
  <c r="D14" i="3"/>
  <c r="C17" i="3"/>
  <c r="D18" i="3"/>
  <c r="C21" i="3"/>
  <c r="D22" i="3"/>
  <c r="C25" i="3"/>
  <c r="D26" i="1"/>
  <c r="D27" i="1"/>
  <c r="C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N2" i="1" s="1"/>
  <c r="D24" i="1"/>
  <c r="H8" i="3" l="1"/>
  <c r="H10" i="3" s="1"/>
  <c r="H12" i="3"/>
  <c r="D11" i="1"/>
  <c r="H11" i="1"/>
  <c r="D15" i="1"/>
  <c r="D3" i="1"/>
  <c r="D19" i="1"/>
  <c r="D7" i="1"/>
  <c r="D23" i="1"/>
  <c r="C3" i="1"/>
  <c r="C11" i="1"/>
  <c r="C15" i="1"/>
  <c r="C23" i="1"/>
  <c r="C5" i="1"/>
  <c r="C9" i="1"/>
  <c r="C13" i="1"/>
  <c r="C17" i="1"/>
  <c r="C21" i="1"/>
  <c r="C25" i="1"/>
  <c r="D5" i="1"/>
  <c r="D9" i="1"/>
  <c r="D13" i="1"/>
  <c r="D17" i="1"/>
  <c r="D21" i="1"/>
  <c r="D25" i="1"/>
  <c r="C2" i="1"/>
  <c r="C6" i="1"/>
  <c r="C10" i="1"/>
  <c r="C14" i="1"/>
  <c r="C18" i="1"/>
  <c r="C22" i="1"/>
  <c r="D2" i="1"/>
  <c r="D6" i="1"/>
  <c r="D10" i="1"/>
  <c r="D14" i="1"/>
  <c r="D18" i="1"/>
  <c r="D22" i="1"/>
  <c r="C7" i="1"/>
  <c r="C19" i="1"/>
  <c r="C4" i="1"/>
  <c r="C8" i="1"/>
  <c r="C12" i="1"/>
  <c r="C16" i="1"/>
  <c r="C20" i="1"/>
  <c r="C24" i="1"/>
  <c r="D4" i="1"/>
  <c r="D8" i="1"/>
  <c r="D12" i="1"/>
  <c r="D16" i="1"/>
  <c r="D20" i="1"/>
  <c r="J13" i="3" l="1"/>
  <c r="H13" i="3"/>
  <c r="H12" i="1"/>
  <c r="H9" i="1"/>
  <c r="J12" i="1"/>
  <c r="H8" i="1"/>
  <c r="H10" i="1" s="1"/>
  <c r="H13" i="1" l="1"/>
  <c r="J13" i="1"/>
</calcChain>
</file>

<file path=xl/sharedStrings.xml><?xml version="1.0" encoding="utf-8"?>
<sst xmlns="http://schemas.openxmlformats.org/spreadsheetml/2006/main" count="480" uniqueCount="219">
  <si>
    <t>meanC</t>
  </si>
  <si>
    <t>meanI</t>
  </si>
  <si>
    <t>nC</t>
  </si>
  <si>
    <t>nI</t>
  </si>
  <si>
    <t>sC</t>
  </si>
  <si>
    <t>sI</t>
  </si>
  <si>
    <t xml:space="preserve"> </t>
  </si>
  <si>
    <t>df</t>
  </si>
  <si>
    <t xml:space="preserve">t-critical </t>
  </si>
  <si>
    <t>t statistic</t>
  </si>
  <si>
    <t xml:space="preserve">alpha </t>
  </si>
  <si>
    <t xml:space="preserve">2-tailed </t>
  </si>
  <si>
    <t>diffC^2</t>
  </si>
  <si>
    <t>diffI^2</t>
  </si>
  <si>
    <t>r^2</t>
  </si>
  <si>
    <t>CI</t>
  </si>
  <si>
    <t>+-</t>
  </si>
  <si>
    <t>DIFF</t>
  </si>
  <si>
    <t>sDIFF</t>
  </si>
  <si>
    <t>marginE</t>
  </si>
  <si>
    <t>meanDIFF</t>
  </si>
  <si>
    <t>SEM</t>
  </si>
  <si>
    <t>Postseason</t>
  </si>
  <si>
    <t>Regular season</t>
  </si>
  <si>
    <t>yearID</t>
  </si>
  <si>
    <t>playerID</t>
  </si>
  <si>
    <t>nameGiven</t>
  </si>
  <si>
    <t>nameLast</t>
  </si>
  <si>
    <t>ERA</t>
  </si>
  <si>
    <t>RegWHIP</t>
  </si>
  <si>
    <t>BB</t>
  </si>
  <si>
    <t>SO</t>
  </si>
  <si>
    <t>podrejo01</t>
  </si>
  <si>
    <t>John Joseph</t>
  </si>
  <si>
    <t>Podres</t>
  </si>
  <si>
    <t>larsedo01</t>
  </si>
  <si>
    <t>Don James</t>
  </si>
  <si>
    <t>Larsen</t>
  </si>
  <si>
    <t>burdele01</t>
  </si>
  <si>
    <t>Selva Lewis</t>
  </si>
  <si>
    <t>Burdette</t>
  </si>
  <si>
    <t>turlebo01</t>
  </si>
  <si>
    <t>Robert Lee</t>
  </si>
  <si>
    <t>Turley</t>
  </si>
  <si>
    <t>sherrla01</t>
  </si>
  <si>
    <t>Lawrence</t>
  </si>
  <si>
    <t>Sherry</t>
  </si>
  <si>
    <t>fordwh01</t>
  </si>
  <si>
    <t>Edward Charles</t>
  </si>
  <si>
    <t>Ford</t>
  </si>
  <si>
    <t>terryra01</t>
  </si>
  <si>
    <t>Ralph Willard</t>
  </si>
  <si>
    <t>Terry</t>
  </si>
  <si>
    <t>koufasa01</t>
  </si>
  <si>
    <t>Sanford</t>
  </si>
  <si>
    <t>Koufax</t>
  </si>
  <si>
    <t>gibsobo01</t>
  </si>
  <si>
    <t>Robert</t>
  </si>
  <si>
    <t>Gibson</t>
  </si>
  <si>
    <t>lolicmi01</t>
  </si>
  <si>
    <t>Michael Stephen</t>
  </si>
  <si>
    <t>Lolich</t>
  </si>
  <si>
    <t>fingero01</t>
  </si>
  <si>
    <t>Roland Glen</t>
  </si>
  <si>
    <t>Fingers</t>
  </si>
  <si>
    <t>saberbr01</t>
  </si>
  <si>
    <t>Bret William</t>
  </si>
  <si>
    <t>Saberhagen</t>
  </si>
  <si>
    <t>violafr01</t>
  </si>
  <si>
    <t>Frank John</t>
  </si>
  <si>
    <t>Viola</t>
  </si>
  <si>
    <t>hershor01</t>
  </si>
  <si>
    <t>Orel Leonard</t>
  </si>
  <si>
    <t>Hershiser</t>
  </si>
  <si>
    <t>stewada01</t>
  </si>
  <si>
    <t>David Keith</t>
  </si>
  <si>
    <t>Stewart</t>
  </si>
  <si>
    <t>rijojo01</t>
  </si>
  <si>
    <t>Jose Antonio</t>
  </si>
  <si>
    <t>Rijo</t>
  </si>
  <si>
    <t>morrija02</t>
  </si>
  <si>
    <t>John Scott</t>
  </si>
  <si>
    <t>Morris</t>
  </si>
  <si>
    <t>glavito02</t>
  </si>
  <si>
    <t>Thomas Michael</t>
  </si>
  <si>
    <t>Glavine</t>
  </si>
  <si>
    <t>wettejo01</t>
  </si>
  <si>
    <t>John Karl</t>
  </si>
  <si>
    <t>Wetteland</t>
  </si>
  <si>
    <t>hernali01</t>
  </si>
  <si>
    <t>Eisler Livan</t>
  </si>
  <si>
    <t>Hernandez</t>
  </si>
  <si>
    <t>riverma01</t>
  </si>
  <si>
    <t>Mariano</t>
  </si>
  <si>
    <t>Rivera</t>
  </si>
  <si>
    <t>schilcu01</t>
  </si>
  <si>
    <t>Curtis Montague</t>
  </si>
  <si>
    <t>Schilling</t>
  </si>
  <si>
    <t>johnsra05</t>
  </si>
  <si>
    <t>Randall David</t>
  </si>
  <si>
    <t>Johnson</t>
  </si>
  <si>
    <t>beckejo02</t>
  </si>
  <si>
    <t>Joshua Patrick</t>
  </si>
  <si>
    <t>Beckett</t>
  </si>
  <si>
    <t>hamelco01</t>
  </si>
  <si>
    <t>Colbert Michael</t>
  </si>
  <si>
    <t>Hamels</t>
  </si>
  <si>
    <t>bumgama01</t>
  </si>
  <si>
    <t>Madison Kyle</t>
  </si>
  <si>
    <t>Bumgarner</t>
  </si>
  <si>
    <t>PostERA</t>
  </si>
  <si>
    <t>PostWHIP</t>
  </si>
  <si>
    <t>PostBA</t>
  </si>
  <si>
    <t>RegBA</t>
  </si>
  <si>
    <t>b_avg</t>
  </si>
  <si>
    <t>OBP</t>
  </si>
  <si>
    <t>RBI</t>
  </si>
  <si>
    <t>extra_hits</t>
  </si>
  <si>
    <t>richabo01</t>
  </si>
  <si>
    <t>Robert Clinton</t>
  </si>
  <si>
    <t>Richardson</t>
  </si>
  <si>
    <t>robinfr02</t>
  </si>
  <si>
    <t>Frank</t>
  </si>
  <si>
    <t>Robinson</t>
  </si>
  <si>
    <t>clenddo01</t>
  </si>
  <si>
    <t>Donn Alvin</t>
  </si>
  <si>
    <t>Clendenon</t>
  </si>
  <si>
    <t>robinbr01</t>
  </si>
  <si>
    <t>Brooks Calbert</t>
  </si>
  <si>
    <t>clemero01</t>
  </si>
  <si>
    <t>Roberto</t>
  </si>
  <si>
    <t>Clemente</t>
  </si>
  <si>
    <t>tenacge01</t>
  </si>
  <si>
    <t>Fury Gene</t>
  </si>
  <si>
    <t>Tenace</t>
  </si>
  <si>
    <t>jacksre01</t>
  </si>
  <si>
    <t>Reginald Martinez</t>
  </si>
  <si>
    <t>Jackson</t>
  </si>
  <si>
    <t>rosepe01</t>
  </si>
  <si>
    <t>Peter Edward</t>
  </si>
  <si>
    <t>Rose</t>
  </si>
  <si>
    <t>benchjo01</t>
  </si>
  <si>
    <t>Johnny Lee</t>
  </si>
  <si>
    <t>Bench</t>
  </si>
  <si>
    <t>dentbu01</t>
  </si>
  <si>
    <t>Russell Earl</t>
  </si>
  <si>
    <t>Dent</t>
  </si>
  <si>
    <t>stargwi01</t>
  </si>
  <si>
    <t>Wilver Dornel</t>
  </si>
  <si>
    <t>Stargell</t>
  </si>
  <si>
    <t>schmimi01</t>
  </si>
  <si>
    <t>Michael Jack</t>
  </si>
  <si>
    <t>Schmidt</t>
  </si>
  <si>
    <t>ceyro01</t>
  </si>
  <si>
    <t>Ronald Charles</t>
  </si>
  <si>
    <t>Cey</t>
  </si>
  <si>
    <t>guerrpe01</t>
  </si>
  <si>
    <t>Pedro</t>
  </si>
  <si>
    <t>Guerrero</t>
  </si>
  <si>
    <t>yeagest01</t>
  </si>
  <si>
    <t>Stephen Wayne</t>
  </si>
  <si>
    <t>Yeager</t>
  </si>
  <si>
    <t>porteda02</t>
  </si>
  <si>
    <t>Darrell Ray</t>
  </si>
  <si>
    <t>Porter</t>
  </si>
  <si>
    <t>dempsri01</t>
  </si>
  <si>
    <t>John Rikard</t>
  </si>
  <si>
    <t>Dempsey</t>
  </si>
  <si>
    <t>trammal01</t>
  </si>
  <si>
    <t>Alan Stuart</t>
  </si>
  <si>
    <t>Trammell</t>
  </si>
  <si>
    <t>knighra01</t>
  </si>
  <si>
    <t>Charles Ray</t>
  </si>
  <si>
    <t>Knight</t>
  </si>
  <si>
    <t>bordepa01</t>
  </si>
  <si>
    <t>Patrick Lance</t>
  </si>
  <si>
    <t>Borders</t>
  </si>
  <si>
    <t>molitpa01</t>
  </si>
  <si>
    <t>Paul Leo</t>
  </si>
  <si>
    <t>Molitor</t>
  </si>
  <si>
    <t>brosisc01</t>
  </si>
  <si>
    <t>Scott David</t>
  </si>
  <si>
    <t>Brosius</t>
  </si>
  <si>
    <t>jeterde01</t>
  </si>
  <si>
    <t>Derek Sanderson</t>
  </si>
  <si>
    <t>Jeter</t>
  </si>
  <si>
    <t>glaustr01</t>
  </si>
  <si>
    <t>Troy Edward</t>
  </si>
  <si>
    <t>Glaus</t>
  </si>
  <si>
    <t>ramirma02</t>
  </si>
  <si>
    <t>Manuel Aristides</t>
  </si>
  <si>
    <t>Ramirez</t>
  </si>
  <si>
    <t>dyeje01</t>
  </si>
  <si>
    <t>Jermaine Terrell</t>
  </si>
  <si>
    <t>Dye</t>
  </si>
  <si>
    <t>eckstda01</t>
  </si>
  <si>
    <t>David Mark</t>
  </si>
  <si>
    <t>Eckstein</t>
  </si>
  <si>
    <t>lowelmi01</t>
  </si>
  <si>
    <t>Michael Averett</t>
  </si>
  <si>
    <t>Lowell</t>
  </si>
  <si>
    <t>matsuhi01</t>
  </si>
  <si>
    <t>Hideki</t>
  </si>
  <si>
    <t>Matsui</t>
  </si>
  <si>
    <t>renteed01</t>
  </si>
  <si>
    <t>Edgar Enrique</t>
  </si>
  <si>
    <t>Renteria</t>
  </si>
  <si>
    <t>freesda01</t>
  </si>
  <si>
    <t>David Richard</t>
  </si>
  <si>
    <t>Freese</t>
  </si>
  <si>
    <t>sandopa01</t>
  </si>
  <si>
    <t>Pablo Emilio</t>
  </si>
  <si>
    <t>Sandoval</t>
  </si>
  <si>
    <t>ortizda01</t>
  </si>
  <si>
    <t>David Americo</t>
  </si>
  <si>
    <t>Ortiz</t>
  </si>
  <si>
    <t>perezsa02</t>
  </si>
  <si>
    <t>Salvador Johan</t>
  </si>
  <si>
    <t>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</si>
</sst>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87729658792651E-2"/>
          <c:y val="0.21795166229221347"/>
          <c:w val="0.71448447069116361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ERA_stats!$A$1</c:f>
              <c:strCache>
                <c:ptCount val="1"/>
                <c:pt idx="0">
                  <c:v>PostERA</c:v>
                </c:pt>
              </c:strCache>
            </c:strRef>
          </c:tx>
          <c:invertIfNegative val="0"/>
          <c:val>
            <c:numRef>
              <c:f>ERA_stats!$A$2:$A$25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0.67</c:v>
                </c:pt>
                <c:pt idx="3">
                  <c:v>2.76</c:v>
                </c:pt>
                <c:pt idx="4">
                  <c:v>0.71</c:v>
                </c:pt>
                <c:pt idx="5">
                  <c:v>0</c:v>
                </c:pt>
                <c:pt idx="6">
                  <c:v>1.8</c:v>
                </c:pt>
                <c:pt idx="7">
                  <c:v>1.5</c:v>
                </c:pt>
                <c:pt idx="8">
                  <c:v>3</c:v>
                </c:pt>
                <c:pt idx="9">
                  <c:v>0.38</c:v>
                </c:pt>
                <c:pt idx="10">
                  <c:v>1</c:v>
                </c:pt>
                <c:pt idx="11">
                  <c:v>1.67</c:v>
                </c:pt>
                <c:pt idx="12">
                  <c:v>2.19</c:v>
                </c:pt>
                <c:pt idx="13">
                  <c:v>2.13</c:v>
                </c:pt>
                <c:pt idx="14">
                  <c:v>4.3099999999999996</c:v>
                </c:pt>
                <c:pt idx="15">
                  <c:v>1.05</c:v>
                </c:pt>
                <c:pt idx="16">
                  <c:v>2.25</c:v>
                </c:pt>
                <c:pt idx="17">
                  <c:v>2.2799999999999998</c:v>
                </c:pt>
                <c:pt idx="18">
                  <c:v>2.23</c:v>
                </c:pt>
                <c:pt idx="19">
                  <c:v>1.61</c:v>
                </c:pt>
                <c:pt idx="20">
                  <c:v>2.19</c:v>
                </c:pt>
                <c:pt idx="21">
                  <c:v>3.18</c:v>
                </c:pt>
                <c:pt idx="22">
                  <c:v>0</c:v>
                </c:pt>
                <c:pt idx="23">
                  <c:v>1.52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14048"/>
        <c:axId val="76954240"/>
      </c:barChart>
      <c:catAx>
        <c:axId val="769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76954240"/>
        <c:crosses val="autoZero"/>
        <c:auto val="1"/>
        <c:lblAlgn val="ctr"/>
        <c:lblOffset val="100"/>
        <c:noMultiLvlLbl val="0"/>
      </c:catAx>
      <c:valAx>
        <c:axId val="769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1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ERA_stats!$B$1</c:f>
              <c:strCache>
                <c:ptCount val="1"/>
                <c:pt idx="0">
                  <c:v>ERA</c:v>
                </c:pt>
              </c:strCache>
            </c:strRef>
          </c:tx>
          <c:invertIfNegative val="0"/>
          <c:val>
            <c:numRef>
              <c:f>ERA_stats!$B$2:$B$25</c:f>
              <c:numCache>
                <c:formatCode>General</c:formatCode>
                <c:ptCount val="24"/>
                <c:pt idx="0">
                  <c:v>3.95</c:v>
                </c:pt>
                <c:pt idx="1">
                  <c:v>3.26</c:v>
                </c:pt>
                <c:pt idx="2">
                  <c:v>3.72</c:v>
                </c:pt>
                <c:pt idx="3">
                  <c:v>2.97</c:v>
                </c:pt>
                <c:pt idx="4">
                  <c:v>2.19</c:v>
                </c:pt>
                <c:pt idx="5">
                  <c:v>3.21</c:v>
                </c:pt>
                <c:pt idx="6">
                  <c:v>3.19</c:v>
                </c:pt>
                <c:pt idx="7">
                  <c:v>1.88</c:v>
                </c:pt>
                <c:pt idx="8">
                  <c:v>3.01</c:v>
                </c:pt>
                <c:pt idx="9">
                  <c:v>2.04</c:v>
                </c:pt>
                <c:pt idx="10">
                  <c:v>2.98</c:v>
                </c:pt>
                <c:pt idx="11">
                  <c:v>3.19</c:v>
                </c:pt>
                <c:pt idx="12">
                  <c:v>2.65</c:v>
                </c:pt>
                <c:pt idx="13">
                  <c:v>2.87</c:v>
                </c:pt>
                <c:pt idx="14">
                  <c:v>2.9</c:v>
                </c:pt>
                <c:pt idx="15">
                  <c:v>2.2599999999999998</c:v>
                </c:pt>
                <c:pt idx="16">
                  <c:v>3.32</c:v>
                </c:pt>
                <c:pt idx="17">
                  <c:v>2.7</c:v>
                </c:pt>
                <c:pt idx="18">
                  <c:v>3.43</c:v>
                </c:pt>
                <c:pt idx="19">
                  <c:v>3.08</c:v>
                </c:pt>
                <c:pt idx="20">
                  <c:v>2.83</c:v>
                </c:pt>
                <c:pt idx="21">
                  <c:v>3.18</c:v>
                </c:pt>
                <c:pt idx="22">
                  <c:v>1.83</c:v>
                </c:pt>
                <c:pt idx="23">
                  <c:v>2.98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68512"/>
        <c:axId val="88771584"/>
      </c:barChart>
      <c:catAx>
        <c:axId val="887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8771584"/>
        <c:crosses val="autoZero"/>
        <c:auto val="1"/>
        <c:lblAlgn val="ctr"/>
        <c:lblOffset val="100"/>
        <c:noMultiLvlLbl val="0"/>
      </c:catAx>
      <c:valAx>
        <c:axId val="887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6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ERA_stats!$A$1</c:f>
              <c:strCache>
                <c:ptCount val="1"/>
                <c:pt idx="0">
                  <c:v>PostERA</c:v>
                </c:pt>
              </c:strCache>
            </c:strRef>
          </c:tx>
          <c:invertIfNegative val="0"/>
          <c:val>
            <c:numRef>
              <c:f>ERA_stats!$A$2:$A$25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0.67</c:v>
                </c:pt>
                <c:pt idx="3">
                  <c:v>2.76</c:v>
                </c:pt>
                <c:pt idx="4">
                  <c:v>0.71</c:v>
                </c:pt>
                <c:pt idx="5">
                  <c:v>0</c:v>
                </c:pt>
                <c:pt idx="6">
                  <c:v>1.8</c:v>
                </c:pt>
                <c:pt idx="7">
                  <c:v>1.5</c:v>
                </c:pt>
                <c:pt idx="8">
                  <c:v>3</c:v>
                </c:pt>
                <c:pt idx="9">
                  <c:v>0.38</c:v>
                </c:pt>
                <c:pt idx="10">
                  <c:v>1</c:v>
                </c:pt>
                <c:pt idx="11">
                  <c:v>1.67</c:v>
                </c:pt>
                <c:pt idx="12">
                  <c:v>2.19</c:v>
                </c:pt>
                <c:pt idx="13">
                  <c:v>2.13</c:v>
                </c:pt>
                <c:pt idx="14">
                  <c:v>4.3099999999999996</c:v>
                </c:pt>
                <c:pt idx="15">
                  <c:v>1.05</c:v>
                </c:pt>
                <c:pt idx="16">
                  <c:v>2.25</c:v>
                </c:pt>
                <c:pt idx="17">
                  <c:v>2.2799999999999998</c:v>
                </c:pt>
                <c:pt idx="18">
                  <c:v>2.23</c:v>
                </c:pt>
                <c:pt idx="19">
                  <c:v>1.61</c:v>
                </c:pt>
                <c:pt idx="20">
                  <c:v>2.19</c:v>
                </c:pt>
                <c:pt idx="21">
                  <c:v>3.18</c:v>
                </c:pt>
                <c:pt idx="22">
                  <c:v>0</c:v>
                </c:pt>
                <c:pt idx="23">
                  <c:v>1.52</c:v>
                </c:pt>
              </c:numCache>
            </c:numRef>
          </c:val>
        </c:ser>
        <c:ser>
          <c:idx val="1"/>
          <c:order val="1"/>
          <c:tx>
            <c:strRef>
              <c:f>ERA_stats!$B$1</c:f>
              <c:strCache>
                <c:ptCount val="1"/>
                <c:pt idx="0">
                  <c:v>ERA</c:v>
                </c:pt>
              </c:strCache>
            </c:strRef>
          </c:tx>
          <c:invertIfNegative val="0"/>
          <c:val>
            <c:numRef>
              <c:f>ERA_stats!$B$2:$B$25</c:f>
              <c:numCache>
                <c:formatCode>General</c:formatCode>
                <c:ptCount val="24"/>
                <c:pt idx="0">
                  <c:v>3.95</c:v>
                </c:pt>
                <c:pt idx="1">
                  <c:v>3.26</c:v>
                </c:pt>
                <c:pt idx="2">
                  <c:v>3.72</c:v>
                </c:pt>
                <c:pt idx="3">
                  <c:v>2.97</c:v>
                </c:pt>
                <c:pt idx="4">
                  <c:v>2.19</c:v>
                </c:pt>
                <c:pt idx="5">
                  <c:v>3.21</c:v>
                </c:pt>
                <c:pt idx="6">
                  <c:v>3.19</c:v>
                </c:pt>
                <c:pt idx="7">
                  <c:v>1.88</c:v>
                </c:pt>
                <c:pt idx="8">
                  <c:v>3.01</c:v>
                </c:pt>
                <c:pt idx="9">
                  <c:v>2.04</c:v>
                </c:pt>
                <c:pt idx="10">
                  <c:v>2.98</c:v>
                </c:pt>
                <c:pt idx="11">
                  <c:v>3.19</c:v>
                </c:pt>
                <c:pt idx="12">
                  <c:v>2.65</c:v>
                </c:pt>
                <c:pt idx="13">
                  <c:v>2.87</c:v>
                </c:pt>
                <c:pt idx="14">
                  <c:v>2.9</c:v>
                </c:pt>
                <c:pt idx="15">
                  <c:v>2.2599999999999998</c:v>
                </c:pt>
                <c:pt idx="16">
                  <c:v>3.32</c:v>
                </c:pt>
                <c:pt idx="17">
                  <c:v>2.7</c:v>
                </c:pt>
                <c:pt idx="18">
                  <c:v>3.43</c:v>
                </c:pt>
                <c:pt idx="19">
                  <c:v>3.08</c:v>
                </c:pt>
                <c:pt idx="20">
                  <c:v>2.83</c:v>
                </c:pt>
                <c:pt idx="21">
                  <c:v>3.18</c:v>
                </c:pt>
                <c:pt idx="22">
                  <c:v>1.83</c:v>
                </c:pt>
                <c:pt idx="23">
                  <c:v>2.98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30048"/>
        <c:axId val="63731584"/>
      </c:barChart>
      <c:catAx>
        <c:axId val="637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63731584"/>
        <c:crosses val="autoZero"/>
        <c:auto val="1"/>
        <c:lblAlgn val="ctr"/>
        <c:lblOffset val="100"/>
        <c:noMultiLvlLbl val="0"/>
      </c:catAx>
      <c:valAx>
        <c:axId val="637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3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877234095738031E-2"/>
          <c:y val="0.21795166229221347"/>
          <c:w val="0.71448447069116361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ERA_stats!$A$1</c:f>
              <c:strCache>
                <c:ptCount val="1"/>
                <c:pt idx="0">
                  <c:v>PostERA</c:v>
                </c:pt>
              </c:strCache>
            </c:strRef>
          </c:tx>
          <c:invertIfNegative val="0"/>
          <c:val>
            <c:numRef>
              <c:f>ERA_stats!$A$2:$A$25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0.67</c:v>
                </c:pt>
                <c:pt idx="3">
                  <c:v>2.76</c:v>
                </c:pt>
                <c:pt idx="4">
                  <c:v>0.71</c:v>
                </c:pt>
                <c:pt idx="5">
                  <c:v>0</c:v>
                </c:pt>
                <c:pt idx="6">
                  <c:v>1.8</c:v>
                </c:pt>
                <c:pt idx="7">
                  <c:v>1.5</c:v>
                </c:pt>
                <c:pt idx="8">
                  <c:v>3</c:v>
                </c:pt>
                <c:pt idx="9">
                  <c:v>0.38</c:v>
                </c:pt>
                <c:pt idx="10">
                  <c:v>1</c:v>
                </c:pt>
                <c:pt idx="11">
                  <c:v>1.67</c:v>
                </c:pt>
                <c:pt idx="12">
                  <c:v>2.19</c:v>
                </c:pt>
                <c:pt idx="13">
                  <c:v>2.13</c:v>
                </c:pt>
                <c:pt idx="14">
                  <c:v>4.3099999999999996</c:v>
                </c:pt>
                <c:pt idx="15">
                  <c:v>1.05</c:v>
                </c:pt>
                <c:pt idx="16">
                  <c:v>2.25</c:v>
                </c:pt>
                <c:pt idx="17">
                  <c:v>2.2799999999999998</c:v>
                </c:pt>
                <c:pt idx="18">
                  <c:v>2.23</c:v>
                </c:pt>
                <c:pt idx="19">
                  <c:v>1.61</c:v>
                </c:pt>
                <c:pt idx="20">
                  <c:v>2.19</c:v>
                </c:pt>
                <c:pt idx="21">
                  <c:v>3.18</c:v>
                </c:pt>
                <c:pt idx="22">
                  <c:v>0</c:v>
                </c:pt>
                <c:pt idx="23">
                  <c:v>1.52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39104"/>
        <c:axId val="89840640"/>
      </c:barChart>
      <c:catAx>
        <c:axId val="898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9840640"/>
        <c:crosses val="autoZero"/>
        <c:auto val="1"/>
        <c:lblAlgn val="ctr"/>
        <c:lblOffset val="100"/>
        <c:noMultiLvlLbl val="0"/>
      </c:catAx>
      <c:valAx>
        <c:axId val="8984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3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ERA_stats!$B$1</c:f>
              <c:strCache>
                <c:ptCount val="1"/>
                <c:pt idx="0">
                  <c:v>ERA</c:v>
                </c:pt>
              </c:strCache>
            </c:strRef>
          </c:tx>
          <c:invertIfNegative val="0"/>
          <c:val>
            <c:numRef>
              <c:f>ERA_stats!$B$2:$B$25</c:f>
              <c:numCache>
                <c:formatCode>General</c:formatCode>
                <c:ptCount val="24"/>
                <c:pt idx="0">
                  <c:v>3.95</c:v>
                </c:pt>
                <c:pt idx="1">
                  <c:v>3.26</c:v>
                </c:pt>
                <c:pt idx="2">
                  <c:v>3.72</c:v>
                </c:pt>
                <c:pt idx="3">
                  <c:v>2.97</c:v>
                </c:pt>
                <c:pt idx="4">
                  <c:v>2.19</c:v>
                </c:pt>
                <c:pt idx="5">
                  <c:v>3.21</c:v>
                </c:pt>
                <c:pt idx="6">
                  <c:v>3.19</c:v>
                </c:pt>
                <c:pt idx="7">
                  <c:v>1.88</c:v>
                </c:pt>
                <c:pt idx="8">
                  <c:v>3.01</c:v>
                </c:pt>
                <c:pt idx="9">
                  <c:v>2.04</c:v>
                </c:pt>
                <c:pt idx="10">
                  <c:v>2.98</c:v>
                </c:pt>
                <c:pt idx="11">
                  <c:v>3.19</c:v>
                </c:pt>
                <c:pt idx="12">
                  <c:v>2.65</c:v>
                </c:pt>
                <c:pt idx="13">
                  <c:v>2.87</c:v>
                </c:pt>
                <c:pt idx="14">
                  <c:v>2.9</c:v>
                </c:pt>
                <c:pt idx="15">
                  <c:v>2.2599999999999998</c:v>
                </c:pt>
                <c:pt idx="16">
                  <c:v>3.32</c:v>
                </c:pt>
                <c:pt idx="17">
                  <c:v>2.7</c:v>
                </c:pt>
                <c:pt idx="18">
                  <c:v>3.43</c:v>
                </c:pt>
                <c:pt idx="19">
                  <c:v>3.08</c:v>
                </c:pt>
                <c:pt idx="20">
                  <c:v>2.83</c:v>
                </c:pt>
                <c:pt idx="21">
                  <c:v>3.18</c:v>
                </c:pt>
                <c:pt idx="22">
                  <c:v>1.83</c:v>
                </c:pt>
                <c:pt idx="23">
                  <c:v>2.98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20768"/>
        <c:axId val="104084608"/>
      </c:barChart>
      <c:catAx>
        <c:axId val="1207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084608"/>
        <c:crosses val="autoZero"/>
        <c:auto val="1"/>
        <c:lblAlgn val="ctr"/>
        <c:lblOffset val="100"/>
        <c:noMultiLvlLbl val="0"/>
      </c:catAx>
      <c:valAx>
        <c:axId val="1040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2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ERA_stats!$A$1</c:f>
              <c:strCache>
                <c:ptCount val="1"/>
                <c:pt idx="0">
                  <c:v>PostERA</c:v>
                </c:pt>
              </c:strCache>
            </c:strRef>
          </c:tx>
          <c:invertIfNegative val="0"/>
          <c:val>
            <c:numRef>
              <c:f>ERA_stats!$A$2:$A$25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0.67</c:v>
                </c:pt>
                <c:pt idx="3">
                  <c:v>2.76</c:v>
                </c:pt>
                <c:pt idx="4">
                  <c:v>0.71</c:v>
                </c:pt>
                <c:pt idx="5">
                  <c:v>0</c:v>
                </c:pt>
                <c:pt idx="6">
                  <c:v>1.8</c:v>
                </c:pt>
                <c:pt idx="7">
                  <c:v>1.5</c:v>
                </c:pt>
                <c:pt idx="8">
                  <c:v>3</c:v>
                </c:pt>
                <c:pt idx="9">
                  <c:v>0.38</c:v>
                </c:pt>
                <c:pt idx="10">
                  <c:v>1</c:v>
                </c:pt>
                <c:pt idx="11">
                  <c:v>1.67</c:v>
                </c:pt>
                <c:pt idx="12">
                  <c:v>2.19</c:v>
                </c:pt>
                <c:pt idx="13">
                  <c:v>2.13</c:v>
                </c:pt>
                <c:pt idx="14">
                  <c:v>4.3099999999999996</c:v>
                </c:pt>
                <c:pt idx="15">
                  <c:v>1.05</c:v>
                </c:pt>
                <c:pt idx="16">
                  <c:v>2.25</c:v>
                </c:pt>
                <c:pt idx="17">
                  <c:v>2.2799999999999998</c:v>
                </c:pt>
                <c:pt idx="18">
                  <c:v>2.23</c:v>
                </c:pt>
                <c:pt idx="19">
                  <c:v>1.61</c:v>
                </c:pt>
                <c:pt idx="20">
                  <c:v>2.19</c:v>
                </c:pt>
                <c:pt idx="21">
                  <c:v>3.18</c:v>
                </c:pt>
                <c:pt idx="22">
                  <c:v>0</c:v>
                </c:pt>
                <c:pt idx="23">
                  <c:v>1.52</c:v>
                </c:pt>
              </c:numCache>
            </c:numRef>
          </c:val>
        </c:ser>
        <c:ser>
          <c:idx val="1"/>
          <c:order val="1"/>
          <c:tx>
            <c:strRef>
              <c:f>ERA_stats!$B$1</c:f>
              <c:strCache>
                <c:ptCount val="1"/>
                <c:pt idx="0">
                  <c:v>ERA</c:v>
                </c:pt>
              </c:strCache>
            </c:strRef>
          </c:tx>
          <c:invertIfNegative val="0"/>
          <c:val>
            <c:numRef>
              <c:f>ERA_stats!$B$2:$B$25</c:f>
              <c:numCache>
                <c:formatCode>General</c:formatCode>
                <c:ptCount val="24"/>
                <c:pt idx="0">
                  <c:v>3.95</c:v>
                </c:pt>
                <c:pt idx="1">
                  <c:v>3.26</c:v>
                </c:pt>
                <c:pt idx="2">
                  <c:v>3.72</c:v>
                </c:pt>
                <c:pt idx="3">
                  <c:v>2.97</c:v>
                </c:pt>
                <c:pt idx="4">
                  <c:v>2.19</c:v>
                </c:pt>
                <c:pt idx="5">
                  <c:v>3.21</c:v>
                </c:pt>
                <c:pt idx="6">
                  <c:v>3.19</c:v>
                </c:pt>
                <c:pt idx="7">
                  <c:v>1.88</c:v>
                </c:pt>
                <c:pt idx="8">
                  <c:v>3.01</c:v>
                </c:pt>
                <c:pt idx="9">
                  <c:v>2.04</c:v>
                </c:pt>
                <c:pt idx="10">
                  <c:v>2.98</c:v>
                </c:pt>
                <c:pt idx="11">
                  <c:v>3.19</c:v>
                </c:pt>
                <c:pt idx="12">
                  <c:v>2.65</c:v>
                </c:pt>
                <c:pt idx="13">
                  <c:v>2.87</c:v>
                </c:pt>
                <c:pt idx="14">
                  <c:v>2.9</c:v>
                </c:pt>
                <c:pt idx="15">
                  <c:v>2.2599999999999998</c:v>
                </c:pt>
                <c:pt idx="16">
                  <c:v>3.32</c:v>
                </c:pt>
                <c:pt idx="17">
                  <c:v>2.7</c:v>
                </c:pt>
                <c:pt idx="18">
                  <c:v>3.43</c:v>
                </c:pt>
                <c:pt idx="19">
                  <c:v>3.08</c:v>
                </c:pt>
                <c:pt idx="20">
                  <c:v>2.83</c:v>
                </c:pt>
                <c:pt idx="21">
                  <c:v>3.18</c:v>
                </c:pt>
                <c:pt idx="22">
                  <c:v>1.83</c:v>
                </c:pt>
                <c:pt idx="23">
                  <c:v>2.98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76544"/>
        <c:axId val="121678080"/>
      </c:barChart>
      <c:catAx>
        <c:axId val="1216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678080"/>
        <c:crosses val="autoZero"/>
        <c:auto val="1"/>
        <c:lblAlgn val="ctr"/>
        <c:lblOffset val="100"/>
        <c:noMultiLvlLbl val="0"/>
      </c:catAx>
      <c:valAx>
        <c:axId val="1216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7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36</xdr:row>
      <xdr:rowOff>19050</xdr:rowOff>
    </xdr:from>
    <xdr:to>
      <xdr:col>10</xdr:col>
      <xdr:colOff>147637</xdr:colOff>
      <xdr:row>50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471487</xdr:colOff>
      <xdr:row>36</xdr:row>
      <xdr:rowOff>47631</xdr:rowOff>
    </xdr:from>
    <xdr:to>
      <xdr:col>18</xdr:col>
      <xdr:colOff>166687</xdr:colOff>
      <xdr:row>50</xdr:row>
      <xdr:rowOff>123831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109537</xdr:colOff>
      <xdr:row>52</xdr:row>
      <xdr:rowOff>133356</xdr:rowOff>
    </xdr:from>
    <xdr:to>
      <xdr:col>10</xdr:col>
      <xdr:colOff>242887</xdr:colOff>
      <xdr:row>67</xdr:row>
      <xdr:rowOff>19056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37</xdr:row>
      <xdr:rowOff>161925</xdr:rowOff>
    </xdr:from>
    <xdr:to>
      <xdr:col>10</xdr:col>
      <xdr:colOff>166687</xdr:colOff>
      <xdr:row>52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471487</xdr:colOff>
      <xdr:row>37</xdr:row>
      <xdr:rowOff>85731</xdr:rowOff>
    </xdr:from>
    <xdr:to>
      <xdr:col>18</xdr:col>
      <xdr:colOff>166687</xdr:colOff>
      <xdr:row>51</xdr:row>
      <xdr:rowOff>161931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53</xdr:row>
      <xdr:rowOff>152406</xdr:rowOff>
    </xdr:from>
    <xdr:to>
      <xdr:col>10</xdr:col>
      <xdr:colOff>223837</xdr:colOff>
      <xdr:row>68</xdr:row>
      <xdr:rowOff>38106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I3" sqref="I3"/>
    </sheetView>
  </sheetViews>
  <sheetFormatPr defaultRowHeight="15" x14ac:dyDescent="0.25"/>
  <cols>
    <col min="2" max="2" width="11.7109375" bestFit="1" customWidth="1"/>
  </cols>
  <sheetData>
    <row r="1" spans="1:14" x14ac:dyDescent="0.25">
      <c r="A1" t="s">
        <v>110</v>
      </c>
      <c r="B1" t="s">
        <v>28</v>
      </c>
      <c r="C1" t="s">
        <v>12</v>
      </c>
      <c r="D1" t="s">
        <v>13</v>
      </c>
      <c r="E1" t="s">
        <v>17</v>
      </c>
      <c r="G1" t="s">
        <v>0</v>
      </c>
      <c r="H1" t="s">
        <v>1</v>
      </c>
      <c r="I1" t="s">
        <v>20</v>
      </c>
      <c r="J1" t="s">
        <v>2</v>
      </c>
      <c r="K1" t="s">
        <v>3</v>
      </c>
      <c r="L1" t="s">
        <v>4</v>
      </c>
      <c r="M1" t="s">
        <v>5</v>
      </c>
      <c r="N1" t="s">
        <v>18</v>
      </c>
    </row>
    <row r="2" spans="1:14" x14ac:dyDescent="0.25">
      <c r="A2">
        <v>1</v>
      </c>
      <c r="B2">
        <v>3.95</v>
      </c>
      <c r="C2">
        <f>(A2-$G$2)^2</f>
        <v>0.36905624999999992</v>
      </c>
      <c r="D2">
        <f>(B2-$H$2)^2</f>
        <v>1.1010005102040819</v>
      </c>
      <c r="E2">
        <f>A2-B2</f>
        <v>-2.95</v>
      </c>
      <c r="G2">
        <f>AVERAGE(A2:A29)</f>
        <v>1.6074999999999999</v>
      </c>
      <c r="H2">
        <f>AVERAGE(B2:B29)</f>
        <v>2.9007142857142858</v>
      </c>
      <c r="I2">
        <f>AVERAGE(E2:E29)</f>
        <v>-1.2932142857142861</v>
      </c>
      <c r="J2">
        <f>COUNT(A2:A29)</f>
        <v>28</v>
      </c>
      <c r="K2">
        <f>COUNT(B2:B29)</f>
        <v>28</v>
      </c>
      <c r="L2">
        <f>_xlfn.STDEV.S(A2:A29)</f>
        <v>1.0338587373954375</v>
      </c>
      <c r="M2">
        <f>_xlfn.STDEV.S(B2:B29)</f>
        <v>0.50712646221356761</v>
      </c>
      <c r="N2">
        <f>_xlfn.STDEV.S(E2:E29)</f>
        <v>1.0573308588013237</v>
      </c>
    </row>
    <row r="3" spans="1:14" x14ac:dyDescent="0.25">
      <c r="A3">
        <v>0</v>
      </c>
      <c r="B3">
        <v>3.26</v>
      </c>
      <c r="C3">
        <f t="shared" ref="C3:C29" si="0">(A3-$G$2)^2</f>
        <v>2.5840562499999997</v>
      </c>
      <c r="D3">
        <f t="shared" ref="D3:D25" si="1">(B3-$H$2)^2</f>
        <v>0.1290862244897957</v>
      </c>
      <c r="E3">
        <f t="shared" ref="E3:E25" si="2">A3-B3</f>
        <v>-3.26</v>
      </c>
    </row>
    <row r="4" spans="1:14" x14ac:dyDescent="0.25">
      <c r="A4">
        <v>0.67</v>
      </c>
      <c r="B4">
        <v>3.72</v>
      </c>
      <c r="C4">
        <f t="shared" si="0"/>
        <v>0.87890624999999978</v>
      </c>
      <c r="D4">
        <f t="shared" si="1"/>
        <v>0.67122908163265327</v>
      </c>
      <c r="E4">
        <f t="shared" si="2"/>
        <v>-3.0500000000000003</v>
      </c>
      <c r="G4" s="4" t="s">
        <v>10</v>
      </c>
      <c r="H4">
        <v>0.05</v>
      </c>
      <c r="J4" t="s">
        <v>11</v>
      </c>
      <c r="K4">
        <v>2.5000000000000001E-2</v>
      </c>
    </row>
    <row r="5" spans="1:14" x14ac:dyDescent="0.25">
      <c r="A5">
        <v>2.76</v>
      </c>
      <c r="B5">
        <v>2.97</v>
      </c>
      <c r="C5">
        <f t="shared" si="0"/>
        <v>1.3282562499999997</v>
      </c>
      <c r="D5">
        <f t="shared" si="1"/>
        <v>4.8005102040816474E-3</v>
      </c>
      <c r="E5">
        <f t="shared" si="2"/>
        <v>-0.21000000000000041</v>
      </c>
      <c r="G5" s="3"/>
    </row>
    <row r="6" spans="1:14" x14ac:dyDescent="0.25">
      <c r="A6">
        <v>0.71</v>
      </c>
      <c r="B6">
        <v>2.19</v>
      </c>
      <c r="C6">
        <f t="shared" si="0"/>
        <v>0.80550624999999998</v>
      </c>
      <c r="D6">
        <f t="shared" si="1"/>
        <v>0.5051147959183675</v>
      </c>
      <c r="E6">
        <f t="shared" si="2"/>
        <v>-1.48</v>
      </c>
      <c r="G6" s="4" t="s">
        <v>7</v>
      </c>
      <c r="H6">
        <v>27</v>
      </c>
      <c r="I6" t="s">
        <v>6</v>
      </c>
    </row>
    <row r="7" spans="1:14" x14ac:dyDescent="0.25">
      <c r="A7">
        <v>0</v>
      </c>
      <c r="B7">
        <v>3.21</v>
      </c>
      <c r="C7">
        <f t="shared" si="0"/>
        <v>2.5840562499999997</v>
      </c>
      <c r="D7">
        <f t="shared" si="1"/>
        <v>9.565765306122441E-2</v>
      </c>
      <c r="E7">
        <f t="shared" si="2"/>
        <v>-3.21</v>
      </c>
      <c r="G7" s="4" t="s">
        <v>8</v>
      </c>
      <c r="H7">
        <v>2.052</v>
      </c>
      <c r="I7" t="s">
        <v>6</v>
      </c>
    </row>
    <row r="8" spans="1:14" x14ac:dyDescent="0.25">
      <c r="A8">
        <v>1.8</v>
      </c>
      <c r="B8">
        <v>3.19</v>
      </c>
      <c r="C8">
        <f t="shared" si="0"/>
        <v>3.7056250000000047E-2</v>
      </c>
      <c r="D8">
        <f t="shared" si="1"/>
        <v>8.3686224489795832E-2</v>
      </c>
      <c r="E8">
        <f t="shared" si="2"/>
        <v>-1.39</v>
      </c>
      <c r="G8" s="4" t="s">
        <v>9</v>
      </c>
      <c r="H8">
        <f>(G2-H2)/(N2/SQRT(J2))</f>
        <v>-6.4720013861979728</v>
      </c>
    </row>
    <row r="9" spans="1:14" x14ac:dyDescent="0.25">
      <c r="A9">
        <v>1.5</v>
      </c>
      <c r="B9">
        <v>1.88</v>
      </c>
      <c r="C9">
        <f t="shared" si="0"/>
        <v>1.1556249999999985E-2</v>
      </c>
      <c r="D9">
        <f t="shared" si="1"/>
        <v>1.0418576530612249</v>
      </c>
      <c r="E9">
        <f t="shared" si="2"/>
        <v>-0.37999999999999989</v>
      </c>
      <c r="G9" s="4" t="s">
        <v>19</v>
      </c>
      <c r="H9">
        <f>H7*H11</f>
        <v>0.4100239718651601</v>
      </c>
    </row>
    <row r="10" spans="1:14" x14ac:dyDescent="0.25">
      <c r="A10">
        <v>3</v>
      </c>
      <c r="B10">
        <v>3.01</v>
      </c>
      <c r="C10">
        <f t="shared" si="0"/>
        <v>1.9390562500000001</v>
      </c>
      <c r="D10">
        <f t="shared" si="1"/>
        <v>1.194336734693871E-2</v>
      </c>
      <c r="E10">
        <f t="shared" si="2"/>
        <v>-9.9999999999997868E-3</v>
      </c>
      <c r="G10" s="4" t="s">
        <v>14</v>
      </c>
      <c r="H10">
        <f>H8^2/(H8^2+23)</f>
        <v>0.64553654500921964</v>
      </c>
    </row>
    <row r="11" spans="1:14" x14ac:dyDescent="0.25">
      <c r="A11">
        <v>0.38</v>
      </c>
      <c r="B11">
        <v>2.04</v>
      </c>
      <c r="C11">
        <f t="shared" si="0"/>
        <v>1.50675625</v>
      </c>
      <c r="D11">
        <f t="shared" si="1"/>
        <v>0.74082908163265315</v>
      </c>
      <c r="E11">
        <f t="shared" si="2"/>
        <v>-1.6600000000000001</v>
      </c>
      <c r="G11" s="4" t="s">
        <v>21</v>
      </c>
      <c r="H11">
        <f>N2/SQRT(J2)</f>
        <v>0.19981675042161798</v>
      </c>
    </row>
    <row r="12" spans="1:14" x14ac:dyDescent="0.25">
      <c r="A12">
        <v>1</v>
      </c>
      <c r="B12">
        <v>2.98</v>
      </c>
      <c r="C12">
        <f t="shared" si="0"/>
        <v>0.36905624999999992</v>
      </c>
      <c r="D12">
        <f t="shared" si="1"/>
        <v>6.2862244897959017E-3</v>
      </c>
      <c r="E12">
        <f t="shared" si="2"/>
        <v>-1.98</v>
      </c>
      <c r="G12" s="4" t="s">
        <v>15</v>
      </c>
      <c r="H12">
        <f>I2</f>
        <v>-1.2932142857142861</v>
      </c>
      <c r="I12" s="1" t="s">
        <v>16</v>
      </c>
      <c r="J12">
        <f>H7*H11</f>
        <v>0.4100239718651601</v>
      </c>
    </row>
    <row r="13" spans="1:14" x14ac:dyDescent="0.25">
      <c r="A13">
        <v>1.67</v>
      </c>
      <c r="B13">
        <v>3.19</v>
      </c>
      <c r="C13">
        <f t="shared" si="0"/>
        <v>3.90625E-3</v>
      </c>
      <c r="D13">
        <f t="shared" si="1"/>
        <v>8.3686224489795832E-2</v>
      </c>
      <c r="E13">
        <f t="shared" si="2"/>
        <v>-1.52</v>
      </c>
      <c r="H13">
        <f>H12-J12</f>
        <v>-1.7032382575794462</v>
      </c>
      <c r="J13">
        <f>H12+J12</f>
        <v>-0.88319031384912594</v>
      </c>
    </row>
    <row r="14" spans="1:14" x14ac:dyDescent="0.25">
      <c r="A14">
        <v>2.19</v>
      </c>
      <c r="B14">
        <v>2.65</v>
      </c>
      <c r="C14">
        <f t="shared" si="0"/>
        <v>0.33930625000000003</v>
      </c>
      <c r="D14">
        <f t="shared" si="1"/>
        <v>6.285765306122458E-2</v>
      </c>
      <c r="E14">
        <f t="shared" si="2"/>
        <v>-0.45999999999999996</v>
      </c>
    </row>
    <row r="15" spans="1:14" x14ac:dyDescent="0.25">
      <c r="A15">
        <v>2.13</v>
      </c>
      <c r="B15">
        <v>2.87</v>
      </c>
      <c r="C15">
        <f t="shared" si="0"/>
        <v>0.27300624999999995</v>
      </c>
      <c r="D15">
        <f t="shared" si="1"/>
        <v>9.4336734693877423E-4</v>
      </c>
      <c r="E15">
        <f t="shared" si="2"/>
        <v>-0.74000000000000021</v>
      </c>
      <c r="G15" t="s">
        <v>6</v>
      </c>
    </row>
    <row r="16" spans="1:14" x14ac:dyDescent="0.25">
      <c r="A16">
        <v>4.3099999999999996</v>
      </c>
      <c r="B16">
        <v>2.9</v>
      </c>
      <c r="C16">
        <f t="shared" si="0"/>
        <v>7.3035062499999981</v>
      </c>
      <c r="D16">
        <f t="shared" si="1"/>
        <v>5.1020408163290321E-7</v>
      </c>
      <c r="E16">
        <f t="shared" si="2"/>
        <v>1.4099999999999997</v>
      </c>
      <c r="G16" t="s">
        <v>6</v>
      </c>
    </row>
    <row r="17" spans="1:10" x14ac:dyDescent="0.25">
      <c r="A17">
        <v>1.05</v>
      </c>
      <c r="B17">
        <v>2.2599999999999998</v>
      </c>
      <c r="C17">
        <f t="shared" si="0"/>
        <v>0.3108062499999999</v>
      </c>
      <c r="D17">
        <f t="shared" si="1"/>
        <v>0.4105147959183677</v>
      </c>
      <c r="E17">
        <f t="shared" si="2"/>
        <v>-1.2099999999999997</v>
      </c>
      <c r="G17" t="s">
        <v>6</v>
      </c>
    </row>
    <row r="18" spans="1:10" x14ac:dyDescent="0.25">
      <c r="A18">
        <v>2.25</v>
      </c>
      <c r="B18">
        <v>3.32</v>
      </c>
      <c r="C18">
        <f t="shared" si="0"/>
        <v>0.4128062500000001</v>
      </c>
      <c r="D18">
        <f t="shared" si="1"/>
        <v>0.17580051020408144</v>
      </c>
      <c r="E18">
        <f t="shared" si="2"/>
        <v>-1.0699999999999998</v>
      </c>
      <c r="G18" t="s">
        <v>6</v>
      </c>
    </row>
    <row r="19" spans="1:10" x14ac:dyDescent="0.25">
      <c r="A19">
        <v>2.2799999999999998</v>
      </c>
      <c r="B19">
        <v>2.7</v>
      </c>
      <c r="C19">
        <f t="shared" si="0"/>
        <v>0.45225624999999986</v>
      </c>
      <c r="D19">
        <f t="shared" si="1"/>
        <v>4.028622448979588E-2</v>
      </c>
      <c r="E19">
        <f t="shared" si="2"/>
        <v>-0.42000000000000037</v>
      </c>
      <c r="G19" t="s">
        <v>6</v>
      </c>
    </row>
    <row r="20" spans="1:10" x14ac:dyDescent="0.25">
      <c r="A20">
        <v>2.23</v>
      </c>
      <c r="B20">
        <v>3.43</v>
      </c>
      <c r="C20">
        <f t="shared" si="0"/>
        <v>0.38750625000000005</v>
      </c>
      <c r="D20">
        <f t="shared" si="1"/>
        <v>0.28014336734693884</v>
      </c>
      <c r="E20">
        <f t="shared" si="2"/>
        <v>-1.2000000000000002</v>
      </c>
      <c r="G20" t="s">
        <v>6</v>
      </c>
    </row>
    <row r="21" spans="1:10" x14ac:dyDescent="0.25">
      <c r="A21">
        <v>1.61</v>
      </c>
      <c r="B21">
        <v>3.08</v>
      </c>
      <c r="C21">
        <f t="shared" si="0"/>
        <v>6.2500000000008439E-6</v>
      </c>
      <c r="D21">
        <f t="shared" si="1"/>
        <v>3.2143367346938768E-2</v>
      </c>
      <c r="E21">
        <f t="shared" si="2"/>
        <v>-1.47</v>
      </c>
      <c r="G21" t="s">
        <v>6</v>
      </c>
    </row>
    <row r="22" spans="1:10" x14ac:dyDescent="0.25">
      <c r="A22">
        <v>2.19</v>
      </c>
      <c r="B22">
        <v>2.83</v>
      </c>
      <c r="C22">
        <f t="shared" si="0"/>
        <v>0.33930625000000003</v>
      </c>
      <c r="D22">
        <f t="shared" si="1"/>
        <v>5.0005102040816349E-3</v>
      </c>
      <c r="E22">
        <f t="shared" si="2"/>
        <v>-0.64000000000000012</v>
      </c>
      <c r="G22" t="s">
        <v>6</v>
      </c>
    </row>
    <row r="23" spans="1:10" x14ac:dyDescent="0.25">
      <c r="A23">
        <v>3.18</v>
      </c>
      <c r="B23">
        <v>3.18</v>
      </c>
      <c r="C23">
        <f t="shared" si="0"/>
        <v>2.4727562500000007</v>
      </c>
      <c r="D23">
        <f t="shared" si="1"/>
        <v>7.8000510204081677E-2</v>
      </c>
      <c r="E23">
        <f t="shared" si="2"/>
        <v>0</v>
      </c>
    </row>
    <row r="24" spans="1:10" x14ac:dyDescent="0.25">
      <c r="A24">
        <v>0</v>
      </c>
      <c r="B24">
        <v>1.83</v>
      </c>
      <c r="C24">
        <f t="shared" si="0"/>
        <v>2.5840562499999997</v>
      </c>
      <c r="D24">
        <f t="shared" si="1"/>
        <v>1.146429081632653</v>
      </c>
      <c r="E24">
        <f t="shared" si="2"/>
        <v>-1.83</v>
      </c>
    </row>
    <row r="25" spans="1:10" x14ac:dyDescent="0.25">
      <c r="A25">
        <v>1.52</v>
      </c>
      <c r="B25">
        <v>2.98</v>
      </c>
      <c r="C25">
        <f t="shared" si="0"/>
        <v>7.6562499999999842E-3</v>
      </c>
      <c r="D25">
        <f t="shared" si="1"/>
        <v>6.2862244897959017E-3</v>
      </c>
      <c r="E25">
        <f t="shared" si="2"/>
        <v>-1.46</v>
      </c>
    </row>
    <row r="26" spans="1:10" x14ac:dyDescent="0.25">
      <c r="A26">
        <v>0.64</v>
      </c>
      <c r="B26">
        <v>2.4900000000000002</v>
      </c>
      <c r="C26">
        <f t="shared" si="0"/>
        <v>0.93605624999999981</v>
      </c>
      <c r="D26">
        <f t="shared" ref="D26:D29" si="3">(B26-$H$2)^2</f>
        <v>0.16868622448979581</v>
      </c>
      <c r="E26">
        <f t="shared" ref="E26:E29" si="4">A26-B26</f>
        <v>-1.85</v>
      </c>
    </row>
    <row r="27" spans="1:10" x14ac:dyDescent="0.25">
      <c r="A27">
        <v>2.11</v>
      </c>
      <c r="B27">
        <v>3.04</v>
      </c>
      <c r="C27">
        <f t="shared" si="0"/>
        <v>0.25250624999999993</v>
      </c>
      <c r="D27">
        <f t="shared" si="3"/>
        <v>1.9400510204081619E-2</v>
      </c>
      <c r="E27">
        <f t="shared" si="4"/>
        <v>-0.93000000000000016</v>
      </c>
    </row>
    <row r="28" spans="1:10" x14ac:dyDescent="0.25">
      <c r="A28">
        <v>1.8</v>
      </c>
      <c r="B28">
        <v>3.09</v>
      </c>
      <c r="C28">
        <f t="shared" si="0"/>
        <v>3.7056250000000047E-2</v>
      </c>
      <c r="D28">
        <f t="shared" si="3"/>
        <v>3.5829081632652977E-2</v>
      </c>
      <c r="E28">
        <f t="shared" si="4"/>
        <v>-1.2899999999999998</v>
      </c>
      <c r="H28" s="2"/>
      <c r="J28" s="1"/>
    </row>
    <row r="29" spans="1:10" x14ac:dyDescent="0.25">
      <c r="A29">
        <v>1.03</v>
      </c>
      <c r="B29">
        <v>2.98</v>
      </c>
      <c r="C29">
        <f t="shared" si="0"/>
        <v>0.33350624999999989</v>
      </c>
      <c r="D29">
        <f t="shared" si="3"/>
        <v>6.2862244897959017E-3</v>
      </c>
      <c r="E29">
        <f t="shared" si="4"/>
        <v>-1.95</v>
      </c>
      <c r="J29" s="1"/>
    </row>
    <row r="31" spans="1:10" x14ac:dyDescent="0.25">
      <c r="H31" s="1"/>
    </row>
    <row r="32" spans="1:10" x14ac:dyDescent="0.25">
      <c r="H32" s="1"/>
    </row>
    <row r="33" spans="8:8" x14ac:dyDescent="0.25">
      <c r="H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/>
  </sheetViews>
  <sheetFormatPr defaultRowHeight="15" x14ac:dyDescent="0.25"/>
  <sheetData>
    <row r="1" spans="1:17" x14ac:dyDescent="0.25">
      <c r="B1" t="s">
        <v>22</v>
      </c>
      <c r="J1" t="s">
        <v>23</v>
      </c>
    </row>
    <row r="2" spans="1:17" x14ac:dyDescent="0.25">
      <c r="B2" t="s">
        <v>24</v>
      </c>
      <c r="C2" t="s">
        <v>25</v>
      </c>
      <c r="D2" t="s">
        <v>26</v>
      </c>
      <c r="E2" t="s">
        <v>27</v>
      </c>
      <c r="F2" t="s">
        <v>110</v>
      </c>
      <c r="G2" t="s">
        <v>111</v>
      </c>
      <c r="H2" t="s">
        <v>30</v>
      </c>
      <c r="I2" t="s">
        <v>31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</row>
    <row r="3" spans="1:17" x14ac:dyDescent="0.25">
      <c r="A3">
        <v>0</v>
      </c>
      <c r="B3">
        <v>1955</v>
      </c>
      <c r="C3" t="s">
        <v>32</v>
      </c>
      <c r="D3" t="s">
        <v>33</v>
      </c>
      <c r="E3" t="s">
        <v>34</v>
      </c>
      <c r="F3">
        <v>1</v>
      </c>
      <c r="G3">
        <v>1.06</v>
      </c>
      <c r="H3">
        <v>4</v>
      </c>
      <c r="I3">
        <v>10</v>
      </c>
      <c r="J3">
        <v>1955</v>
      </c>
      <c r="K3" t="s">
        <v>32</v>
      </c>
      <c r="L3" t="s">
        <v>33</v>
      </c>
      <c r="M3" t="s">
        <v>34</v>
      </c>
      <c r="N3">
        <v>3.95</v>
      </c>
      <c r="O3">
        <v>1.36</v>
      </c>
      <c r="P3">
        <v>57</v>
      </c>
      <c r="Q3">
        <v>114</v>
      </c>
    </row>
    <row r="4" spans="1:17" x14ac:dyDescent="0.25">
      <c r="A4">
        <v>2</v>
      </c>
      <c r="B4">
        <v>1956</v>
      </c>
      <c r="C4" t="s">
        <v>35</v>
      </c>
      <c r="D4" t="s">
        <v>36</v>
      </c>
      <c r="E4" t="s">
        <v>37</v>
      </c>
      <c r="F4">
        <v>0</v>
      </c>
      <c r="G4">
        <v>0.47</v>
      </c>
      <c r="H4">
        <v>4</v>
      </c>
      <c r="I4">
        <v>7</v>
      </c>
      <c r="J4">
        <v>1956</v>
      </c>
      <c r="K4" t="s">
        <v>35</v>
      </c>
      <c r="L4" t="s">
        <v>36</v>
      </c>
      <c r="M4" t="s">
        <v>37</v>
      </c>
      <c r="N4">
        <v>3.26</v>
      </c>
      <c r="O4">
        <v>1.27</v>
      </c>
      <c r="P4">
        <v>96</v>
      </c>
      <c r="Q4">
        <v>107</v>
      </c>
    </row>
    <row r="5" spans="1:17" x14ac:dyDescent="0.25">
      <c r="A5">
        <v>3</v>
      </c>
      <c r="B5">
        <v>1957</v>
      </c>
      <c r="C5" t="s">
        <v>38</v>
      </c>
      <c r="D5" t="s">
        <v>39</v>
      </c>
      <c r="E5" t="s">
        <v>40</v>
      </c>
      <c r="F5">
        <v>0.67</v>
      </c>
      <c r="G5">
        <v>0.93</v>
      </c>
      <c r="H5">
        <v>4</v>
      </c>
      <c r="I5">
        <v>13</v>
      </c>
      <c r="J5">
        <v>1957</v>
      </c>
      <c r="K5" t="s">
        <v>38</v>
      </c>
      <c r="L5" t="s">
        <v>39</v>
      </c>
      <c r="M5" t="s">
        <v>40</v>
      </c>
      <c r="N5">
        <v>3.72</v>
      </c>
      <c r="O5">
        <v>1.24</v>
      </c>
      <c r="P5">
        <v>59</v>
      </c>
      <c r="Q5">
        <v>78</v>
      </c>
    </row>
    <row r="6" spans="1:17" x14ac:dyDescent="0.25">
      <c r="A6">
        <v>4</v>
      </c>
      <c r="B6">
        <v>1958</v>
      </c>
      <c r="C6" t="s">
        <v>41</v>
      </c>
      <c r="D6" t="s">
        <v>42</v>
      </c>
      <c r="E6" t="s">
        <v>43</v>
      </c>
      <c r="F6">
        <v>2.76</v>
      </c>
      <c r="G6">
        <v>1.04</v>
      </c>
      <c r="H6">
        <v>7</v>
      </c>
      <c r="I6">
        <v>13</v>
      </c>
      <c r="J6">
        <v>1958</v>
      </c>
      <c r="K6" t="s">
        <v>41</v>
      </c>
      <c r="L6" t="s">
        <v>42</v>
      </c>
      <c r="M6" t="s">
        <v>43</v>
      </c>
      <c r="N6">
        <v>2.97</v>
      </c>
      <c r="O6">
        <v>1.25</v>
      </c>
      <c r="P6">
        <v>128</v>
      </c>
      <c r="Q6">
        <v>168</v>
      </c>
    </row>
    <row r="7" spans="1:17" x14ac:dyDescent="0.25">
      <c r="A7">
        <v>5</v>
      </c>
      <c r="B7">
        <v>1959</v>
      </c>
      <c r="C7" t="s">
        <v>44</v>
      </c>
      <c r="D7" t="s">
        <v>45</v>
      </c>
      <c r="E7" t="s">
        <v>46</v>
      </c>
      <c r="F7">
        <v>0.71</v>
      </c>
      <c r="G7">
        <v>0.79</v>
      </c>
      <c r="H7">
        <v>2</v>
      </c>
      <c r="I7">
        <v>5</v>
      </c>
      <c r="J7">
        <v>1959</v>
      </c>
      <c r="K7" t="s">
        <v>44</v>
      </c>
      <c r="L7" t="s">
        <v>45</v>
      </c>
      <c r="M7" t="s">
        <v>46</v>
      </c>
      <c r="N7">
        <v>2.19</v>
      </c>
      <c r="O7">
        <v>1.25</v>
      </c>
      <c r="P7">
        <v>43</v>
      </c>
      <c r="Q7">
        <v>72</v>
      </c>
    </row>
    <row r="8" spans="1:17" x14ac:dyDescent="0.25">
      <c r="A8">
        <v>1</v>
      </c>
      <c r="B8">
        <v>1961</v>
      </c>
      <c r="C8" t="s">
        <v>47</v>
      </c>
      <c r="D8" t="s">
        <v>48</v>
      </c>
      <c r="E8" t="s">
        <v>49</v>
      </c>
      <c r="F8">
        <v>0</v>
      </c>
      <c r="G8">
        <v>0.5</v>
      </c>
      <c r="H8">
        <v>1</v>
      </c>
      <c r="I8">
        <v>7</v>
      </c>
      <c r="J8">
        <v>1961</v>
      </c>
      <c r="K8" t="s">
        <v>47</v>
      </c>
      <c r="L8" t="s">
        <v>48</v>
      </c>
      <c r="M8" t="s">
        <v>49</v>
      </c>
      <c r="N8">
        <v>3.21</v>
      </c>
      <c r="O8">
        <v>1.18</v>
      </c>
      <c r="P8">
        <v>92</v>
      </c>
      <c r="Q8">
        <v>209</v>
      </c>
    </row>
    <row r="9" spans="1:17" x14ac:dyDescent="0.25">
      <c r="A9">
        <v>6</v>
      </c>
      <c r="B9">
        <v>1962</v>
      </c>
      <c r="C9" t="s">
        <v>50</v>
      </c>
      <c r="D9" t="s">
        <v>51</v>
      </c>
      <c r="E9" t="s">
        <v>52</v>
      </c>
      <c r="F9">
        <v>1.8</v>
      </c>
      <c r="G9">
        <v>0.76</v>
      </c>
      <c r="H9">
        <v>2</v>
      </c>
      <c r="I9">
        <v>16</v>
      </c>
      <c r="J9">
        <v>1962</v>
      </c>
      <c r="K9" t="s">
        <v>50</v>
      </c>
      <c r="L9" t="s">
        <v>51</v>
      </c>
      <c r="M9" t="s">
        <v>52</v>
      </c>
      <c r="N9">
        <v>3.19</v>
      </c>
      <c r="O9">
        <v>1.05</v>
      </c>
      <c r="P9">
        <v>57</v>
      </c>
      <c r="Q9">
        <v>176</v>
      </c>
    </row>
    <row r="10" spans="1:17" x14ac:dyDescent="0.25">
      <c r="A10">
        <v>7</v>
      </c>
      <c r="B10">
        <v>1963</v>
      </c>
      <c r="C10" t="s">
        <v>53</v>
      </c>
      <c r="D10" t="s">
        <v>54</v>
      </c>
      <c r="E10" t="s">
        <v>55</v>
      </c>
      <c r="F10">
        <v>1.5</v>
      </c>
      <c r="G10">
        <v>0.83</v>
      </c>
      <c r="H10">
        <v>3</v>
      </c>
      <c r="I10">
        <v>23</v>
      </c>
      <c r="J10">
        <v>1963</v>
      </c>
      <c r="K10" t="s">
        <v>53</v>
      </c>
      <c r="L10" t="s">
        <v>54</v>
      </c>
      <c r="M10" t="s">
        <v>55</v>
      </c>
      <c r="N10">
        <v>1.88</v>
      </c>
      <c r="O10">
        <v>0.87</v>
      </c>
      <c r="P10">
        <v>58</v>
      </c>
      <c r="Q10">
        <v>306</v>
      </c>
    </row>
    <row r="11" spans="1:17" x14ac:dyDescent="0.25">
      <c r="A11">
        <v>9</v>
      </c>
      <c r="B11">
        <v>1964</v>
      </c>
      <c r="C11" t="s">
        <v>56</v>
      </c>
      <c r="D11" t="s">
        <v>57</v>
      </c>
      <c r="E11" t="s">
        <v>58</v>
      </c>
      <c r="F11">
        <v>3</v>
      </c>
      <c r="G11">
        <v>1.1499999999999999</v>
      </c>
      <c r="H11">
        <v>8</v>
      </c>
      <c r="I11">
        <v>31</v>
      </c>
      <c r="J11">
        <v>1964</v>
      </c>
      <c r="K11" t="s">
        <v>56</v>
      </c>
      <c r="L11" t="s">
        <v>57</v>
      </c>
      <c r="M11" t="s">
        <v>58</v>
      </c>
      <c r="N11">
        <v>3.01</v>
      </c>
      <c r="O11">
        <v>1.17</v>
      </c>
      <c r="P11">
        <v>86</v>
      </c>
      <c r="Q11">
        <v>245</v>
      </c>
    </row>
    <row r="12" spans="1:17" x14ac:dyDescent="0.25">
      <c r="A12">
        <v>8</v>
      </c>
      <c r="B12">
        <v>1965</v>
      </c>
      <c r="C12" t="s">
        <v>53</v>
      </c>
      <c r="D12" t="s">
        <v>54</v>
      </c>
      <c r="E12" t="s">
        <v>55</v>
      </c>
      <c r="F12">
        <v>0.38</v>
      </c>
      <c r="G12">
        <v>0.75</v>
      </c>
      <c r="H12">
        <v>5</v>
      </c>
      <c r="I12">
        <v>29</v>
      </c>
      <c r="J12">
        <v>1965</v>
      </c>
      <c r="K12" t="s">
        <v>53</v>
      </c>
      <c r="L12" t="s">
        <v>54</v>
      </c>
      <c r="M12" t="s">
        <v>55</v>
      </c>
      <c r="N12">
        <v>2.04</v>
      </c>
      <c r="O12">
        <v>0.86</v>
      </c>
      <c r="P12">
        <v>71</v>
      </c>
      <c r="Q12">
        <v>382</v>
      </c>
    </row>
    <row r="13" spans="1:17" x14ac:dyDescent="0.25">
      <c r="A13">
        <v>10</v>
      </c>
      <c r="B13">
        <v>1967</v>
      </c>
      <c r="C13" t="s">
        <v>56</v>
      </c>
      <c r="D13" t="s">
        <v>57</v>
      </c>
      <c r="E13" t="s">
        <v>58</v>
      </c>
      <c r="F13">
        <v>1</v>
      </c>
      <c r="G13">
        <v>0.7</v>
      </c>
      <c r="H13">
        <v>5</v>
      </c>
      <c r="I13">
        <v>26</v>
      </c>
      <c r="J13">
        <v>1967</v>
      </c>
      <c r="K13" t="s">
        <v>56</v>
      </c>
      <c r="L13" t="s">
        <v>57</v>
      </c>
      <c r="M13" t="s">
        <v>58</v>
      </c>
      <c r="N13">
        <v>2.98</v>
      </c>
      <c r="O13">
        <v>1.0900000000000001</v>
      </c>
      <c r="P13">
        <v>40</v>
      </c>
      <c r="Q13">
        <v>147</v>
      </c>
    </row>
    <row r="14" spans="1:17" x14ac:dyDescent="0.25">
      <c r="A14">
        <v>11</v>
      </c>
      <c r="B14">
        <v>1968</v>
      </c>
      <c r="C14" t="s">
        <v>59</v>
      </c>
      <c r="D14" t="s">
        <v>60</v>
      </c>
      <c r="E14" t="s">
        <v>61</v>
      </c>
      <c r="F14">
        <v>1.67</v>
      </c>
      <c r="G14">
        <v>0.96</v>
      </c>
      <c r="H14">
        <v>6</v>
      </c>
      <c r="I14">
        <v>21</v>
      </c>
      <c r="J14">
        <v>1968</v>
      </c>
      <c r="K14" t="s">
        <v>59</v>
      </c>
      <c r="L14" t="s">
        <v>60</v>
      </c>
      <c r="M14" t="s">
        <v>61</v>
      </c>
      <c r="N14">
        <v>3.19</v>
      </c>
      <c r="O14">
        <v>1.1000000000000001</v>
      </c>
      <c r="P14">
        <v>65</v>
      </c>
      <c r="Q14">
        <v>197</v>
      </c>
    </row>
    <row r="15" spans="1:17" x14ac:dyDescent="0.25">
      <c r="A15">
        <v>12</v>
      </c>
      <c r="B15">
        <v>1974</v>
      </c>
      <c r="C15" t="s">
        <v>62</v>
      </c>
      <c r="D15" t="s">
        <v>63</v>
      </c>
      <c r="E15" t="s">
        <v>64</v>
      </c>
      <c r="F15">
        <v>2.19</v>
      </c>
      <c r="G15">
        <v>1.1399999999999999</v>
      </c>
      <c r="H15">
        <v>3</v>
      </c>
      <c r="I15">
        <v>9</v>
      </c>
      <c r="J15">
        <v>1974</v>
      </c>
      <c r="K15" t="s">
        <v>62</v>
      </c>
      <c r="L15" t="s">
        <v>63</v>
      </c>
      <c r="M15" t="s">
        <v>64</v>
      </c>
      <c r="N15">
        <v>2.65</v>
      </c>
      <c r="O15">
        <v>1.1200000000000001</v>
      </c>
      <c r="P15">
        <v>29</v>
      </c>
      <c r="Q15">
        <v>95</v>
      </c>
    </row>
    <row r="16" spans="1:17" x14ac:dyDescent="0.25">
      <c r="A16">
        <v>14</v>
      </c>
      <c r="B16">
        <v>1985</v>
      </c>
      <c r="C16" t="s">
        <v>65</v>
      </c>
      <c r="D16" t="s">
        <v>66</v>
      </c>
      <c r="E16" t="s">
        <v>67</v>
      </c>
      <c r="F16">
        <v>2.13</v>
      </c>
      <c r="G16">
        <v>1.03</v>
      </c>
      <c r="H16">
        <v>3</v>
      </c>
      <c r="I16">
        <v>16</v>
      </c>
      <c r="J16">
        <v>1985</v>
      </c>
      <c r="K16" t="s">
        <v>65</v>
      </c>
      <c r="L16" t="s">
        <v>66</v>
      </c>
      <c r="M16" t="s">
        <v>67</v>
      </c>
      <c r="N16">
        <v>2.87</v>
      </c>
      <c r="O16">
        <v>1.06</v>
      </c>
      <c r="P16">
        <v>38</v>
      </c>
      <c r="Q16">
        <v>158</v>
      </c>
    </row>
    <row r="17" spans="1:17" x14ac:dyDescent="0.25">
      <c r="A17">
        <v>15</v>
      </c>
      <c r="B17">
        <v>1987</v>
      </c>
      <c r="C17" t="s">
        <v>68</v>
      </c>
      <c r="D17" t="s">
        <v>69</v>
      </c>
      <c r="E17" t="s">
        <v>70</v>
      </c>
      <c r="F17">
        <v>4.3099999999999996</v>
      </c>
      <c r="G17">
        <v>1.24</v>
      </c>
      <c r="H17">
        <v>8</v>
      </c>
      <c r="I17">
        <v>25</v>
      </c>
      <c r="J17">
        <v>1987</v>
      </c>
      <c r="K17" t="s">
        <v>68</v>
      </c>
      <c r="L17" t="s">
        <v>69</v>
      </c>
      <c r="M17" t="s">
        <v>70</v>
      </c>
      <c r="N17">
        <v>2.9</v>
      </c>
      <c r="O17">
        <v>1.18</v>
      </c>
      <c r="P17">
        <v>66</v>
      </c>
      <c r="Q17">
        <v>197</v>
      </c>
    </row>
    <row r="18" spans="1:17" x14ac:dyDescent="0.25">
      <c r="A18">
        <v>16</v>
      </c>
      <c r="B18">
        <v>1988</v>
      </c>
      <c r="C18" t="s">
        <v>71</v>
      </c>
      <c r="D18" t="s">
        <v>72</v>
      </c>
      <c r="E18" t="s">
        <v>73</v>
      </c>
      <c r="F18">
        <v>1.05</v>
      </c>
      <c r="G18">
        <v>0.89</v>
      </c>
      <c r="H18">
        <v>13</v>
      </c>
      <c r="I18">
        <v>32</v>
      </c>
      <c r="J18">
        <v>1988</v>
      </c>
      <c r="K18" t="s">
        <v>71</v>
      </c>
      <c r="L18" t="s">
        <v>72</v>
      </c>
      <c r="M18" t="s">
        <v>73</v>
      </c>
      <c r="N18">
        <v>2.2599999999999998</v>
      </c>
      <c r="O18">
        <v>1.05</v>
      </c>
      <c r="P18">
        <v>73</v>
      </c>
      <c r="Q18">
        <v>178</v>
      </c>
    </row>
    <row r="19" spans="1:17" x14ac:dyDescent="0.25">
      <c r="A19">
        <v>17</v>
      </c>
      <c r="B19">
        <v>1989</v>
      </c>
      <c r="C19" t="s">
        <v>74</v>
      </c>
      <c r="D19" t="s">
        <v>75</v>
      </c>
      <c r="E19" t="s">
        <v>76</v>
      </c>
      <c r="F19">
        <v>2.25</v>
      </c>
      <c r="G19">
        <v>0.88</v>
      </c>
      <c r="H19">
        <v>5</v>
      </c>
      <c r="I19">
        <v>23</v>
      </c>
      <c r="J19">
        <v>1989</v>
      </c>
      <c r="K19" t="s">
        <v>74</v>
      </c>
      <c r="L19" t="s">
        <v>75</v>
      </c>
      <c r="M19" t="s">
        <v>76</v>
      </c>
      <c r="N19">
        <v>3.32</v>
      </c>
      <c r="O19">
        <v>1.28</v>
      </c>
      <c r="P19">
        <v>69</v>
      </c>
      <c r="Q19">
        <v>155</v>
      </c>
    </row>
    <row r="20" spans="1:17" x14ac:dyDescent="0.25">
      <c r="A20">
        <v>18</v>
      </c>
      <c r="B20">
        <v>1990</v>
      </c>
      <c r="C20" t="s">
        <v>77</v>
      </c>
      <c r="D20" t="s">
        <v>78</v>
      </c>
      <c r="E20" t="s">
        <v>79</v>
      </c>
      <c r="F20">
        <v>2.2799999999999998</v>
      </c>
      <c r="G20">
        <v>1.1200000000000001</v>
      </c>
      <c r="H20">
        <v>12</v>
      </c>
      <c r="I20">
        <v>29</v>
      </c>
      <c r="J20">
        <v>1990</v>
      </c>
      <c r="K20" t="s">
        <v>77</v>
      </c>
      <c r="L20" t="s">
        <v>78</v>
      </c>
      <c r="M20" t="s">
        <v>79</v>
      </c>
      <c r="N20">
        <v>2.7</v>
      </c>
      <c r="O20">
        <v>1.1599999999999999</v>
      </c>
      <c r="P20">
        <v>78</v>
      </c>
      <c r="Q20">
        <v>152</v>
      </c>
    </row>
    <row r="21" spans="1:17" x14ac:dyDescent="0.25">
      <c r="A21">
        <v>13</v>
      </c>
      <c r="B21">
        <v>1991</v>
      </c>
      <c r="C21" t="s">
        <v>80</v>
      </c>
      <c r="D21" t="s">
        <v>81</v>
      </c>
      <c r="E21" t="s">
        <v>82</v>
      </c>
      <c r="F21">
        <v>2.23</v>
      </c>
      <c r="G21">
        <v>1.24</v>
      </c>
      <c r="H21">
        <v>10</v>
      </c>
      <c r="I21">
        <v>22</v>
      </c>
      <c r="J21">
        <v>1991</v>
      </c>
      <c r="K21" t="s">
        <v>80</v>
      </c>
      <c r="L21" t="s">
        <v>81</v>
      </c>
      <c r="M21" t="s">
        <v>82</v>
      </c>
      <c r="N21">
        <v>3.43</v>
      </c>
      <c r="O21">
        <v>1.29</v>
      </c>
      <c r="P21">
        <v>92</v>
      </c>
      <c r="Q21">
        <v>163</v>
      </c>
    </row>
    <row r="22" spans="1:17" x14ac:dyDescent="0.25">
      <c r="A22">
        <v>19</v>
      </c>
      <c r="B22">
        <v>1995</v>
      </c>
      <c r="C22" t="s">
        <v>83</v>
      </c>
      <c r="D22" t="s">
        <v>84</v>
      </c>
      <c r="E22" t="s">
        <v>85</v>
      </c>
      <c r="F22">
        <v>1.61</v>
      </c>
      <c r="G22">
        <v>0.89</v>
      </c>
      <c r="H22">
        <v>9</v>
      </c>
      <c r="I22">
        <v>19</v>
      </c>
      <c r="J22">
        <v>1995</v>
      </c>
      <c r="K22" t="s">
        <v>83</v>
      </c>
      <c r="L22" t="s">
        <v>84</v>
      </c>
      <c r="M22" t="s">
        <v>85</v>
      </c>
      <c r="N22">
        <v>3.08</v>
      </c>
      <c r="O22">
        <v>1.25</v>
      </c>
      <c r="P22">
        <v>66</v>
      </c>
      <c r="Q22">
        <v>127</v>
      </c>
    </row>
    <row r="23" spans="1:17" x14ac:dyDescent="0.25">
      <c r="A23">
        <v>22</v>
      </c>
      <c r="B23">
        <v>1996</v>
      </c>
      <c r="C23" t="s">
        <v>86</v>
      </c>
      <c r="D23" t="s">
        <v>87</v>
      </c>
      <c r="E23" t="s">
        <v>88</v>
      </c>
      <c r="F23">
        <v>2.19</v>
      </c>
      <c r="G23">
        <v>1.1399999999999999</v>
      </c>
      <c r="H23">
        <v>6</v>
      </c>
      <c r="I23">
        <v>15</v>
      </c>
      <c r="J23">
        <v>1996</v>
      </c>
      <c r="K23" t="s">
        <v>86</v>
      </c>
      <c r="L23" t="s">
        <v>87</v>
      </c>
      <c r="M23" t="s">
        <v>88</v>
      </c>
      <c r="N23">
        <v>2.83</v>
      </c>
      <c r="O23">
        <v>1.18</v>
      </c>
      <c r="P23">
        <v>21</v>
      </c>
      <c r="Q23">
        <v>69</v>
      </c>
    </row>
    <row r="24" spans="1:17" x14ac:dyDescent="0.25">
      <c r="A24">
        <v>23</v>
      </c>
      <c r="B24">
        <v>1997</v>
      </c>
      <c r="C24" t="s">
        <v>89</v>
      </c>
      <c r="D24" t="s">
        <v>90</v>
      </c>
      <c r="E24" t="s">
        <v>91</v>
      </c>
      <c r="F24">
        <v>3.18</v>
      </c>
      <c r="G24">
        <v>1.24</v>
      </c>
      <c r="H24">
        <v>12</v>
      </c>
      <c r="I24">
        <v>26</v>
      </c>
      <c r="J24">
        <v>1997</v>
      </c>
      <c r="K24" t="s">
        <v>89</v>
      </c>
      <c r="L24" t="s">
        <v>90</v>
      </c>
      <c r="M24" t="s">
        <v>91</v>
      </c>
      <c r="N24">
        <v>3.18</v>
      </c>
      <c r="O24">
        <v>1.24</v>
      </c>
      <c r="P24">
        <v>38</v>
      </c>
      <c r="Q24">
        <v>72</v>
      </c>
    </row>
    <row r="25" spans="1:17" x14ac:dyDescent="0.25">
      <c r="A25">
        <v>24</v>
      </c>
      <c r="B25">
        <v>1999</v>
      </c>
      <c r="C25" t="s">
        <v>92</v>
      </c>
      <c r="D25" t="s">
        <v>93</v>
      </c>
      <c r="E25" t="s">
        <v>94</v>
      </c>
      <c r="F25">
        <v>0</v>
      </c>
      <c r="G25">
        <v>0.81</v>
      </c>
      <c r="H25">
        <v>1</v>
      </c>
      <c r="I25">
        <v>9</v>
      </c>
      <c r="J25">
        <v>1999</v>
      </c>
      <c r="K25" t="s">
        <v>92</v>
      </c>
      <c r="L25" t="s">
        <v>93</v>
      </c>
      <c r="M25" t="s">
        <v>94</v>
      </c>
      <c r="N25">
        <v>1.83</v>
      </c>
      <c r="O25">
        <v>0.88</v>
      </c>
      <c r="P25">
        <v>18</v>
      </c>
      <c r="Q25">
        <v>52</v>
      </c>
    </row>
    <row r="26" spans="1:17" x14ac:dyDescent="0.25">
      <c r="A26">
        <v>20</v>
      </c>
      <c r="B26">
        <v>2001</v>
      </c>
      <c r="C26" t="s">
        <v>98</v>
      </c>
      <c r="D26" t="s">
        <v>99</v>
      </c>
      <c r="E26" t="s">
        <v>100</v>
      </c>
      <c r="F26">
        <v>1.52</v>
      </c>
      <c r="G26">
        <v>0.8</v>
      </c>
      <c r="H26">
        <v>8</v>
      </c>
      <c r="I26">
        <v>47</v>
      </c>
      <c r="J26">
        <v>2001</v>
      </c>
      <c r="K26" t="s">
        <v>95</v>
      </c>
      <c r="L26" t="s">
        <v>96</v>
      </c>
      <c r="M26" t="s">
        <v>97</v>
      </c>
      <c r="N26">
        <v>2.98</v>
      </c>
      <c r="O26">
        <v>1.08</v>
      </c>
      <c r="P26">
        <v>39</v>
      </c>
      <c r="Q26">
        <v>293</v>
      </c>
    </row>
    <row r="27" spans="1:17" x14ac:dyDescent="0.25">
      <c r="A27">
        <v>21</v>
      </c>
      <c r="B27" t="s">
        <v>95</v>
      </c>
      <c r="C27" t="s">
        <v>96</v>
      </c>
      <c r="D27" t="s">
        <v>97</v>
      </c>
      <c r="E27">
        <v>1.1200000000000001</v>
      </c>
      <c r="F27">
        <v>0.64</v>
      </c>
      <c r="G27">
        <v>6</v>
      </c>
      <c r="H27">
        <v>56</v>
      </c>
      <c r="J27">
        <v>2001</v>
      </c>
      <c r="K27" t="s">
        <v>98</v>
      </c>
      <c r="L27" t="s">
        <v>99</v>
      </c>
      <c r="M27" t="s">
        <v>100</v>
      </c>
      <c r="N27">
        <v>2.4900000000000002</v>
      </c>
      <c r="O27">
        <v>1.01</v>
      </c>
      <c r="P27">
        <v>71</v>
      </c>
      <c r="Q27">
        <v>372</v>
      </c>
    </row>
    <row r="28" spans="1:17" x14ac:dyDescent="0.25">
      <c r="A28">
        <v>25</v>
      </c>
      <c r="B28">
        <v>2003</v>
      </c>
      <c r="C28" t="s">
        <v>101</v>
      </c>
      <c r="D28" t="s">
        <v>102</v>
      </c>
      <c r="E28" t="s">
        <v>103</v>
      </c>
      <c r="F28">
        <v>2.11</v>
      </c>
      <c r="G28">
        <v>0.77</v>
      </c>
      <c r="H28">
        <v>12</v>
      </c>
      <c r="I28">
        <v>47</v>
      </c>
      <c r="J28">
        <v>2003</v>
      </c>
      <c r="K28" t="s">
        <v>101</v>
      </c>
      <c r="L28" t="s">
        <v>102</v>
      </c>
      <c r="M28" t="s">
        <v>103</v>
      </c>
      <c r="N28">
        <v>3.04</v>
      </c>
      <c r="O28">
        <v>1.32</v>
      </c>
      <c r="P28">
        <v>56</v>
      </c>
      <c r="Q28">
        <v>152</v>
      </c>
    </row>
    <row r="29" spans="1:17" x14ac:dyDescent="0.25">
      <c r="A29">
        <v>26</v>
      </c>
      <c r="B29">
        <v>2008</v>
      </c>
      <c r="C29" t="s">
        <v>104</v>
      </c>
      <c r="D29" t="s">
        <v>105</v>
      </c>
      <c r="E29" t="s">
        <v>106</v>
      </c>
      <c r="F29">
        <v>1.8</v>
      </c>
      <c r="G29">
        <v>0.91</v>
      </c>
      <c r="H29">
        <v>9</v>
      </c>
      <c r="I29">
        <v>30</v>
      </c>
      <c r="J29">
        <v>2008</v>
      </c>
      <c r="K29" t="s">
        <v>104</v>
      </c>
      <c r="L29" t="s">
        <v>105</v>
      </c>
      <c r="M29" t="s">
        <v>106</v>
      </c>
      <c r="N29">
        <v>3.09</v>
      </c>
      <c r="O29">
        <v>1.08</v>
      </c>
      <c r="P29">
        <v>53</v>
      </c>
      <c r="Q29">
        <v>196</v>
      </c>
    </row>
    <row r="30" spans="1:17" x14ac:dyDescent="0.25">
      <c r="A30">
        <v>27</v>
      </c>
      <c r="B30">
        <v>2014</v>
      </c>
      <c r="C30" t="s">
        <v>107</v>
      </c>
      <c r="D30" t="s">
        <v>108</v>
      </c>
      <c r="E30" t="s">
        <v>109</v>
      </c>
      <c r="F30">
        <v>1.03</v>
      </c>
      <c r="G30">
        <v>0.65</v>
      </c>
      <c r="H30">
        <v>6</v>
      </c>
      <c r="I30">
        <v>45</v>
      </c>
      <c r="J30">
        <v>2014</v>
      </c>
      <c r="K30" t="s">
        <v>107</v>
      </c>
      <c r="L30" t="s">
        <v>108</v>
      </c>
      <c r="M30" t="s">
        <v>109</v>
      </c>
      <c r="N30">
        <v>2.98</v>
      </c>
      <c r="O30">
        <v>1.0900000000000001</v>
      </c>
      <c r="P30">
        <v>43</v>
      </c>
      <c r="Q30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I2" sqref="I2"/>
    </sheetView>
  </sheetViews>
  <sheetFormatPr defaultRowHeight="15" x14ac:dyDescent="0.25"/>
  <cols>
    <col min="2" max="2" width="11.7109375" bestFit="1" customWidth="1"/>
  </cols>
  <sheetData>
    <row r="1" spans="1:14" x14ac:dyDescent="0.25">
      <c r="A1" t="s">
        <v>112</v>
      </c>
      <c r="B1" t="s">
        <v>113</v>
      </c>
      <c r="C1" t="s">
        <v>12</v>
      </c>
      <c r="D1" t="s">
        <v>13</v>
      </c>
      <c r="E1" t="s">
        <v>17</v>
      </c>
      <c r="G1" t="s">
        <v>0</v>
      </c>
      <c r="H1" t="s">
        <v>1</v>
      </c>
      <c r="I1" t="s">
        <v>20</v>
      </c>
      <c r="J1" t="s">
        <v>2</v>
      </c>
      <c r="K1" t="s">
        <v>3</v>
      </c>
      <c r="L1" t="s">
        <v>4</v>
      </c>
      <c r="M1" t="s">
        <v>5</v>
      </c>
      <c r="N1" t="s">
        <v>18</v>
      </c>
    </row>
    <row r="2" spans="1:14" x14ac:dyDescent="0.25">
      <c r="A2">
        <v>0.36699999999999999</v>
      </c>
      <c r="B2">
        <v>0.252</v>
      </c>
      <c r="C2">
        <f>(A2-$G$2)^2</f>
        <v>7.4295183673469753E-4</v>
      </c>
      <c r="D2">
        <f>(B2-$H$2)^2</f>
        <v>1.0350008163265308E-3</v>
      </c>
      <c r="E2">
        <f>A2-B2</f>
        <v>0.11499999999999999</v>
      </c>
      <c r="G2">
        <f>AVERAGE(A2:A36)</f>
        <v>0.33974285714285707</v>
      </c>
      <c r="H2">
        <f>AVERAGE(B2:B36)</f>
        <v>0.28417142857142857</v>
      </c>
      <c r="I2">
        <f>AVERAGE(E2:E36)</f>
        <v>5.5571428571428556E-2</v>
      </c>
      <c r="J2">
        <f>COUNT(A2:A36)</f>
        <v>35</v>
      </c>
      <c r="K2">
        <f>COUNT(B2:B36)</f>
        <v>35</v>
      </c>
      <c r="L2">
        <f>_xlfn.STDEV.S(A2:A36)</f>
        <v>6.0982805125776592E-2</v>
      </c>
      <c r="M2">
        <f>_xlfn.STDEV.S(B2:B36)</f>
        <v>3.5023089622743246E-2</v>
      </c>
      <c r="N2">
        <f>_xlfn.STDEV.S(E2:E36)</f>
        <v>6.7753135683582807E-2</v>
      </c>
    </row>
    <row r="3" spans="1:14" x14ac:dyDescent="0.25">
      <c r="A3">
        <v>0.28599999999999998</v>
      </c>
      <c r="B3">
        <v>0.316</v>
      </c>
      <c r="C3">
        <f t="shared" ref="C3:C36" si="0">(A3-$G$2)^2</f>
        <v>2.8882946938775457E-3</v>
      </c>
      <c r="D3">
        <f t="shared" ref="D3:D36" si="1">(B3-$H$2)^2</f>
        <v>1.0130579591836734E-3</v>
      </c>
      <c r="E3">
        <f t="shared" ref="E3:E36" si="2">A3-B3</f>
        <v>-3.0000000000000027E-2</v>
      </c>
    </row>
    <row r="4" spans="1:14" x14ac:dyDescent="0.25">
      <c r="A4">
        <v>0.35699999999999998</v>
      </c>
      <c r="B4">
        <v>0.248</v>
      </c>
      <c r="C4">
        <f t="shared" si="0"/>
        <v>2.9780897959183874E-4</v>
      </c>
      <c r="D4">
        <f t="shared" si="1"/>
        <v>1.3083722448979595E-3</v>
      </c>
      <c r="E4">
        <f t="shared" si="2"/>
        <v>0.10899999999999999</v>
      </c>
      <c r="G4" s="4" t="s">
        <v>10</v>
      </c>
      <c r="H4">
        <v>0.05</v>
      </c>
      <c r="J4" t="s">
        <v>11</v>
      </c>
      <c r="K4">
        <v>2.5000000000000001E-2</v>
      </c>
    </row>
    <row r="5" spans="1:14" x14ac:dyDescent="0.25">
      <c r="A5">
        <v>0.48499999999999999</v>
      </c>
      <c r="B5">
        <v>0.27600000000000002</v>
      </c>
      <c r="C5">
        <f t="shared" si="0"/>
        <v>2.1099637551020425E-2</v>
      </c>
      <c r="D5">
        <f t="shared" si="1"/>
        <v>6.6772244897958863E-5</v>
      </c>
      <c r="E5">
        <f t="shared" si="2"/>
        <v>0.20899999999999996</v>
      </c>
      <c r="G5" s="3"/>
    </row>
    <row r="6" spans="1:14" x14ac:dyDescent="0.25">
      <c r="A6">
        <v>0.38300000000000001</v>
      </c>
      <c r="B6">
        <v>0.34100000000000003</v>
      </c>
      <c r="C6">
        <f t="shared" si="0"/>
        <v>1.8711804081632723E-3</v>
      </c>
      <c r="D6">
        <f t="shared" si="1"/>
        <v>3.2294865306122474E-3</v>
      </c>
      <c r="E6">
        <f t="shared" si="2"/>
        <v>4.1999999999999982E-2</v>
      </c>
      <c r="G6" s="4" t="s">
        <v>7</v>
      </c>
      <c r="H6">
        <v>34</v>
      </c>
      <c r="I6" t="s">
        <v>6</v>
      </c>
    </row>
    <row r="7" spans="1:14" x14ac:dyDescent="0.25">
      <c r="A7">
        <v>0.22500000000000001</v>
      </c>
      <c r="B7">
        <v>0.22500000000000001</v>
      </c>
      <c r="C7">
        <f t="shared" si="0"/>
        <v>1.3165923265306105E-2</v>
      </c>
      <c r="D7">
        <f t="shared" si="1"/>
        <v>3.5012579591836733E-3</v>
      </c>
      <c r="E7">
        <f t="shared" si="2"/>
        <v>0</v>
      </c>
      <c r="G7" s="4" t="s">
        <v>8</v>
      </c>
      <c r="H7">
        <v>2.032</v>
      </c>
      <c r="I7" t="s">
        <v>6</v>
      </c>
    </row>
    <row r="8" spans="1:14" x14ac:dyDescent="0.25">
      <c r="A8">
        <v>0.24</v>
      </c>
      <c r="B8">
        <v>0.29299999999999998</v>
      </c>
      <c r="C8">
        <f t="shared" si="0"/>
        <v>9.9486375510203957E-3</v>
      </c>
      <c r="D8">
        <f t="shared" si="1"/>
        <v>7.794367346938739E-5</v>
      </c>
      <c r="E8">
        <f t="shared" si="2"/>
        <v>-5.2999999999999992E-2</v>
      </c>
      <c r="G8" s="4" t="s">
        <v>9</v>
      </c>
      <c r="H8">
        <f>(G2-H2)/(N2/SQRT(J2))</f>
        <v>4.8523954171622972</v>
      </c>
    </row>
    <row r="9" spans="1:14" x14ac:dyDescent="0.25">
      <c r="A9">
        <v>0.36599999999999999</v>
      </c>
      <c r="B9">
        <v>0.317</v>
      </c>
      <c r="C9">
        <f t="shared" si="0"/>
        <v>6.8943755102041158E-4</v>
      </c>
      <c r="D9">
        <f t="shared" si="1"/>
        <v>1.0777151020408165E-3</v>
      </c>
      <c r="E9">
        <f t="shared" si="2"/>
        <v>4.8999999999999988E-2</v>
      </c>
      <c r="G9" s="4" t="s">
        <v>19</v>
      </c>
      <c r="H9">
        <f>H7*H11</f>
        <v>2.3271216203394139E-2</v>
      </c>
    </row>
    <row r="10" spans="1:14" x14ac:dyDescent="0.25">
      <c r="A10">
        <v>0.44400000000000001</v>
      </c>
      <c r="B10">
        <v>0.23400000000000001</v>
      </c>
      <c r="C10">
        <f t="shared" si="0"/>
        <v>1.0869551836734711E-2</v>
      </c>
      <c r="D10">
        <f t="shared" si="1"/>
        <v>2.5171722448979581E-3</v>
      </c>
      <c r="E10">
        <f t="shared" si="2"/>
        <v>0.21</v>
      </c>
      <c r="G10" s="4" t="s">
        <v>14</v>
      </c>
      <c r="H10">
        <f>H8^2/(H8^2+23)</f>
        <v>0.50586241908966456</v>
      </c>
    </row>
    <row r="11" spans="1:14" x14ac:dyDescent="0.25">
      <c r="A11">
        <v>0.30599999999999999</v>
      </c>
      <c r="B11">
        <v>0.28599999999999998</v>
      </c>
      <c r="C11">
        <f t="shared" si="0"/>
        <v>1.1385804081632607E-3</v>
      </c>
      <c r="D11">
        <f t="shared" si="1"/>
        <v>3.3436734693876566E-6</v>
      </c>
      <c r="E11">
        <f t="shared" si="2"/>
        <v>2.0000000000000018E-2</v>
      </c>
      <c r="G11" s="4" t="s">
        <v>21</v>
      </c>
      <c r="H11">
        <f>N2/SQRT(J2)</f>
        <v>1.1452370178835698E-2</v>
      </c>
    </row>
    <row r="12" spans="1:14" x14ac:dyDescent="0.25">
      <c r="A12">
        <v>0.33300000000000002</v>
      </c>
      <c r="B12">
        <v>0.24299999999999999</v>
      </c>
      <c r="C12">
        <f t="shared" si="0"/>
        <v>4.5466122448978347E-5</v>
      </c>
      <c r="D12">
        <f t="shared" si="1"/>
        <v>1.6950865306122457E-3</v>
      </c>
      <c r="E12">
        <f t="shared" si="2"/>
        <v>9.0000000000000024E-2</v>
      </c>
      <c r="G12" s="4" t="s">
        <v>15</v>
      </c>
      <c r="H12">
        <f>I2</f>
        <v>5.5571428571428556E-2</v>
      </c>
      <c r="I12" s="1" t="s">
        <v>16</v>
      </c>
      <c r="J12">
        <f>H7*H11</f>
        <v>2.3271216203394139E-2</v>
      </c>
    </row>
    <row r="13" spans="1:14" x14ac:dyDescent="0.25">
      <c r="A13">
        <v>0.41499999999999998</v>
      </c>
      <c r="B13">
        <v>0.28100000000000003</v>
      </c>
      <c r="C13">
        <f t="shared" si="0"/>
        <v>5.6636375510204159E-3</v>
      </c>
      <c r="D13">
        <f t="shared" si="1"/>
        <v>1.0057959183673317E-5</v>
      </c>
      <c r="E13">
        <f t="shared" si="2"/>
        <v>0.13399999999999995</v>
      </c>
      <c r="H13">
        <f>H12-J12</f>
        <v>3.2300212368034417E-2</v>
      </c>
      <c r="J13">
        <f>H12+J12</f>
        <v>7.8842644774822696E-2</v>
      </c>
    </row>
    <row r="14" spans="1:14" x14ac:dyDescent="0.25">
      <c r="A14">
        <v>0.28899999999999998</v>
      </c>
      <c r="B14">
        <v>0.28599999999999998</v>
      </c>
      <c r="C14">
        <f t="shared" si="0"/>
        <v>2.5748375510204029E-3</v>
      </c>
      <c r="D14">
        <f t="shared" si="1"/>
        <v>3.3436734693876566E-6</v>
      </c>
      <c r="E14">
        <f t="shared" si="2"/>
        <v>3.0000000000000027E-3</v>
      </c>
    </row>
    <row r="15" spans="1:14" x14ac:dyDescent="0.25">
      <c r="A15">
        <v>0.316</v>
      </c>
      <c r="B15">
        <v>0.28799999999999998</v>
      </c>
      <c r="C15">
        <f t="shared" si="0"/>
        <v>5.6372326530611879E-4</v>
      </c>
      <c r="D15">
        <f t="shared" si="1"/>
        <v>1.4657959183673278E-5</v>
      </c>
      <c r="E15">
        <f t="shared" si="2"/>
        <v>2.8000000000000025E-2</v>
      </c>
      <c r="G15" t="s">
        <v>6</v>
      </c>
    </row>
    <row r="16" spans="1:14" x14ac:dyDescent="0.25">
      <c r="A16">
        <v>0.28599999999999998</v>
      </c>
      <c r="B16">
        <v>0.36499999999999999</v>
      </c>
      <c r="C16">
        <f t="shared" si="0"/>
        <v>2.8882946938775457E-3</v>
      </c>
      <c r="D16">
        <f t="shared" si="1"/>
        <v>6.5332579591836715E-3</v>
      </c>
      <c r="E16">
        <f t="shared" si="2"/>
        <v>-7.9000000000000015E-2</v>
      </c>
      <c r="G16" t="s">
        <v>6</v>
      </c>
    </row>
    <row r="17" spans="1:10" x14ac:dyDescent="0.25">
      <c r="A17">
        <v>0.318</v>
      </c>
      <c r="B17">
        <v>0.26100000000000001</v>
      </c>
      <c r="C17">
        <f t="shared" si="0"/>
        <v>4.7275183673469042E-4</v>
      </c>
      <c r="D17">
        <f t="shared" si="1"/>
        <v>5.3691510204081601E-4</v>
      </c>
      <c r="E17">
        <f t="shared" si="2"/>
        <v>5.6999999999999995E-2</v>
      </c>
      <c r="G17" t="s">
        <v>6</v>
      </c>
    </row>
    <row r="18" spans="1:10" x14ac:dyDescent="0.25">
      <c r="A18">
        <v>0.35099999999999998</v>
      </c>
      <c r="B18">
        <v>0.23100000000000001</v>
      </c>
      <c r="C18">
        <f t="shared" si="0"/>
        <v>1.2672326530612364E-4</v>
      </c>
      <c r="D18">
        <f t="shared" si="1"/>
        <v>2.82720081632653E-3</v>
      </c>
      <c r="E18">
        <f t="shared" si="2"/>
        <v>0.11999999999999997</v>
      </c>
      <c r="G18" t="s">
        <v>6</v>
      </c>
    </row>
    <row r="19" spans="1:10" x14ac:dyDescent="0.25">
      <c r="A19">
        <v>0.28000000000000003</v>
      </c>
      <c r="B19">
        <v>0.23100000000000001</v>
      </c>
      <c r="C19">
        <f t="shared" si="0"/>
        <v>3.5692089795918247E-3</v>
      </c>
      <c r="D19">
        <f t="shared" si="1"/>
        <v>2.82720081632653E-3</v>
      </c>
      <c r="E19">
        <f t="shared" si="2"/>
        <v>4.9000000000000016E-2</v>
      </c>
      <c r="G19" t="s">
        <v>6</v>
      </c>
    </row>
    <row r="20" spans="1:10" x14ac:dyDescent="0.25">
      <c r="A20">
        <v>0.41899999999999998</v>
      </c>
      <c r="B20">
        <v>0.314</v>
      </c>
      <c r="C20">
        <f t="shared" si="0"/>
        <v>6.2816946938775604E-3</v>
      </c>
      <c r="D20">
        <f t="shared" si="1"/>
        <v>8.8974367346938759E-4</v>
      </c>
      <c r="E20">
        <f t="shared" si="2"/>
        <v>0.10499999999999998</v>
      </c>
      <c r="G20" t="s">
        <v>6</v>
      </c>
    </row>
    <row r="21" spans="1:10" x14ac:dyDescent="0.25">
      <c r="A21">
        <v>0.27700000000000002</v>
      </c>
      <c r="B21">
        <v>0.29799999999999999</v>
      </c>
      <c r="C21">
        <f t="shared" si="0"/>
        <v>3.9366661224489669E-3</v>
      </c>
      <c r="D21">
        <f t="shared" si="1"/>
        <v>1.9122938775510158E-4</v>
      </c>
      <c r="E21">
        <f t="shared" si="2"/>
        <v>-2.0999999999999963E-2</v>
      </c>
      <c r="G21" t="s">
        <v>6</v>
      </c>
    </row>
    <row r="22" spans="1:10" x14ac:dyDescent="0.25">
      <c r="A22">
        <v>0.38100000000000001</v>
      </c>
      <c r="B22">
        <v>0.24199999999999999</v>
      </c>
      <c r="C22">
        <f t="shared" si="0"/>
        <v>1.7021518367347005E-3</v>
      </c>
      <c r="D22">
        <f t="shared" si="1"/>
        <v>1.778429387755103E-3</v>
      </c>
      <c r="E22">
        <f t="shared" si="2"/>
        <v>0.13900000000000001</v>
      </c>
      <c r="G22" t="s">
        <v>6</v>
      </c>
    </row>
    <row r="23" spans="1:10" x14ac:dyDescent="0.25">
      <c r="A23">
        <v>0.44700000000000001</v>
      </c>
      <c r="B23">
        <v>0.33200000000000002</v>
      </c>
      <c r="C23">
        <f t="shared" si="0"/>
        <v>1.1504094693877569E-2</v>
      </c>
      <c r="D23">
        <f t="shared" si="1"/>
        <v>2.2875722448979607E-3</v>
      </c>
      <c r="E23">
        <f t="shared" si="2"/>
        <v>0.11499999999999999</v>
      </c>
    </row>
    <row r="24" spans="1:10" x14ac:dyDescent="0.25">
      <c r="A24">
        <v>0.38300000000000001</v>
      </c>
      <c r="B24">
        <v>0.3</v>
      </c>
      <c r="C24">
        <f t="shared" si="0"/>
        <v>1.8711804081632723E-3</v>
      </c>
      <c r="D24">
        <f t="shared" si="1"/>
        <v>2.5054367346938729E-4</v>
      </c>
      <c r="E24">
        <f t="shared" si="2"/>
        <v>8.3000000000000018E-2</v>
      </c>
    </row>
    <row r="25" spans="1:10" x14ac:dyDescent="0.25">
      <c r="A25">
        <v>0.317</v>
      </c>
      <c r="B25">
        <v>0.33900000000000002</v>
      </c>
      <c r="C25">
        <f t="shared" si="0"/>
        <v>5.1723755102040458E-4</v>
      </c>
      <c r="D25">
        <f t="shared" si="1"/>
        <v>3.0061722448979614E-3</v>
      </c>
      <c r="E25">
        <f t="shared" si="2"/>
        <v>-2.200000000000002E-2</v>
      </c>
    </row>
    <row r="26" spans="1:10" x14ac:dyDescent="0.25">
      <c r="A26">
        <v>0.34399999999999997</v>
      </c>
      <c r="B26">
        <v>0.25</v>
      </c>
      <c r="C26">
        <f t="shared" si="0"/>
        <v>1.8123265306122844E-5</v>
      </c>
      <c r="D26">
        <f t="shared" si="1"/>
        <v>1.1676865306122451E-3</v>
      </c>
      <c r="E26">
        <f t="shared" si="2"/>
        <v>9.3999999999999972E-2</v>
      </c>
    </row>
    <row r="27" spans="1:10" x14ac:dyDescent="0.25">
      <c r="A27">
        <v>0.35</v>
      </c>
      <c r="B27">
        <v>0.308</v>
      </c>
      <c r="C27">
        <f t="shared" si="0"/>
        <v>1.0520897959183779E-4</v>
      </c>
      <c r="D27">
        <f t="shared" si="1"/>
        <v>5.6780081632653028E-4</v>
      </c>
      <c r="E27">
        <f t="shared" si="2"/>
        <v>4.1999999999999982E-2</v>
      </c>
    </row>
    <row r="28" spans="1:10" x14ac:dyDescent="0.25">
      <c r="A28">
        <v>0.311</v>
      </c>
      <c r="B28">
        <v>0.27400000000000002</v>
      </c>
      <c r="C28">
        <f t="shared" si="0"/>
        <v>8.2615183673468969E-4</v>
      </c>
      <c r="D28">
        <f t="shared" si="1"/>
        <v>1.034579591836731E-4</v>
      </c>
      <c r="E28">
        <f t="shared" si="2"/>
        <v>3.6999999999999977E-2</v>
      </c>
      <c r="H28" s="2"/>
      <c r="J28" s="1"/>
    </row>
    <row r="29" spans="1:10" x14ac:dyDescent="0.25">
      <c r="A29">
        <v>0.254</v>
      </c>
      <c r="B29">
        <v>0.29199999999999998</v>
      </c>
      <c r="C29">
        <f t="shared" si="0"/>
        <v>7.3518375510203951E-3</v>
      </c>
      <c r="D29">
        <f t="shared" si="1"/>
        <v>6.1286530612244554E-5</v>
      </c>
      <c r="E29">
        <f t="shared" si="2"/>
        <v>-3.7999999999999978E-2</v>
      </c>
      <c r="J29" s="1"/>
    </row>
    <row r="30" spans="1:10" x14ac:dyDescent="0.25">
      <c r="A30">
        <v>0.35299999999999998</v>
      </c>
      <c r="B30">
        <v>0.32400000000000001</v>
      </c>
      <c r="C30">
        <f t="shared" si="0"/>
        <v>1.7575183673469532E-4</v>
      </c>
      <c r="D30">
        <f t="shared" si="1"/>
        <v>1.5863151020408168E-3</v>
      </c>
      <c r="E30">
        <f t="shared" si="2"/>
        <v>2.899999999999997E-2</v>
      </c>
    </row>
    <row r="31" spans="1:10" x14ac:dyDescent="0.25">
      <c r="A31">
        <v>0.34899999999999998</v>
      </c>
      <c r="B31">
        <v>0.27400000000000002</v>
      </c>
      <c r="C31">
        <f t="shared" si="0"/>
        <v>8.569469387755197E-5</v>
      </c>
      <c r="D31">
        <f t="shared" si="1"/>
        <v>1.034579591836731E-4</v>
      </c>
      <c r="E31">
        <f t="shared" si="2"/>
        <v>7.4999999999999956E-2</v>
      </c>
      <c r="H31" s="1"/>
    </row>
    <row r="32" spans="1:10" x14ac:dyDescent="0.25">
      <c r="A32">
        <v>0.28599999999999998</v>
      </c>
      <c r="B32">
        <v>0.27600000000000002</v>
      </c>
      <c r="C32">
        <f t="shared" si="0"/>
        <v>2.8882946938775457E-3</v>
      </c>
      <c r="D32">
        <f t="shared" si="1"/>
        <v>6.6772244897958863E-5</v>
      </c>
      <c r="E32">
        <f t="shared" si="2"/>
        <v>9.9999999999999534E-3</v>
      </c>
      <c r="H32" s="1"/>
    </row>
    <row r="33" spans="1:8" x14ac:dyDescent="0.25">
      <c r="A33">
        <v>0.39700000000000002</v>
      </c>
      <c r="B33">
        <v>0.29699999999999999</v>
      </c>
      <c r="C33">
        <f t="shared" si="0"/>
        <v>3.2783804081632762E-3</v>
      </c>
      <c r="D33">
        <f t="shared" si="1"/>
        <v>1.6457224489795875E-4</v>
      </c>
      <c r="E33">
        <f t="shared" si="2"/>
        <v>0.10000000000000003</v>
      </c>
      <c r="H33" s="1"/>
    </row>
    <row r="34" spans="1:8" x14ac:dyDescent="0.25">
      <c r="A34">
        <v>0.36399999999999999</v>
      </c>
      <c r="B34">
        <v>0.28299999999999997</v>
      </c>
      <c r="C34">
        <f t="shared" si="0"/>
        <v>5.8840897959183984E-4</v>
      </c>
      <c r="D34">
        <f t="shared" si="1"/>
        <v>1.372244897959253E-6</v>
      </c>
      <c r="E34">
        <f t="shared" si="2"/>
        <v>8.1000000000000016E-2</v>
      </c>
    </row>
    <row r="35" spans="1:8" x14ac:dyDescent="0.25">
      <c r="A35">
        <v>0.35299999999999998</v>
      </c>
      <c r="B35">
        <v>0.309</v>
      </c>
      <c r="C35">
        <f t="shared" si="0"/>
        <v>1.7575183673469532E-4</v>
      </c>
      <c r="D35">
        <f t="shared" si="1"/>
        <v>6.1645795918367319E-4</v>
      </c>
      <c r="E35">
        <f t="shared" si="2"/>
        <v>4.3999999999999984E-2</v>
      </c>
    </row>
    <row r="36" spans="1:8" x14ac:dyDescent="0.25">
      <c r="A36">
        <v>0.25900000000000001</v>
      </c>
      <c r="B36">
        <v>0.26</v>
      </c>
      <c r="C36">
        <f t="shared" si="0"/>
        <v>6.5194089795918234E-3</v>
      </c>
      <c r="D36">
        <f t="shared" si="1"/>
        <v>5.8425795918367316E-4</v>
      </c>
      <c r="E36">
        <f t="shared" si="2"/>
        <v>-1.0000000000000009E-3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M1" sqref="M1"/>
    </sheetView>
  </sheetViews>
  <sheetFormatPr defaultRowHeight="15" x14ac:dyDescent="0.25"/>
  <sheetData>
    <row r="1" spans="1:16" x14ac:dyDescent="0.25">
      <c r="B1" t="s">
        <v>22</v>
      </c>
      <c r="J1" t="s">
        <v>23</v>
      </c>
    </row>
    <row r="2" spans="1:16" x14ac:dyDescent="0.25">
      <c r="A2" t="s">
        <v>24</v>
      </c>
      <c r="B2" t="s">
        <v>25</v>
      </c>
      <c r="C2" t="s">
        <v>26</v>
      </c>
      <c r="D2" t="s">
        <v>27</v>
      </c>
      <c r="E2" t="s">
        <v>114</v>
      </c>
      <c r="F2" t="s">
        <v>115</v>
      </c>
      <c r="G2" t="s">
        <v>116</v>
      </c>
      <c r="H2" t="s">
        <v>117</v>
      </c>
      <c r="I2" t="s">
        <v>24</v>
      </c>
      <c r="J2" t="s">
        <v>25</v>
      </c>
      <c r="K2" t="s">
        <v>26</v>
      </c>
      <c r="L2" t="s">
        <v>27</v>
      </c>
      <c r="M2" t="s">
        <v>114</v>
      </c>
      <c r="N2" t="s">
        <v>115</v>
      </c>
      <c r="O2" t="s">
        <v>116</v>
      </c>
      <c r="P2" t="s">
        <v>117</v>
      </c>
    </row>
    <row r="3" spans="1:16" x14ac:dyDescent="0.25">
      <c r="A3">
        <v>1960</v>
      </c>
      <c r="B3" t="s">
        <v>118</v>
      </c>
      <c r="C3" t="s">
        <v>119</v>
      </c>
      <c r="D3" t="s">
        <v>120</v>
      </c>
      <c r="E3">
        <v>0.36699999999999999</v>
      </c>
      <c r="F3">
        <v>0.38700000000000001</v>
      </c>
      <c r="G3">
        <v>12</v>
      </c>
      <c r="H3">
        <v>5</v>
      </c>
      <c r="I3">
        <v>1960</v>
      </c>
      <c r="J3" t="s">
        <v>118</v>
      </c>
      <c r="K3" t="s">
        <v>119</v>
      </c>
      <c r="L3" t="s">
        <v>120</v>
      </c>
      <c r="M3">
        <v>0.252</v>
      </c>
      <c r="N3">
        <v>0.30299999999999999</v>
      </c>
      <c r="O3">
        <v>26</v>
      </c>
      <c r="P3">
        <v>16</v>
      </c>
    </row>
    <row r="4" spans="1:16" x14ac:dyDescent="0.25">
      <c r="A4">
        <v>1966</v>
      </c>
      <c r="B4" t="s">
        <v>121</v>
      </c>
      <c r="C4" t="s">
        <v>122</v>
      </c>
      <c r="D4" t="s">
        <v>123</v>
      </c>
      <c r="E4">
        <v>0.28599999999999998</v>
      </c>
      <c r="F4">
        <v>0.375</v>
      </c>
      <c r="G4">
        <v>3</v>
      </c>
      <c r="H4">
        <v>3</v>
      </c>
      <c r="I4">
        <v>1966</v>
      </c>
      <c r="J4" t="s">
        <v>121</v>
      </c>
      <c r="K4" t="s">
        <v>122</v>
      </c>
      <c r="L4" t="s">
        <v>123</v>
      </c>
      <c r="M4">
        <v>0.316</v>
      </c>
      <c r="N4">
        <v>0.41</v>
      </c>
      <c r="O4">
        <v>122</v>
      </c>
      <c r="P4">
        <v>85</v>
      </c>
    </row>
    <row r="5" spans="1:16" x14ac:dyDescent="0.25">
      <c r="A5">
        <v>1969</v>
      </c>
      <c r="B5" t="s">
        <v>124</v>
      </c>
      <c r="C5" t="s">
        <v>125</v>
      </c>
      <c r="D5" t="s">
        <v>126</v>
      </c>
      <c r="E5">
        <v>0.35699999999999998</v>
      </c>
      <c r="F5">
        <v>0.438</v>
      </c>
      <c r="G5">
        <v>4</v>
      </c>
      <c r="H5">
        <v>4</v>
      </c>
      <c r="I5">
        <v>1969</v>
      </c>
      <c r="J5" t="s">
        <v>124</v>
      </c>
      <c r="K5" t="s">
        <v>125</v>
      </c>
      <c r="L5" t="s">
        <v>126</v>
      </c>
      <c r="M5">
        <v>0.248</v>
      </c>
      <c r="N5">
        <v>0.30299999999999999</v>
      </c>
      <c r="O5">
        <v>51</v>
      </c>
      <c r="P5">
        <v>28</v>
      </c>
    </row>
    <row r="6" spans="1:16" x14ac:dyDescent="0.25">
      <c r="A6">
        <v>1970</v>
      </c>
      <c r="B6" t="s">
        <v>127</v>
      </c>
      <c r="C6" t="s">
        <v>128</v>
      </c>
      <c r="D6" t="s">
        <v>123</v>
      </c>
      <c r="E6">
        <v>0.48499999999999999</v>
      </c>
      <c r="F6">
        <v>0.47099999999999997</v>
      </c>
      <c r="G6">
        <v>8</v>
      </c>
      <c r="H6">
        <v>6</v>
      </c>
      <c r="I6">
        <v>1970</v>
      </c>
      <c r="J6" t="s">
        <v>127</v>
      </c>
      <c r="K6" t="s">
        <v>128</v>
      </c>
      <c r="L6" t="s">
        <v>123</v>
      </c>
      <c r="M6">
        <v>0.27600000000000002</v>
      </c>
      <c r="N6">
        <v>0.33500000000000002</v>
      </c>
      <c r="O6">
        <v>94</v>
      </c>
      <c r="P6">
        <v>53</v>
      </c>
    </row>
    <row r="7" spans="1:16" x14ac:dyDescent="0.25">
      <c r="A7">
        <v>1971</v>
      </c>
      <c r="B7" t="s">
        <v>129</v>
      </c>
      <c r="C7" t="s">
        <v>130</v>
      </c>
      <c r="D7" t="s">
        <v>131</v>
      </c>
      <c r="E7">
        <v>0.38300000000000001</v>
      </c>
      <c r="F7">
        <v>0.42</v>
      </c>
      <c r="G7">
        <v>8</v>
      </c>
      <c r="H7">
        <v>5</v>
      </c>
      <c r="I7">
        <v>1971</v>
      </c>
      <c r="J7" t="s">
        <v>129</v>
      </c>
      <c r="K7" t="s">
        <v>130</v>
      </c>
      <c r="L7" t="s">
        <v>131</v>
      </c>
      <c r="M7">
        <v>0.34100000000000003</v>
      </c>
      <c r="N7">
        <v>0.37</v>
      </c>
      <c r="O7">
        <v>86</v>
      </c>
      <c r="P7">
        <v>50</v>
      </c>
    </row>
    <row r="8" spans="1:16" x14ac:dyDescent="0.25">
      <c r="A8">
        <v>1972</v>
      </c>
      <c r="B8" t="s">
        <v>132</v>
      </c>
      <c r="C8" t="s">
        <v>133</v>
      </c>
      <c r="D8" t="s">
        <v>134</v>
      </c>
      <c r="E8">
        <v>0.22500000000000001</v>
      </c>
      <c r="F8">
        <v>0.311</v>
      </c>
      <c r="G8">
        <v>10</v>
      </c>
      <c r="H8">
        <v>5</v>
      </c>
      <c r="I8">
        <v>1972</v>
      </c>
      <c r="J8" t="s">
        <v>132</v>
      </c>
      <c r="K8" t="s">
        <v>133</v>
      </c>
      <c r="L8" t="s">
        <v>134</v>
      </c>
      <c r="M8">
        <v>0.22500000000000001</v>
      </c>
      <c r="N8">
        <v>0.307</v>
      </c>
      <c r="O8">
        <v>32</v>
      </c>
      <c r="P8">
        <v>13</v>
      </c>
    </row>
    <row r="9" spans="1:16" x14ac:dyDescent="0.25">
      <c r="A9">
        <v>1973</v>
      </c>
      <c r="B9" t="s">
        <v>135</v>
      </c>
      <c r="C9" t="s">
        <v>136</v>
      </c>
      <c r="D9" t="s">
        <v>137</v>
      </c>
      <c r="E9">
        <v>0.24</v>
      </c>
      <c r="F9">
        <v>0.26900000000000002</v>
      </c>
      <c r="G9">
        <v>6</v>
      </c>
      <c r="H9">
        <v>5</v>
      </c>
      <c r="I9">
        <v>1973</v>
      </c>
      <c r="J9" t="s">
        <v>135</v>
      </c>
      <c r="K9" t="s">
        <v>136</v>
      </c>
      <c r="L9" t="s">
        <v>137</v>
      </c>
      <c r="M9">
        <v>0.29299999999999998</v>
      </c>
      <c r="N9">
        <v>0.38300000000000001</v>
      </c>
      <c r="O9">
        <v>117</v>
      </c>
      <c r="P9">
        <v>62</v>
      </c>
    </row>
    <row r="10" spans="1:16" x14ac:dyDescent="0.25">
      <c r="A10">
        <v>1975</v>
      </c>
      <c r="B10" t="s">
        <v>138</v>
      </c>
      <c r="C10" t="s">
        <v>139</v>
      </c>
      <c r="D10" t="s">
        <v>140</v>
      </c>
      <c r="E10">
        <v>0.36599999999999999</v>
      </c>
      <c r="F10">
        <v>0.44700000000000001</v>
      </c>
      <c r="G10">
        <v>4</v>
      </c>
      <c r="H10">
        <v>3</v>
      </c>
      <c r="I10">
        <v>1975</v>
      </c>
      <c r="J10" t="s">
        <v>138</v>
      </c>
      <c r="K10" t="s">
        <v>139</v>
      </c>
      <c r="L10" t="s">
        <v>140</v>
      </c>
      <c r="M10">
        <v>0.317</v>
      </c>
      <c r="N10">
        <v>0.40600000000000003</v>
      </c>
      <c r="O10">
        <v>74</v>
      </c>
      <c r="P10">
        <v>58</v>
      </c>
    </row>
    <row r="11" spans="1:16" x14ac:dyDescent="0.25">
      <c r="A11">
        <v>1976</v>
      </c>
      <c r="B11" t="s">
        <v>141</v>
      </c>
      <c r="C11" t="s">
        <v>142</v>
      </c>
      <c r="D11" t="s">
        <v>143</v>
      </c>
      <c r="E11">
        <v>0.44400000000000001</v>
      </c>
      <c r="F11">
        <v>0.46400000000000002</v>
      </c>
      <c r="G11">
        <v>7</v>
      </c>
      <c r="H11">
        <v>6</v>
      </c>
      <c r="I11">
        <v>1976</v>
      </c>
      <c r="J11" t="s">
        <v>141</v>
      </c>
      <c r="K11" t="s">
        <v>142</v>
      </c>
      <c r="L11" t="s">
        <v>143</v>
      </c>
      <c r="M11">
        <v>0.23400000000000001</v>
      </c>
      <c r="N11">
        <v>0.34799999999999998</v>
      </c>
      <c r="O11">
        <v>74</v>
      </c>
      <c r="P11">
        <v>41</v>
      </c>
    </row>
    <row r="12" spans="1:16" x14ac:dyDescent="0.25">
      <c r="A12">
        <v>1977</v>
      </c>
      <c r="B12" t="s">
        <v>135</v>
      </c>
      <c r="C12" t="s">
        <v>136</v>
      </c>
      <c r="D12" t="s">
        <v>137</v>
      </c>
      <c r="E12">
        <v>0.30599999999999999</v>
      </c>
      <c r="F12">
        <v>0.40500000000000003</v>
      </c>
      <c r="G12">
        <v>9</v>
      </c>
      <c r="H12">
        <v>6</v>
      </c>
      <c r="I12">
        <v>1977</v>
      </c>
      <c r="J12" t="s">
        <v>135</v>
      </c>
      <c r="K12" t="s">
        <v>136</v>
      </c>
      <c r="L12" t="s">
        <v>137</v>
      </c>
      <c r="M12">
        <v>0.28599999999999998</v>
      </c>
      <c r="N12">
        <v>0.375</v>
      </c>
      <c r="O12">
        <v>110</v>
      </c>
      <c r="P12">
        <v>73</v>
      </c>
    </row>
    <row r="13" spans="1:16" x14ac:dyDescent="0.25">
      <c r="A13">
        <v>1978</v>
      </c>
      <c r="B13" t="s">
        <v>144</v>
      </c>
      <c r="C13" t="s">
        <v>145</v>
      </c>
      <c r="D13" t="s">
        <v>146</v>
      </c>
      <c r="E13">
        <v>0.33300000000000002</v>
      </c>
      <c r="F13">
        <v>0.35</v>
      </c>
      <c r="G13">
        <v>11</v>
      </c>
      <c r="H13">
        <v>1</v>
      </c>
      <c r="I13">
        <v>1978</v>
      </c>
      <c r="J13" t="s">
        <v>144</v>
      </c>
      <c r="K13" t="s">
        <v>145</v>
      </c>
      <c r="L13" t="s">
        <v>146</v>
      </c>
      <c r="M13">
        <v>0.24299999999999999</v>
      </c>
      <c r="N13">
        <v>0.28599999999999998</v>
      </c>
      <c r="O13">
        <v>40</v>
      </c>
      <c r="P13">
        <v>17</v>
      </c>
    </row>
    <row r="14" spans="1:16" x14ac:dyDescent="0.25">
      <c r="A14">
        <v>1979</v>
      </c>
      <c r="B14" t="s">
        <v>147</v>
      </c>
      <c r="C14" t="s">
        <v>148</v>
      </c>
      <c r="D14" t="s">
        <v>149</v>
      </c>
      <c r="E14">
        <v>0.41499999999999998</v>
      </c>
      <c r="F14">
        <v>0.435</v>
      </c>
      <c r="G14">
        <v>13</v>
      </c>
      <c r="H14">
        <v>11</v>
      </c>
      <c r="I14">
        <v>1979</v>
      </c>
      <c r="J14" t="s">
        <v>147</v>
      </c>
      <c r="K14" t="s">
        <v>148</v>
      </c>
      <c r="L14" t="s">
        <v>149</v>
      </c>
      <c r="M14">
        <v>0.28100000000000003</v>
      </c>
      <c r="N14">
        <v>0.35199999999999998</v>
      </c>
      <c r="O14">
        <v>82</v>
      </c>
      <c r="P14">
        <v>51</v>
      </c>
    </row>
    <row r="15" spans="1:16" x14ac:dyDescent="0.25">
      <c r="A15">
        <v>1980</v>
      </c>
      <c r="B15" t="s">
        <v>150</v>
      </c>
      <c r="C15" t="s">
        <v>151</v>
      </c>
      <c r="D15" t="s">
        <v>152</v>
      </c>
      <c r="E15">
        <v>0.28899999999999998</v>
      </c>
      <c r="F15">
        <v>0.35299999999999998</v>
      </c>
      <c r="G15">
        <v>8</v>
      </c>
      <c r="H15">
        <v>4</v>
      </c>
      <c r="I15">
        <v>1980</v>
      </c>
      <c r="J15" t="s">
        <v>150</v>
      </c>
      <c r="K15" t="s">
        <v>151</v>
      </c>
      <c r="L15" t="s">
        <v>152</v>
      </c>
      <c r="M15">
        <v>0.28599999999999998</v>
      </c>
      <c r="N15">
        <v>0.38</v>
      </c>
      <c r="O15">
        <v>121</v>
      </c>
      <c r="P15">
        <v>81</v>
      </c>
    </row>
    <row r="16" spans="1:16" x14ac:dyDescent="0.25">
      <c r="A16">
        <v>1981</v>
      </c>
      <c r="B16" t="s">
        <v>153</v>
      </c>
      <c r="C16" t="s">
        <v>154</v>
      </c>
      <c r="D16" t="s">
        <v>155</v>
      </c>
      <c r="E16">
        <v>0.316</v>
      </c>
      <c r="F16">
        <v>0.42199999999999999</v>
      </c>
      <c r="G16">
        <v>9</v>
      </c>
      <c r="H16">
        <v>2</v>
      </c>
      <c r="I16">
        <v>1981</v>
      </c>
      <c r="J16" t="s">
        <v>153</v>
      </c>
      <c r="K16" t="s">
        <v>154</v>
      </c>
      <c r="L16" t="s">
        <v>155</v>
      </c>
      <c r="M16">
        <v>0.28799999999999998</v>
      </c>
      <c r="N16">
        <v>0.372</v>
      </c>
      <c r="O16">
        <v>50</v>
      </c>
      <c r="P16">
        <v>30</v>
      </c>
    </row>
    <row r="17" spans="1:16" x14ac:dyDescent="0.25">
      <c r="A17" t="s">
        <v>156</v>
      </c>
      <c r="B17" t="s">
        <v>157</v>
      </c>
      <c r="C17" t="s">
        <v>158</v>
      </c>
      <c r="D17">
        <v>0.21099999999999999</v>
      </c>
      <c r="E17">
        <v>0.28599999999999998</v>
      </c>
      <c r="F17">
        <v>10</v>
      </c>
      <c r="G17">
        <v>7</v>
      </c>
      <c r="I17" t="s">
        <v>156</v>
      </c>
      <c r="J17" t="s">
        <v>157</v>
      </c>
      <c r="K17" t="s">
        <v>158</v>
      </c>
      <c r="L17">
        <v>0.3</v>
      </c>
      <c r="M17">
        <v>0.36499999999999999</v>
      </c>
      <c r="N17">
        <v>48</v>
      </c>
      <c r="O17">
        <v>31</v>
      </c>
    </row>
    <row r="18" spans="1:16" x14ac:dyDescent="0.25">
      <c r="A18" t="s">
        <v>159</v>
      </c>
      <c r="B18" t="s">
        <v>160</v>
      </c>
      <c r="C18" t="s">
        <v>161</v>
      </c>
      <c r="D18">
        <v>0.33300000000000002</v>
      </c>
      <c r="E18">
        <v>0.318</v>
      </c>
      <c r="F18">
        <v>4</v>
      </c>
      <c r="G18">
        <v>4</v>
      </c>
      <c r="I18" t="s">
        <v>159</v>
      </c>
      <c r="J18" t="s">
        <v>160</v>
      </c>
      <c r="K18" t="s">
        <v>161</v>
      </c>
      <c r="L18">
        <v>0.20899999999999999</v>
      </c>
      <c r="M18">
        <v>0.26100000000000001</v>
      </c>
      <c r="N18">
        <v>7</v>
      </c>
      <c r="O18">
        <v>5</v>
      </c>
    </row>
    <row r="19" spans="1:16" x14ac:dyDescent="0.25">
      <c r="A19">
        <v>1982</v>
      </c>
      <c r="B19" t="s">
        <v>162</v>
      </c>
      <c r="C19" t="s">
        <v>163</v>
      </c>
      <c r="D19" t="s">
        <v>164</v>
      </c>
      <c r="E19">
        <v>0.35099999999999998</v>
      </c>
      <c r="F19">
        <v>0.442</v>
      </c>
      <c r="G19">
        <v>6</v>
      </c>
      <c r="H19">
        <v>6</v>
      </c>
      <c r="I19">
        <v>1982</v>
      </c>
      <c r="J19" t="s">
        <v>162</v>
      </c>
      <c r="K19" t="s">
        <v>163</v>
      </c>
      <c r="L19" t="s">
        <v>164</v>
      </c>
      <c r="M19">
        <v>0.23100000000000001</v>
      </c>
      <c r="N19">
        <v>0.34699999999999998</v>
      </c>
      <c r="O19">
        <v>48</v>
      </c>
      <c r="P19">
        <v>35</v>
      </c>
    </row>
    <row r="20" spans="1:16" x14ac:dyDescent="0.25">
      <c r="A20">
        <v>1983</v>
      </c>
      <c r="B20" t="s">
        <v>165</v>
      </c>
      <c r="C20" t="s">
        <v>166</v>
      </c>
      <c r="D20" t="s">
        <v>167</v>
      </c>
      <c r="E20">
        <v>0.28000000000000003</v>
      </c>
      <c r="F20">
        <v>0.35699999999999998</v>
      </c>
      <c r="G20">
        <v>2</v>
      </c>
      <c r="H20">
        <v>5</v>
      </c>
      <c r="I20">
        <v>1983</v>
      </c>
      <c r="J20" t="s">
        <v>165</v>
      </c>
      <c r="K20" t="s">
        <v>166</v>
      </c>
      <c r="L20" t="s">
        <v>167</v>
      </c>
      <c r="M20">
        <v>0.23100000000000001</v>
      </c>
      <c r="N20">
        <v>0.311</v>
      </c>
      <c r="O20">
        <v>32</v>
      </c>
      <c r="P20">
        <v>22</v>
      </c>
    </row>
    <row r="21" spans="1:16" x14ac:dyDescent="0.25">
      <c r="A21">
        <v>1984</v>
      </c>
      <c r="B21" t="s">
        <v>168</v>
      </c>
      <c r="C21" t="s">
        <v>169</v>
      </c>
      <c r="D21" t="s">
        <v>170</v>
      </c>
      <c r="E21">
        <v>0.41899999999999998</v>
      </c>
      <c r="F21">
        <v>0.5</v>
      </c>
      <c r="G21">
        <v>9</v>
      </c>
      <c r="H21">
        <v>5</v>
      </c>
      <c r="I21">
        <v>1984</v>
      </c>
      <c r="J21" t="s">
        <v>168</v>
      </c>
      <c r="K21" t="s">
        <v>169</v>
      </c>
      <c r="L21" t="s">
        <v>170</v>
      </c>
      <c r="M21">
        <v>0.314</v>
      </c>
      <c r="N21">
        <v>0.38200000000000001</v>
      </c>
      <c r="O21">
        <v>69</v>
      </c>
      <c r="P21">
        <v>53</v>
      </c>
    </row>
    <row r="22" spans="1:16" x14ac:dyDescent="0.25">
      <c r="A22">
        <v>1986</v>
      </c>
      <c r="B22" t="s">
        <v>171</v>
      </c>
      <c r="C22" t="s">
        <v>172</v>
      </c>
      <c r="D22" t="s">
        <v>173</v>
      </c>
      <c r="E22">
        <v>0.27700000000000002</v>
      </c>
      <c r="F22">
        <v>0.314</v>
      </c>
      <c r="G22">
        <v>7</v>
      </c>
      <c r="H22">
        <v>2</v>
      </c>
      <c r="I22">
        <v>1986</v>
      </c>
      <c r="J22" t="s">
        <v>171</v>
      </c>
      <c r="K22" t="s">
        <v>172</v>
      </c>
      <c r="L22" t="s">
        <v>173</v>
      </c>
      <c r="M22">
        <v>0.29799999999999999</v>
      </c>
      <c r="N22">
        <v>0.35099999999999998</v>
      </c>
      <c r="O22">
        <v>76</v>
      </c>
      <c r="P22">
        <v>37</v>
      </c>
    </row>
    <row r="23" spans="1:16" x14ac:dyDescent="0.25">
      <c r="A23">
        <v>1992</v>
      </c>
      <c r="B23" t="s">
        <v>174</v>
      </c>
      <c r="C23" t="s">
        <v>175</v>
      </c>
      <c r="D23" t="s">
        <v>176</v>
      </c>
      <c r="E23">
        <v>0.38100000000000001</v>
      </c>
      <c r="F23">
        <v>0.40400000000000003</v>
      </c>
      <c r="G23">
        <v>6</v>
      </c>
      <c r="H23">
        <v>5</v>
      </c>
      <c r="I23">
        <v>1992</v>
      </c>
      <c r="J23" t="s">
        <v>174</v>
      </c>
      <c r="K23" t="s">
        <v>175</v>
      </c>
      <c r="L23" t="s">
        <v>176</v>
      </c>
      <c r="M23">
        <v>0.24199999999999999</v>
      </c>
      <c r="N23">
        <v>0.28999999999999998</v>
      </c>
      <c r="O23">
        <v>53</v>
      </c>
      <c r="P23">
        <v>41</v>
      </c>
    </row>
    <row r="24" spans="1:16" x14ac:dyDescent="0.25">
      <c r="A24">
        <v>1993</v>
      </c>
      <c r="B24" t="s">
        <v>177</v>
      </c>
      <c r="C24" t="s">
        <v>178</v>
      </c>
      <c r="D24" t="s">
        <v>179</v>
      </c>
      <c r="E24">
        <v>0.44700000000000001</v>
      </c>
      <c r="F24">
        <v>0.52700000000000002</v>
      </c>
      <c r="G24">
        <v>13</v>
      </c>
      <c r="H24">
        <v>10</v>
      </c>
      <c r="I24">
        <v>1993</v>
      </c>
      <c r="J24" t="s">
        <v>177</v>
      </c>
      <c r="K24" t="s">
        <v>178</v>
      </c>
      <c r="L24" t="s">
        <v>179</v>
      </c>
      <c r="M24">
        <v>0.33200000000000002</v>
      </c>
      <c r="N24">
        <v>0.40200000000000002</v>
      </c>
      <c r="O24">
        <v>111</v>
      </c>
      <c r="P24">
        <v>64</v>
      </c>
    </row>
    <row r="25" spans="1:16" x14ac:dyDescent="0.25">
      <c r="A25">
        <v>1998</v>
      </c>
      <c r="B25" t="s">
        <v>180</v>
      </c>
      <c r="C25" t="s">
        <v>181</v>
      </c>
      <c r="D25" t="s">
        <v>182</v>
      </c>
      <c r="E25">
        <v>0.38300000000000001</v>
      </c>
      <c r="F25">
        <v>0.4</v>
      </c>
      <c r="G25">
        <v>15</v>
      </c>
      <c r="H25">
        <v>5</v>
      </c>
      <c r="I25">
        <v>1998</v>
      </c>
      <c r="J25" t="s">
        <v>180</v>
      </c>
      <c r="K25" t="s">
        <v>181</v>
      </c>
      <c r="L25" t="s">
        <v>182</v>
      </c>
      <c r="M25">
        <v>0.3</v>
      </c>
      <c r="N25">
        <v>0.371</v>
      </c>
      <c r="O25">
        <v>98</v>
      </c>
      <c r="P25">
        <v>53</v>
      </c>
    </row>
    <row r="26" spans="1:16" x14ac:dyDescent="0.25">
      <c r="A26">
        <v>2000</v>
      </c>
      <c r="B26" t="s">
        <v>183</v>
      </c>
      <c r="C26" t="s">
        <v>184</v>
      </c>
      <c r="D26" t="s">
        <v>185</v>
      </c>
      <c r="E26">
        <v>0.317</v>
      </c>
      <c r="F26">
        <v>0.42699999999999999</v>
      </c>
      <c r="G26">
        <v>9</v>
      </c>
      <c r="H26">
        <v>7</v>
      </c>
      <c r="I26">
        <v>2000</v>
      </c>
      <c r="J26" t="s">
        <v>183</v>
      </c>
      <c r="K26" t="s">
        <v>184</v>
      </c>
      <c r="L26" t="s">
        <v>185</v>
      </c>
      <c r="M26">
        <v>0.33900000000000002</v>
      </c>
      <c r="N26">
        <v>0.41599999999999998</v>
      </c>
      <c r="O26">
        <v>73</v>
      </c>
      <c r="P26">
        <v>50</v>
      </c>
    </row>
    <row r="27" spans="1:16" x14ac:dyDescent="0.25">
      <c r="A27">
        <v>2002</v>
      </c>
      <c r="B27" t="s">
        <v>186</v>
      </c>
      <c r="C27" t="s">
        <v>187</v>
      </c>
      <c r="D27" t="s">
        <v>188</v>
      </c>
      <c r="E27">
        <v>0.34399999999999997</v>
      </c>
      <c r="F27">
        <v>0.42</v>
      </c>
      <c r="G27">
        <v>13</v>
      </c>
      <c r="H27">
        <v>11</v>
      </c>
      <c r="I27">
        <v>2002</v>
      </c>
      <c r="J27" t="s">
        <v>186</v>
      </c>
      <c r="K27" t="s">
        <v>187</v>
      </c>
      <c r="L27" t="s">
        <v>188</v>
      </c>
      <c r="M27">
        <v>0.25</v>
      </c>
      <c r="N27">
        <v>0.35199999999999998</v>
      </c>
      <c r="O27">
        <v>111</v>
      </c>
      <c r="P27">
        <v>55</v>
      </c>
    </row>
    <row r="28" spans="1:16" x14ac:dyDescent="0.25">
      <c r="A28">
        <v>2004</v>
      </c>
      <c r="B28" t="s">
        <v>189</v>
      </c>
      <c r="C28" t="s">
        <v>190</v>
      </c>
      <c r="D28" t="s">
        <v>191</v>
      </c>
      <c r="E28">
        <v>0.35</v>
      </c>
      <c r="F28">
        <v>0.42299999999999999</v>
      </c>
      <c r="G28">
        <v>11</v>
      </c>
      <c r="H28">
        <v>5</v>
      </c>
      <c r="I28">
        <v>2004</v>
      </c>
      <c r="J28" t="s">
        <v>189</v>
      </c>
      <c r="K28" t="s">
        <v>190</v>
      </c>
      <c r="L28" t="s">
        <v>191</v>
      </c>
      <c r="M28">
        <v>0.308</v>
      </c>
      <c r="N28">
        <v>0.39700000000000002</v>
      </c>
      <c r="O28">
        <v>130</v>
      </c>
      <c r="P28">
        <v>87</v>
      </c>
    </row>
    <row r="29" spans="1:16" x14ac:dyDescent="0.25">
      <c r="A29">
        <v>2005</v>
      </c>
      <c r="B29" t="s">
        <v>192</v>
      </c>
      <c r="C29" t="s">
        <v>193</v>
      </c>
      <c r="D29" t="s">
        <v>194</v>
      </c>
      <c r="E29">
        <v>0.311</v>
      </c>
      <c r="F29">
        <v>0.41499999999999998</v>
      </c>
      <c r="G29">
        <v>6</v>
      </c>
      <c r="H29">
        <v>4</v>
      </c>
      <c r="I29">
        <v>2005</v>
      </c>
      <c r="J29" t="s">
        <v>192</v>
      </c>
      <c r="K29" t="s">
        <v>193</v>
      </c>
      <c r="L29" t="s">
        <v>194</v>
      </c>
      <c r="M29">
        <v>0.27400000000000002</v>
      </c>
      <c r="N29">
        <v>0.33300000000000002</v>
      </c>
      <c r="O29">
        <v>86</v>
      </c>
      <c r="P29">
        <v>62</v>
      </c>
    </row>
    <row r="30" spans="1:16" x14ac:dyDescent="0.25">
      <c r="A30">
        <v>2006</v>
      </c>
      <c r="B30" t="s">
        <v>195</v>
      </c>
      <c r="C30" t="s">
        <v>196</v>
      </c>
      <c r="D30" t="s">
        <v>197</v>
      </c>
      <c r="E30">
        <v>0.254</v>
      </c>
      <c r="F30">
        <v>0.33800000000000002</v>
      </c>
      <c r="G30">
        <v>6</v>
      </c>
      <c r="H30">
        <v>5</v>
      </c>
      <c r="I30">
        <v>2006</v>
      </c>
      <c r="J30" t="s">
        <v>195</v>
      </c>
      <c r="K30" t="s">
        <v>196</v>
      </c>
      <c r="L30" t="s">
        <v>197</v>
      </c>
      <c r="M30">
        <v>0.29199999999999998</v>
      </c>
      <c r="N30">
        <v>0.35</v>
      </c>
      <c r="O30">
        <v>23</v>
      </c>
      <c r="P30">
        <v>21</v>
      </c>
    </row>
    <row r="31" spans="1:16" x14ac:dyDescent="0.25">
      <c r="A31">
        <v>2007</v>
      </c>
      <c r="B31" t="s">
        <v>198</v>
      </c>
      <c r="C31" t="s">
        <v>199</v>
      </c>
      <c r="D31" t="s">
        <v>200</v>
      </c>
      <c r="E31">
        <v>0.35299999999999998</v>
      </c>
      <c r="F31">
        <v>0.41</v>
      </c>
      <c r="G31">
        <v>15</v>
      </c>
      <c r="H31">
        <v>9</v>
      </c>
      <c r="I31">
        <v>2007</v>
      </c>
      <c r="J31" t="s">
        <v>198</v>
      </c>
      <c r="K31" t="s">
        <v>199</v>
      </c>
      <c r="L31" t="s">
        <v>200</v>
      </c>
      <c r="M31">
        <v>0.32400000000000001</v>
      </c>
      <c r="N31">
        <v>0.378</v>
      </c>
      <c r="O31">
        <v>120</v>
      </c>
      <c r="P31">
        <v>60</v>
      </c>
    </row>
    <row r="32" spans="1:16" x14ac:dyDescent="0.25">
      <c r="A32">
        <v>2009</v>
      </c>
      <c r="B32" t="s">
        <v>201</v>
      </c>
      <c r="C32" t="s">
        <v>202</v>
      </c>
      <c r="D32" t="s">
        <v>203</v>
      </c>
      <c r="E32">
        <v>0.34899999999999998</v>
      </c>
      <c r="F32">
        <v>0.46200000000000002</v>
      </c>
      <c r="G32">
        <v>13</v>
      </c>
      <c r="H32">
        <v>6</v>
      </c>
      <c r="I32">
        <v>2009</v>
      </c>
      <c r="J32" t="s">
        <v>201</v>
      </c>
      <c r="K32" t="s">
        <v>202</v>
      </c>
      <c r="L32" t="s">
        <v>203</v>
      </c>
      <c r="M32">
        <v>0.27400000000000002</v>
      </c>
      <c r="N32">
        <v>0.36699999999999999</v>
      </c>
      <c r="O32">
        <v>90</v>
      </c>
      <c r="P32">
        <v>50</v>
      </c>
    </row>
    <row r="33" spans="1:16" x14ac:dyDescent="0.25">
      <c r="A33">
        <v>2010</v>
      </c>
      <c r="B33" t="s">
        <v>204</v>
      </c>
      <c r="C33" t="s">
        <v>205</v>
      </c>
      <c r="D33" t="s">
        <v>206</v>
      </c>
      <c r="E33">
        <v>0.28599999999999998</v>
      </c>
      <c r="F33">
        <v>0.32400000000000001</v>
      </c>
      <c r="G33">
        <v>6</v>
      </c>
      <c r="H33">
        <v>2</v>
      </c>
      <c r="I33">
        <v>2010</v>
      </c>
      <c r="J33" t="s">
        <v>204</v>
      </c>
      <c r="K33" t="s">
        <v>205</v>
      </c>
      <c r="L33" t="s">
        <v>206</v>
      </c>
      <c r="M33">
        <v>0.27600000000000002</v>
      </c>
      <c r="N33">
        <v>0.33200000000000002</v>
      </c>
      <c r="O33">
        <v>22</v>
      </c>
      <c r="P33">
        <v>16</v>
      </c>
    </row>
    <row r="34" spans="1:16" x14ac:dyDescent="0.25">
      <c r="A34">
        <v>2011</v>
      </c>
      <c r="B34" t="s">
        <v>207</v>
      </c>
      <c r="C34" t="s">
        <v>208</v>
      </c>
      <c r="D34" t="s">
        <v>209</v>
      </c>
      <c r="E34">
        <v>0.39700000000000002</v>
      </c>
      <c r="F34">
        <v>0.45700000000000002</v>
      </c>
      <c r="G34">
        <v>21</v>
      </c>
      <c r="H34">
        <v>14</v>
      </c>
      <c r="I34">
        <v>2011</v>
      </c>
      <c r="J34" t="s">
        <v>207</v>
      </c>
      <c r="K34" t="s">
        <v>208</v>
      </c>
      <c r="L34" t="s">
        <v>209</v>
      </c>
      <c r="M34">
        <v>0.29699999999999999</v>
      </c>
      <c r="N34">
        <v>0.35</v>
      </c>
      <c r="O34">
        <v>55</v>
      </c>
      <c r="P34">
        <v>27</v>
      </c>
    </row>
    <row r="35" spans="1:16" x14ac:dyDescent="0.25">
      <c r="A35">
        <v>2012</v>
      </c>
      <c r="B35" t="s">
        <v>210</v>
      </c>
      <c r="C35" t="s">
        <v>211</v>
      </c>
      <c r="D35" t="s">
        <v>212</v>
      </c>
      <c r="E35">
        <v>0.36399999999999999</v>
      </c>
      <c r="F35">
        <v>0.39100000000000001</v>
      </c>
      <c r="G35">
        <v>13</v>
      </c>
      <c r="H35">
        <v>11</v>
      </c>
      <c r="I35">
        <v>2012</v>
      </c>
      <c r="J35" t="s">
        <v>210</v>
      </c>
      <c r="K35" t="s">
        <v>211</v>
      </c>
      <c r="L35" t="s">
        <v>212</v>
      </c>
      <c r="M35">
        <v>0.28299999999999997</v>
      </c>
      <c r="N35">
        <v>0.34200000000000003</v>
      </c>
      <c r="O35">
        <v>63</v>
      </c>
      <c r="P35">
        <v>39</v>
      </c>
    </row>
    <row r="36" spans="1:16" x14ac:dyDescent="0.25">
      <c r="A36">
        <v>2013</v>
      </c>
      <c r="B36" t="s">
        <v>213</v>
      </c>
      <c r="C36" t="s">
        <v>214</v>
      </c>
      <c r="D36" t="s">
        <v>215</v>
      </c>
      <c r="E36">
        <v>0.35299999999999998</v>
      </c>
      <c r="F36">
        <v>0.5</v>
      </c>
      <c r="G36">
        <v>13</v>
      </c>
      <c r="H36">
        <v>8</v>
      </c>
      <c r="I36">
        <v>2013</v>
      </c>
      <c r="J36" t="s">
        <v>213</v>
      </c>
      <c r="K36" t="s">
        <v>214</v>
      </c>
      <c r="L36" t="s">
        <v>215</v>
      </c>
      <c r="M36">
        <v>0.309</v>
      </c>
      <c r="N36">
        <v>0.39500000000000002</v>
      </c>
      <c r="O36">
        <v>103</v>
      </c>
      <c r="P36">
        <v>70</v>
      </c>
    </row>
    <row r="37" spans="1:16" x14ac:dyDescent="0.25">
      <c r="A37">
        <v>2015</v>
      </c>
      <c r="B37" t="s">
        <v>216</v>
      </c>
      <c r="C37" t="s">
        <v>217</v>
      </c>
      <c r="D37" t="s">
        <v>218</v>
      </c>
      <c r="E37">
        <v>0.25900000000000001</v>
      </c>
      <c r="F37">
        <v>0.32800000000000001</v>
      </c>
      <c r="G37">
        <v>8</v>
      </c>
      <c r="H37">
        <v>7</v>
      </c>
      <c r="I37">
        <v>2015</v>
      </c>
      <c r="J37" t="s">
        <v>216</v>
      </c>
      <c r="K37" t="s">
        <v>217</v>
      </c>
      <c r="L37" t="s">
        <v>218</v>
      </c>
      <c r="M37">
        <v>0.26</v>
      </c>
      <c r="N37">
        <v>0.28000000000000003</v>
      </c>
      <c r="O37">
        <v>70</v>
      </c>
      <c r="P37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ERA_stats</vt:lpstr>
      <vt:lpstr>ERA_data</vt:lpstr>
      <vt:lpstr>BattingAvg_stats</vt:lpstr>
      <vt:lpstr>BattingAvg_data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Del Rosario</dc:creator>
  <cp:lastModifiedBy>Walgreens</cp:lastModifiedBy>
  <dcterms:created xsi:type="dcterms:W3CDTF">2016-11-01T15:54:38Z</dcterms:created>
  <dcterms:modified xsi:type="dcterms:W3CDTF">2016-11-15T03:39:56Z</dcterms:modified>
</cp:coreProperties>
</file>