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9555" windowHeight="2835"/>
  </bookViews>
  <sheets>
    <sheet name="stroopdata" sheetId="1" r:id="rId1"/>
    <sheet name="Sheet1" sheetId="2" r:id="rId2"/>
  </sheets>
  <calcPr calcId="145621"/>
</workbook>
</file>

<file path=xl/calcChain.xml><?xml version="1.0" encoding="utf-8"?>
<calcChain xmlns="http://schemas.openxmlformats.org/spreadsheetml/2006/main">
  <c r="E25" i="1" l="1"/>
  <c r="E24" i="1"/>
  <c r="E23" i="1"/>
  <c r="E22" i="1"/>
  <c r="E21" i="1"/>
  <c r="E20" i="1"/>
  <c r="E19" i="1"/>
  <c r="E18" i="1"/>
  <c r="E17" i="1"/>
  <c r="E16" i="1"/>
  <c r="E15" i="1"/>
  <c r="E14" i="1"/>
  <c r="E13" i="1"/>
  <c r="E12" i="1"/>
  <c r="E11" i="1"/>
  <c r="E10" i="1"/>
  <c r="E9" i="1"/>
  <c r="E8" i="1"/>
  <c r="E7" i="1"/>
  <c r="E6" i="1"/>
  <c r="E5" i="1"/>
  <c r="E4" i="1"/>
  <c r="E3" i="1"/>
  <c r="E2" i="1"/>
  <c r="I2" i="1" s="1"/>
  <c r="H12" i="1" s="1"/>
  <c r="D11" i="1"/>
  <c r="M2" i="1"/>
  <c r="L2" i="1"/>
  <c r="K2" i="1"/>
  <c r="J2" i="1"/>
  <c r="H2" i="1"/>
  <c r="D24" i="1" s="1"/>
  <c r="G2" i="1"/>
  <c r="N2" i="1" l="1"/>
  <c r="H11" i="1" s="1"/>
  <c r="D15" i="1"/>
  <c r="D3" i="1"/>
  <c r="D19" i="1"/>
  <c r="D7" i="1"/>
  <c r="D23" i="1"/>
  <c r="C3" i="1"/>
  <c r="C11" i="1"/>
  <c r="C15" i="1"/>
  <c r="C23" i="1"/>
  <c r="C5" i="1"/>
  <c r="C9" i="1"/>
  <c r="C13" i="1"/>
  <c r="C17" i="1"/>
  <c r="C21" i="1"/>
  <c r="C25" i="1"/>
  <c r="D5" i="1"/>
  <c r="D9" i="1"/>
  <c r="D13" i="1"/>
  <c r="D17" i="1"/>
  <c r="D21" i="1"/>
  <c r="D25" i="1"/>
  <c r="C2" i="1"/>
  <c r="C6" i="1"/>
  <c r="C10" i="1"/>
  <c r="C14" i="1"/>
  <c r="C18" i="1"/>
  <c r="C22" i="1"/>
  <c r="D2" i="1"/>
  <c r="D6" i="1"/>
  <c r="D10" i="1"/>
  <c r="D14" i="1"/>
  <c r="D18" i="1"/>
  <c r="D22" i="1"/>
  <c r="C7" i="1"/>
  <c r="C19" i="1"/>
  <c r="C4" i="1"/>
  <c r="C8" i="1"/>
  <c r="C12" i="1"/>
  <c r="C16" i="1"/>
  <c r="C20" i="1"/>
  <c r="C24" i="1"/>
  <c r="D4" i="1"/>
  <c r="D8" i="1"/>
  <c r="D12" i="1"/>
  <c r="D16" i="1"/>
  <c r="D20" i="1"/>
  <c r="H9" i="1" l="1"/>
  <c r="J12" i="1"/>
  <c r="H8" i="1"/>
  <c r="H10" i="1" s="1"/>
  <c r="H13" i="1"/>
  <c r="J13" i="1"/>
</calcChain>
</file>

<file path=xl/sharedStrings.xml><?xml version="1.0" encoding="utf-8"?>
<sst xmlns="http://schemas.openxmlformats.org/spreadsheetml/2006/main" count="50" uniqueCount="49">
  <si>
    <t>Congruent</t>
  </si>
  <si>
    <t>Incongruent</t>
  </si>
  <si>
    <t>meanC</t>
  </si>
  <si>
    <t>meanI</t>
  </si>
  <si>
    <t>nC</t>
  </si>
  <si>
    <t>nI</t>
  </si>
  <si>
    <t>sC</t>
  </si>
  <si>
    <t>sI</t>
  </si>
  <si>
    <t>mineC</t>
  </si>
  <si>
    <t>mineI</t>
  </si>
  <si>
    <t>The independent variable is the word condition.   The dependent variable is the time it takes to name the ink colors.</t>
  </si>
  <si>
    <t xml:space="preserve"> </t>
  </si>
  <si>
    <t>Alt Hypothesis:  The means of the word conditions are not equal (meanC &lt; meanI, meanc &gt; meanI)</t>
  </si>
  <si>
    <t>Above:</t>
  </si>
  <si>
    <t>Below:  We can see from the chart that the incongruent word condition has caused interference and slower times to the read the ink colors.    We want to know if the different in the means is statistically significant.</t>
  </si>
  <si>
    <t>To do:</t>
  </si>
  <si>
    <t>I believe the interference has caused the slower times in reading the ink colors.</t>
  </si>
  <si>
    <t>From a very young age, we are conditioned to learn basic things like numbers, letters and colors.</t>
  </si>
  <si>
    <t>I believe since this is ingrained in our minds, any difference (interference) causes us to hesitate in our thinking.</t>
  </si>
  <si>
    <t>One task that might result in a similar result would be the following:</t>
  </si>
  <si>
    <t>Most people had to memorize the multiplication tables when they were kids and that's why for the most part, we are able to do simple multiplication.</t>
  </si>
  <si>
    <t>Suppose there was a test to read two columns of math problems.</t>
  </si>
  <si>
    <t>2 x 2 = 4</t>
  </si>
  <si>
    <t>5 x 8 = 40</t>
  </si>
  <si>
    <t>7 x 9 = 63</t>
  </si>
  <si>
    <t>congruent</t>
  </si>
  <si>
    <t>incongruent</t>
  </si>
  <si>
    <t>1 x 3 = 5</t>
  </si>
  <si>
    <t>8 x 8 = 54</t>
  </si>
  <si>
    <t>9 x 8 = 62</t>
  </si>
  <si>
    <t>This incongruent condition may cause a delay in the reaction time of reading the problems because most people already know the answer and this may cause hesitation.</t>
  </si>
  <si>
    <t>df</t>
  </si>
  <si>
    <t xml:space="preserve">t-critical </t>
  </si>
  <si>
    <t>t statistic</t>
  </si>
  <si>
    <t xml:space="preserve">Since we are working with 2 independent samples, I expect to perform two-tailed t-test on this research.   Since for the most part, the times for the incongruent word condition are longer and we are testing interference.    So, all of the values for the incongruent word condition are longer than the congruent word condition in our sample.   </t>
  </si>
  <si>
    <t xml:space="preserve">alpha </t>
  </si>
  <si>
    <t xml:space="preserve">2-tailed </t>
  </si>
  <si>
    <t>diffC^2</t>
  </si>
  <si>
    <t>diffI^2</t>
  </si>
  <si>
    <t>r^2</t>
  </si>
  <si>
    <t>Null Hypothesis:  The means of the word conditions are equal ( meanC = meanI) or meanC-meanI = 0</t>
  </si>
  <si>
    <t>CI</t>
  </si>
  <si>
    <t>+-</t>
  </si>
  <si>
    <t>I read the wikipedia page on the Stroop Effect to get a better idea of the background.</t>
  </si>
  <si>
    <t>DIFF</t>
  </si>
  <si>
    <t>sDIFF</t>
  </si>
  <si>
    <t>marginE</t>
  </si>
  <si>
    <t>meanDIFF</t>
  </si>
  <si>
    <t>SEM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</si>
</sst>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quotePrefix="1"/>
    <xf numFmtId="0" fontId="0" fillId="0" borderId="0" xfId="0" applyAlignment="1">
      <alignment wrapText="1"/>
    </xf>
    <xf numFmtId="0" fontId="16"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BO"/>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6.087729658792651E-2"/>
          <c:y val="0.21795166229221347"/>
          <c:w val="0.71448447069116361"/>
          <c:h val="0.68921660834062404"/>
        </c:manualLayout>
      </c:layout>
      <c:barChart>
        <c:barDir val="col"/>
        <c:grouping val="clustered"/>
        <c:varyColors val="0"/>
        <c:ser>
          <c:idx val="0"/>
          <c:order val="0"/>
          <c:tx>
            <c:strRef>
              <c:f>stroopdata!$A$1</c:f>
              <c:strCache>
                <c:ptCount val="1"/>
                <c:pt idx="0">
                  <c:v>Congruent</c:v>
                </c:pt>
              </c:strCache>
            </c:strRef>
          </c:tx>
          <c:invertIfNegative val="0"/>
          <c:val>
            <c:numRef>
              <c:f>stroopdata!$A$2:$A$25</c:f>
              <c:numCache>
                <c:formatCode>General</c:formatCode>
                <c:ptCount val="24"/>
                <c:pt idx="0">
                  <c:v>12.079000000000001</c:v>
                </c:pt>
                <c:pt idx="1">
                  <c:v>16.791</c:v>
                </c:pt>
                <c:pt idx="2">
                  <c:v>9.5640000000000001</c:v>
                </c:pt>
                <c:pt idx="3">
                  <c:v>8.6300000000000008</c:v>
                </c:pt>
                <c:pt idx="4">
                  <c:v>14.669</c:v>
                </c:pt>
                <c:pt idx="5">
                  <c:v>12.238</c:v>
                </c:pt>
                <c:pt idx="6">
                  <c:v>14.692</c:v>
                </c:pt>
                <c:pt idx="7">
                  <c:v>8.9870000000000001</c:v>
                </c:pt>
                <c:pt idx="8">
                  <c:v>9.4009999999999998</c:v>
                </c:pt>
                <c:pt idx="9">
                  <c:v>14.48</c:v>
                </c:pt>
                <c:pt idx="10">
                  <c:v>22.327999999999999</c:v>
                </c:pt>
                <c:pt idx="11">
                  <c:v>15.298</c:v>
                </c:pt>
                <c:pt idx="12">
                  <c:v>15.073</c:v>
                </c:pt>
                <c:pt idx="13">
                  <c:v>16.928999999999998</c:v>
                </c:pt>
                <c:pt idx="14">
                  <c:v>18.2</c:v>
                </c:pt>
                <c:pt idx="15">
                  <c:v>12.13</c:v>
                </c:pt>
                <c:pt idx="16">
                  <c:v>18.495000000000001</c:v>
                </c:pt>
                <c:pt idx="17">
                  <c:v>10.638999999999999</c:v>
                </c:pt>
                <c:pt idx="18">
                  <c:v>11.343999999999999</c:v>
                </c:pt>
                <c:pt idx="19">
                  <c:v>12.369</c:v>
                </c:pt>
                <c:pt idx="20">
                  <c:v>12.944000000000001</c:v>
                </c:pt>
                <c:pt idx="21">
                  <c:v>14.233000000000001</c:v>
                </c:pt>
                <c:pt idx="22">
                  <c:v>19.71</c:v>
                </c:pt>
                <c:pt idx="23">
                  <c:v>16.004000000000001</c:v>
                </c:pt>
              </c:numCache>
            </c:numRef>
          </c:val>
        </c:ser>
        <c:dLbls>
          <c:showLegendKey val="0"/>
          <c:showVal val="0"/>
          <c:showCatName val="0"/>
          <c:showSerName val="0"/>
          <c:showPercent val="0"/>
          <c:showBubbleSize val="0"/>
        </c:dLbls>
        <c:gapWidth val="150"/>
        <c:axId val="88817024"/>
        <c:axId val="88847488"/>
      </c:barChart>
      <c:catAx>
        <c:axId val="88817024"/>
        <c:scaling>
          <c:orientation val="minMax"/>
        </c:scaling>
        <c:delete val="0"/>
        <c:axPos val="b"/>
        <c:majorTickMark val="out"/>
        <c:minorTickMark val="none"/>
        <c:tickLblPos val="nextTo"/>
        <c:crossAx val="88847488"/>
        <c:crosses val="autoZero"/>
        <c:auto val="1"/>
        <c:lblAlgn val="ctr"/>
        <c:lblOffset val="100"/>
        <c:noMultiLvlLbl val="0"/>
      </c:catAx>
      <c:valAx>
        <c:axId val="88847488"/>
        <c:scaling>
          <c:orientation val="minMax"/>
        </c:scaling>
        <c:delete val="0"/>
        <c:axPos val="l"/>
        <c:majorGridlines/>
        <c:numFmt formatCode="General" sourceLinked="1"/>
        <c:majorTickMark val="out"/>
        <c:minorTickMark val="none"/>
        <c:tickLblPos val="nextTo"/>
        <c:crossAx val="888170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BO"/>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stroopdata!$B$1</c:f>
              <c:strCache>
                <c:ptCount val="1"/>
                <c:pt idx="0">
                  <c:v>Incongruent</c:v>
                </c:pt>
              </c:strCache>
            </c:strRef>
          </c:tx>
          <c:invertIfNegative val="0"/>
          <c:val>
            <c:numRef>
              <c:f>stroopdata!$B$2:$B$25</c:f>
              <c:numCache>
                <c:formatCode>General</c:formatCode>
                <c:ptCount val="24"/>
                <c:pt idx="0">
                  <c:v>19.277999999999999</c:v>
                </c:pt>
                <c:pt idx="1">
                  <c:v>18.741</c:v>
                </c:pt>
                <c:pt idx="2">
                  <c:v>21.213999999999999</c:v>
                </c:pt>
                <c:pt idx="3">
                  <c:v>15.686999999999999</c:v>
                </c:pt>
                <c:pt idx="4">
                  <c:v>22.803000000000001</c:v>
                </c:pt>
                <c:pt idx="5">
                  <c:v>20.878</c:v>
                </c:pt>
                <c:pt idx="6">
                  <c:v>24.571999999999999</c:v>
                </c:pt>
                <c:pt idx="7">
                  <c:v>17.393999999999998</c:v>
                </c:pt>
                <c:pt idx="8">
                  <c:v>20.762</c:v>
                </c:pt>
                <c:pt idx="9">
                  <c:v>26.282</c:v>
                </c:pt>
                <c:pt idx="10">
                  <c:v>24.524000000000001</c:v>
                </c:pt>
                <c:pt idx="11">
                  <c:v>18.643999999999998</c:v>
                </c:pt>
                <c:pt idx="12">
                  <c:v>17.510000000000002</c:v>
                </c:pt>
                <c:pt idx="13">
                  <c:v>20.329999999999998</c:v>
                </c:pt>
                <c:pt idx="14">
                  <c:v>35.255000000000003</c:v>
                </c:pt>
                <c:pt idx="15">
                  <c:v>22.158000000000001</c:v>
                </c:pt>
                <c:pt idx="16">
                  <c:v>25.138999999999999</c:v>
                </c:pt>
                <c:pt idx="17">
                  <c:v>20.428999999999998</c:v>
                </c:pt>
                <c:pt idx="18">
                  <c:v>17.425000000000001</c:v>
                </c:pt>
                <c:pt idx="19">
                  <c:v>34.287999999999997</c:v>
                </c:pt>
                <c:pt idx="20">
                  <c:v>23.893999999999998</c:v>
                </c:pt>
                <c:pt idx="21">
                  <c:v>17.96</c:v>
                </c:pt>
                <c:pt idx="22">
                  <c:v>22.058</c:v>
                </c:pt>
                <c:pt idx="23">
                  <c:v>21.157</c:v>
                </c:pt>
              </c:numCache>
            </c:numRef>
          </c:val>
        </c:ser>
        <c:dLbls>
          <c:showLegendKey val="0"/>
          <c:showVal val="0"/>
          <c:showCatName val="0"/>
          <c:showSerName val="0"/>
          <c:showPercent val="0"/>
          <c:showBubbleSize val="0"/>
        </c:dLbls>
        <c:gapWidth val="150"/>
        <c:axId val="114936448"/>
        <c:axId val="115237248"/>
      </c:barChart>
      <c:catAx>
        <c:axId val="114936448"/>
        <c:scaling>
          <c:orientation val="minMax"/>
        </c:scaling>
        <c:delete val="0"/>
        <c:axPos val="b"/>
        <c:majorTickMark val="out"/>
        <c:minorTickMark val="none"/>
        <c:tickLblPos val="nextTo"/>
        <c:crossAx val="115237248"/>
        <c:crosses val="autoZero"/>
        <c:auto val="1"/>
        <c:lblAlgn val="ctr"/>
        <c:lblOffset val="100"/>
        <c:noMultiLvlLbl val="0"/>
      </c:catAx>
      <c:valAx>
        <c:axId val="115237248"/>
        <c:scaling>
          <c:orientation val="minMax"/>
        </c:scaling>
        <c:delete val="0"/>
        <c:axPos val="l"/>
        <c:majorGridlines/>
        <c:numFmt formatCode="General" sourceLinked="1"/>
        <c:majorTickMark val="out"/>
        <c:minorTickMark val="none"/>
        <c:tickLblPos val="nextTo"/>
        <c:crossAx val="1149364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BO"/>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stroopdata!$A$1</c:f>
              <c:strCache>
                <c:ptCount val="1"/>
                <c:pt idx="0">
                  <c:v>Congruent</c:v>
                </c:pt>
              </c:strCache>
            </c:strRef>
          </c:tx>
          <c:invertIfNegative val="0"/>
          <c:val>
            <c:numRef>
              <c:f>stroopdata!$A$2:$A$25</c:f>
              <c:numCache>
                <c:formatCode>General</c:formatCode>
                <c:ptCount val="24"/>
                <c:pt idx="0">
                  <c:v>12.079000000000001</c:v>
                </c:pt>
                <c:pt idx="1">
                  <c:v>16.791</c:v>
                </c:pt>
                <c:pt idx="2">
                  <c:v>9.5640000000000001</c:v>
                </c:pt>
                <c:pt idx="3">
                  <c:v>8.6300000000000008</c:v>
                </c:pt>
                <c:pt idx="4">
                  <c:v>14.669</c:v>
                </c:pt>
                <c:pt idx="5">
                  <c:v>12.238</c:v>
                </c:pt>
                <c:pt idx="6">
                  <c:v>14.692</c:v>
                </c:pt>
                <c:pt idx="7">
                  <c:v>8.9870000000000001</c:v>
                </c:pt>
                <c:pt idx="8">
                  <c:v>9.4009999999999998</c:v>
                </c:pt>
                <c:pt idx="9">
                  <c:v>14.48</c:v>
                </c:pt>
                <c:pt idx="10">
                  <c:v>22.327999999999999</c:v>
                </c:pt>
                <c:pt idx="11">
                  <c:v>15.298</c:v>
                </c:pt>
                <c:pt idx="12">
                  <c:v>15.073</c:v>
                </c:pt>
                <c:pt idx="13">
                  <c:v>16.928999999999998</c:v>
                </c:pt>
                <c:pt idx="14">
                  <c:v>18.2</c:v>
                </c:pt>
                <c:pt idx="15">
                  <c:v>12.13</c:v>
                </c:pt>
                <c:pt idx="16">
                  <c:v>18.495000000000001</c:v>
                </c:pt>
                <c:pt idx="17">
                  <c:v>10.638999999999999</c:v>
                </c:pt>
                <c:pt idx="18">
                  <c:v>11.343999999999999</c:v>
                </c:pt>
                <c:pt idx="19">
                  <c:v>12.369</c:v>
                </c:pt>
                <c:pt idx="20">
                  <c:v>12.944000000000001</c:v>
                </c:pt>
                <c:pt idx="21">
                  <c:v>14.233000000000001</c:v>
                </c:pt>
                <c:pt idx="22">
                  <c:v>19.71</c:v>
                </c:pt>
                <c:pt idx="23">
                  <c:v>16.004000000000001</c:v>
                </c:pt>
              </c:numCache>
            </c:numRef>
          </c:val>
        </c:ser>
        <c:ser>
          <c:idx val="1"/>
          <c:order val="1"/>
          <c:tx>
            <c:strRef>
              <c:f>stroopdata!$B$1</c:f>
              <c:strCache>
                <c:ptCount val="1"/>
                <c:pt idx="0">
                  <c:v>Incongruent</c:v>
                </c:pt>
              </c:strCache>
            </c:strRef>
          </c:tx>
          <c:invertIfNegative val="0"/>
          <c:val>
            <c:numRef>
              <c:f>stroopdata!$B$2:$B$25</c:f>
              <c:numCache>
                <c:formatCode>General</c:formatCode>
                <c:ptCount val="24"/>
                <c:pt idx="0">
                  <c:v>19.277999999999999</c:v>
                </c:pt>
                <c:pt idx="1">
                  <c:v>18.741</c:v>
                </c:pt>
                <c:pt idx="2">
                  <c:v>21.213999999999999</c:v>
                </c:pt>
                <c:pt idx="3">
                  <c:v>15.686999999999999</c:v>
                </c:pt>
                <c:pt idx="4">
                  <c:v>22.803000000000001</c:v>
                </c:pt>
                <c:pt idx="5">
                  <c:v>20.878</c:v>
                </c:pt>
                <c:pt idx="6">
                  <c:v>24.571999999999999</c:v>
                </c:pt>
                <c:pt idx="7">
                  <c:v>17.393999999999998</c:v>
                </c:pt>
                <c:pt idx="8">
                  <c:v>20.762</c:v>
                </c:pt>
                <c:pt idx="9">
                  <c:v>26.282</c:v>
                </c:pt>
                <c:pt idx="10">
                  <c:v>24.524000000000001</c:v>
                </c:pt>
                <c:pt idx="11">
                  <c:v>18.643999999999998</c:v>
                </c:pt>
                <c:pt idx="12">
                  <c:v>17.510000000000002</c:v>
                </c:pt>
                <c:pt idx="13">
                  <c:v>20.329999999999998</c:v>
                </c:pt>
                <c:pt idx="14">
                  <c:v>35.255000000000003</c:v>
                </c:pt>
                <c:pt idx="15">
                  <c:v>22.158000000000001</c:v>
                </c:pt>
                <c:pt idx="16">
                  <c:v>25.138999999999999</c:v>
                </c:pt>
                <c:pt idx="17">
                  <c:v>20.428999999999998</c:v>
                </c:pt>
                <c:pt idx="18">
                  <c:v>17.425000000000001</c:v>
                </c:pt>
                <c:pt idx="19">
                  <c:v>34.287999999999997</c:v>
                </c:pt>
                <c:pt idx="20">
                  <c:v>23.893999999999998</c:v>
                </c:pt>
                <c:pt idx="21">
                  <c:v>17.96</c:v>
                </c:pt>
                <c:pt idx="22">
                  <c:v>22.058</c:v>
                </c:pt>
                <c:pt idx="23">
                  <c:v>21.157</c:v>
                </c:pt>
              </c:numCache>
            </c:numRef>
          </c:val>
        </c:ser>
        <c:dLbls>
          <c:showLegendKey val="0"/>
          <c:showVal val="0"/>
          <c:showCatName val="0"/>
          <c:showSerName val="0"/>
          <c:showPercent val="0"/>
          <c:showBubbleSize val="0"/>
        </c:dLbls>
        <c:gapWidth val="150"/>
        <c:axId val="115409280"/>
        <c:axId val="115411200"/>
      </c:barChart>
      <c:catAx>
        <c:axId val="115409280"/>
        <c:scaling>
          <c:orientation val="minMax"/>
        </c:scaling>
        <c:delete val="0"/>
        <c:axPos val="b"/>
        <c:majorTickMark val="out"/>
        <c:minorTickMark val="none"/>
        <c:tickLblPos val="nextTo"/>
        <c:crossAx val="115411200"/>
        <c:crosses val="autoZero"/>
        <c:auto val="1"/>
        <c:lblAlgn val="ctr"/>
        <c:lblOffset val="100"/>
        <c:noMultiLvlLbl val="0"/>
      </c:catAx>
      <c:valAx>
        <c:axId val="115411200"/>
        <c:scaling>
          <c:orientation val="minMax"/>
        </c:scaling>
        <c:delete val="0"/>
        <c:axPos val="l"/>
        <c:majorGridlines/>
        <c:numFmt formatCode="General" sourceLinked="1"/>
        <c:majorTickMark val="out"/>
        <c:minorTickMark val="none"/>
        <c:tickLblPos val="nextTo"/>
        <c:crossAx val="1154092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14287</xdr:colOff>
      <xdr:row>36</xdr:row>
      <xdr:rowOff>19050</xdr:rowOff>
    </xdr:from>
    <xdr:to>
      <xdr:col>10</xdr:col>
      <xdr:colOff>147637</xdr:colOff>
      <xdr:row>50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471487</xdr:colOff>
      <xdr:row>36</xdr:row>
      <xdr:rowOff>47631</xdr:rowOff>
    </xdr:from>
    <xdr:to>
      <xdr:col>18</xdr:col>
      <xdr:colOff>166687</xdr:colOff>
      <xdr:row>50</xdr:row>
      <xdr:rowOff>123831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100012</xdr:colOff>
      <xdr:row>47</xdr:row>
      <xdr:rowOff>85731</xdr:rowOff>
    </xdr:from>
    <xdr:to>
      <xdr:col>10</xdr:col>
      <xdr:colOff>233362</xdr:colOff>
      <xdr:row>61</xdr:row>
      <xdr:rowOff>161931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abSelected="1" workbookViewId="0">
      <selection activeCell="K10" sqref="K10"/>
    </sheetView>
  </sheetViews>
  <sheetFormatPr defaultRowHeight="15" x14ac:dyDescent="0.25"/>
  <cols>
    <col min="2" max="2" width="11.7109375" bestFit="1" customWidth="1"/>
  </cols>
  <sheetData>
    <row r="1" spans="1:16" x14ac:dyDescent="0.25">
      <c r="A1" t="s">
        <v>0</v>
      </c>
      <c r="B1" t="s">
        <v>1</v>
      </c>
      <c r="C1" t="s">
        <v>37</v>
      </c>
      <c r="D1" t="s">
        <v>38</v>
      </c>
      <c r="E1" t="s">
        <v>44</v>
      </c>
      <c r="G1" t="s">
        <v>2</v>
      </c>
      <c r="H1" t="s">
        <v>3</v>
      </c>
      <c r="I1" t="s">
        <v>47</v>
      </c>
      <c r="J1" t="s">
        <v>4</v>
      </c>
      <c r="K1" t="s">
        <v>5</v>
      </c>
      <c r="L1" t="s">
        <v>6</v>
      </c>
      <c r="M1" t="s">
        <v>7</v>
      </c>
      <c r="N1" t="s">
        <v>45</v>
      </c>
      <c r="O1" t="s">
        <v>8</v>
      </c>
      <c r="P1" t="s">
        <v>9</v>
      </c>
    </row>
    <row r="2" spans="1:16" x14ac:dyDescent="0.25">
      <c r="A2">
        <v>12.079000000000001</v>
      </c>
      <c r="B2">
        <v>19.277999999999999</v>
      </c>
      <c r="C2">
        <f>(A2-$G$2)^2</f>
        <v>3.8892770156250007</v>
      </c>
      <c r="D2">
        <f>(B2-$H$2)^2</f>
        <v>7.4961876736111321</v>
      </c>
      <c r="E2">
        <f>A2-B2</f>
        <v>-7.1989999999999981</v>
      </c>
      <c r="G2">
        <f>AVERAGE(A2:A25)</f>
        <v>14.051125000000001</v>
      </c>
      <c r="H2">
        <f>AVERAGE(B2:B25)</f>
        <v>22.015916666666669</v>
      </c>
      <c r="I2">
        <f>AVERAGE(E2:E25)</f>
        <v>-7.964791666666664</v>
      </c>
      <c r="J2">
        <f>COUNT(A2:A25)</f>
        <v>24</v>
      </c>
      <c r="K2">
        <f>COUNT(B2:B25)</f>
        <v>24</v>
      </c>
      <c r="L2">
        <f>_xlfn.STDEV.S(A2:A25)</f>
        <v>3.559357957645187</v>
      </c>
      <c r="M2">
        <f>_xlfn.STDEV.S(B2:B25)</f>
        <v>4.7970571224691367</v>
      </c>
      <c r="N2">
        <f>_xlfn.STDEV.S(E2:E25)</f>
        <v>4.8648269103590565</v>
      </c>
      <c r="O2">
        <v>15.680999999999999</v>
      </c>
      <c r="P2">
        <v>27.795000000000002</v>
      </c>
    </row>
    <row r="3" spans="1:16" x14ac:dyDescent="0.25">
      <c r="A3">
        <v>16.791</v>
      </c>
      <c r="B3">
        <v>18.741</v>
      </c>
      <c r="C3">
        <f t="shared" ref="C3:C25" si="0">(A3-$G$2)^2</f>
        <v>7.5069150156249975</v>
      </c>
      <c r="D3">
        <f t="shared" ref="D3:D25" si="1">(B3-$H$2)^2</f>
        <v>10.72507917361113</v>
      </c>
      <c r="E3">
        <f t="shared" ref="E3:E25" si="2">A3-B3</f>
        <v>-1.9499999999999993</v>
      </c>
    </row>
    <row r="4" spans="1:16" x14ac:dyDescent="0.25">
      <c r="A4">
        <v>9.5640000000000001</v>
      </c>
      <c r="B4">
        <v>21.213999999999999</v>
      </c>
      <c r="C4">
        <f t="shared" si="0"/>
        <v>20.134290765625007</v>
      </c>
      <c r="D4">
        <f t="shared" si="1"/>
        <v>0.64307034027778409</v>
      </c>
      <c r="E4">
        <f t="shared" si="2"/>
        <v>-11.649999999999999</v>
      </c>
      <c r="G4" s="4" t="s">
        <v>35</v>
      </c>
      <c r="H4">
        <v>0.05</v>
      </c>
      <c r="J4" t="s">
        <v>36</v>
      </c>
      <c r="K4">
        <v>2.5000000000000001E-2</v>
      </c>
    </row>
    <row r="5" spans="1:16" x14ac:dyDescent="0.25">
      <c r="A5">
        <v>8.6300000000000008</v>
      </c>
      <c r="B5">
        <v>15.686999999999999</v>
      </c>
      <c r="C5">
        <f t="shared" si="0"/>
        <v>29.388596265625001</v>
      </c>
      <c r="D5">
        <f t="shared" si="1"/>
        <v>40.055186173611155</v>
      </c>
      <c r="E5">
        <f t="shared" si="2"/>
        <v>-7.0569999999999986</v>
      </c>
      <c r="G5" s="3"/>
    </row>
    <row r="6" spans="1:16" x14ac:dyDescent="0.25">
      <c r="A6">
        <v>14.669</v>
      </c>
      <c r="B6">
        <v>22.803000000000001</v>
      </c>
      <c r="C6">
        <f t="shared" si="0"/>
        <v>0.38176951562499967</v>
      </c>
      <c r="D6">
        <f t="shared" si="1"/>
        <v>0.61950017361110832</v>
      </c>
      <c r="E6">
        <f t="shared" si="2"/>
        <v>-8.1340000000000003</v>
      </c>
      <c r="G6" s="4" t="s">
        <v>31</v>
      </c>
      <c r="H6">
        <v>23</v>
      </c>
    </row>
    <row r="7" spans="1:16" x14ac:dyDescent="0.25">
      <c r="A7">
        <v>12.238</v>
      </c>
      <c r="B7">
        <v>20.878</v>
      </c>
      <c r="C7">
        <f t="shared" si="0"/>
        <v>3.2874222656250045</v>
      </c>
      <c r="D7">
        <f t="shared" si="1"/>
        <v>1.2948543402777835</v>
      </c>
      <c r="E7">
        <f t="shared" si="2"/>
        <v>-8.64</v>
      </c>
      <c r="G7" s="4" t="s">
        <v>32</v>
      </c>
      <c r="H7">
        <v>2.069</v>
      </c>
    </row>
    <row r="8" spans="1:16" x14ac:dyDescent="0.25">
      <c r="A8">
        <v>14.692</v>
      </c>
      <c r="B8">
        <v>24.571999999999999</v>
      </c>
      <c r="C8">
        <f t="shared" si="0"/>
        <v>0.41072076562499926</v>
      </c>
      <c r="D8">
        <f t="shared" si="1"/>
        <v>6.5335620069444271</v>
      </c>
      <c r="E8">
        <f t="shared" si="2"/>
        <v>-9.879999999999999</v>
      </c>
      <c r="G8" s="4" t="s">
        <v>33</v>
      </c>
      <c r="H8">
        <f>(G2-H2)/(N2/SQRT(J2))</f>
        <v>-8.020706944109957</v>
      </c>
    </row>
    <row r="9" spans="1:16" x14ac:dyDescent="0.25">
      <c r="A9">
        <v>8.9870000000000001</v>
      </c>
      <c r="B9">
        <v>17.393999999999998</v>
      </c>
      <c r="C9">
        <f t="shared" si="0"/>
        <v>25.645362015625008</v>
      </c>
      <c r="D9">
        <f t="shared" si="1"/>
        <v>21.362113673611152</v>
      </c>
      <c r="E9">
        <f t="shared" si="2"/>
        <v>-8.4069999999999983</v>
      </c>
      <c r="G9" s="4" t="s">
        <v>46</v>
      </c>
      <c r="H9">
        <f>H7*H11</f>
        <v>2.0545762453563872</v>
      </c>
    </row>
    <row r="10" spans="1:16" x14ac:dyDescent="0.25">
      <c r="A10">
        <v>9.4009999999999998</v>
      </c>
      <c r="B10">
        <v>20.762</v>
      </c>
      <c r="C10">
        <f t="shared" si="0"/>
        <v>21.623662515625011</v>
      </c>
      <c r="D10">
        <f t="shared" si="1"/>
        <v>1.5723070069444498</v>
      </c>
      <c r="E10">
        <f t="shared" si="2"/>
        <v>-11.361000000000001</v>
      </c>
      <c r="G10" s="4" t="s">
        <v>39</v>
      </c>
      <c r="H10">
        <f>H8^2/(H8^2+23)</f>
        <v>0.73663641614450603</v>
      </c>
    </row>
    <row r="11" spans="1:16" x14ac:dyDescent="0.25">
      <c r="A11">
        <v>14.48</v>
      </c>
      <c r="B11">
        <v>26.282</v>
      </c>
      <c r="C11">
        <f t="shared" si="0"/>
        <v>0.18393376562499972</v>
      </c>
      <c r="D11">
        <f t="shared" si="1"/>
        <v>18.199467006944424</v>
      </c>
      <c r="E11">
        <f t="shared" si="2"/>
        <v>-11.802</v>
      </c>
      <c r="G11" s="4" t="s">
        <v>48</v>
      </c>
      <c r="H11">
        <f>N2/SQRT(J2)</f>
        <v>0.9930286347783408</v>
      </c>
    </row>
    <row r="12" spans="1:16" x14ac:dyDescent="0.25">
      <c r="A12">
        <v>22.327999999999999</v>
      </c>
      <c r="B12">
        <v>24.524000000000001</v>
      </c>
      <c r="C12">
        <f t="shared" si="0"/>
        <v>68.506659765624974</v>
      </c>
      <c r="D12">
        <f t="shared" si="1"/>
        <v>6.290482006944436</v>
      </c>
      <c r="E12">
        <f t="shared" si="2"/>
        <v>-2.1960000000000015</v>
      </c>
      <c r="G12" s="4" t="s">
        <v>41</v>
      </c>
      <c r="H12">
        <f>I2</f>
        <v>-7.964791666666664</v>
      </c>
      <c r="I12" s="1" t="s">
        <v>42</v>
      </c>
      <c r="J12">
        <f>H7*H11</f>
        <v>2.0545762453563872</v>
      </c>
    </row>
    <row r="13" spans="1:16" x14ac:dyDescent="0.25">
      <c r="A13">
        <v>15.298</v>
      </c>
      <c r="B13">
        <v>18.643999999999998</v>
      </c>
      <c r="C13">
        <f t="shared" si="0"/>
        <v>1.5546972656249982</v>
      </c>
      <c r="D13">
        <f t="shared" si="1"/>
        <v>11.369822006944473</v>
      </c>
      <c r="E13">
        <f t="shared" si="2"/>
        <v>-3.3459999999999983</v>
      </c>
      <c r="H13">
        <f>H12-J12</f>
        <v>-10.019367912023052</v>
      </c>
      <c r="J13">
        <f>H12+J12</f>
        <v>-5.9102154213102764</v>
      </c>
    </row>
    <row r="14" spans="1:16" x14ac:dyDescent="0.25">
      <c r="A14">
        <v>15.073</v>
      </c>
      <c r="B14">
        <v>17.510000000000002</v>
      </c>
      <c r="C14">
        <f t="shared" si="0"/>
        <v>1.0442285156249993</v>
      </c>
      <c r="D14">
        <f t="shared" si="1"/>
        <v>20.303285006944453</v>
      </c>
      <c r="E14">
        <f t="shared" si="2"/>
        <v>-2.4370000000000012</v>
      </c>
    </row>
    <row r="15" spans="1:16" x14ac:dyDescent="0.25">
      <c r="A15">
        <v>16.928999999999998</v>
      </c>
      <c r="B15">
        <v>20.329999999999998</v>
      </c>
      <c r="C15">
        <f t="shared" si="0"/>
        <v>8.2821645156249861</v>
      </c>
      <c r="D15">
        <f t="shared" si="1"/>
        <v>2.8423150069444589</v>
      </c>
      <c r="E15">
        <f t="shared" si="2"/>
        <v>-3.4009999999999998</v>
      </c>
      <c r="G15">
        <v>1</v>
      </c>
      <c r="H15" t="s">
        <v>10</v>
      </c>
    </row>
    <row r="16" spans="1:16" x14ac:dyDescent="0.25">
      <c r="A16">
        <v>18.2</v>
      </c>
      <c r="B16">
        <v>35.255000000000003</v>
      </c>
      <c r="C16">
        <f t="shared" si="0"/>
        <v>17.213163765624987</v>
      </c>
      <c r="D16">
        <f t="shared" si="1"/>
        <v>175.27332750694444</v>
      </c>
      <c r="E16">
        <f t="shared" si="2"/>
        <v>-17.055000000000003</v>
      </c>
      <c r="G16">
        <v>2</v>
      </c>
      <c r="H16" t="s">
        <v>40</v>
      </c>
    </row>
    <row r="17" spans="1:10" x14ac:dyDescent="0.25">
      <c r="A17">
        <v>12.13</v>
      </c>
      <c r="B17">
        <v>22.158000000000001</v>
      </c>
      <c r="C17">
        <f t="shared" si="0"/>
        <v>3.6907212656249997</v>
      </c>
      <c r="D17">
        <f t="shared" si="1"/>
        <v>2.0187673611110735E-2</v>
      </c>
      <c r="E17">
        <f t="shared" si="2"/>
        <v>-10.028</v>
      </c>
      <c r="G17" t="s">
        <v>11</v>
      </c>
      <c r="H17" t="s">
        <v>12</v>
      </c>
    </row>
    <row r="18" spans="1:10" x14ac:dyDescent="0.25">
      <c r="A18">
        <v>18.495000000000001</v>
      </c>
      <c r="B18">
        <v>25.138999999999999</v>
      </c>
      <c r="C18">
        <f t="shared" si="0"/>
        <v>19.748025015625004</v>
      </c>
      <c r="D18">
        <f t="shared" si="1"/>
        <v>9.7536495069444236</v>
      </c>
      <c r="E18">
        <f t="shared" si="2"/>
        <v>-6.6439999999999984</v>
      </c>
      <c r="G18" t="s">
        <v>11</v>
      </c>
      <c r="H18" t="s">
        <v>34</v>
      </c>
    </row>
    <row r="19" spans="1:10" x14ac:dyDescent="0.25">
      <c r="A19">
        <v>10.638999999999999</v>
      </c>
      <c r="B19">
        <v>20.428999999999998</v>
      </c>
      <c r="C19">
        <f t="shared" si="0"/>
        <v>11.642597015625009</v>
      </c>
      <c r="D19">
        <f t="shared" si="1"/>
        <v>2.5183045069444576</v>
      </c>
      <c r="E19">
        <f t="shared" si="2"/>
        <v>-9.7899999999999991</v>
      </c>
      <c r="G19">
        <v>3</v>
      </c>
      <c r="H19" t="s">
        <v>13</v>
      </c>
    </row>
    <row r="20" spans="1:10" x14ac:dyDescent="0.25">
      <c r="A20">
        <v>11.343999999999999</v>
      </c>
      <c r="B20">
        <v>17.425000000000001</v>
      </c>
      <c r="C20">
        <f t="shared" si="0"/>
        <v>7.3285257656250069</v>
      </c>
      <c r="D20">
        <f t="shared" si="1"/>
        <v>21.076515840277796</v>
      </c>
      <c r="E20">
        <f t="shared" si="2"/>
        <v>-6.0810000000000013</v>
      </c>
      <c r="G20">
        <v>4</v>
      </c>
      <c r="H20" t="s">
        <v>14</v>
      </c>
    </row>
    <row r="21" spans="1:10" x14ac:dyDescent="0.25">
      <c r="A21">
        <v>12.369</v>
      </c>
      <c r="B21">
        <v>34.287999999999997</v>
      </c>
      <c r="C21">
        <f t="shared" si="0"/>
        <v>2.8295445156250034</v>
      </c>
      <c r="D21">
        <f t="shared" si="1"/>
        <v>150.60402934027763</v>
      </c>
      <c r="E21">
        <f t="shared" si="2"/>
        <v>-21.918999999999997</v>
      </c>
      <c r="G21">
        <v>5</v>
      </c>
      <c r="H21" t="s">
        <v>15</v>
      </c>
    </row>
    <row r="22" spans="1:10" x14ac:dyDescent="0.25">
      <c r="A22">
        <v>12.944000000000001</v>
      </c>
      <c r="B22">
        <v>23.893999999999998</v>
      </c>
      <c r="C22">
        <f t="shared" si="0"/>
        <v>1.2257257656249998</v>
      </c>
      <c r="D22">
        <f t="shared" si="1"/>
        <v>3.5271970069444287</v>
      </c>
      <c r="E22">
        <f t="shared" si="2"/>
        <v>-10.949999999999998</v>
      </c>
      <c r="G22">
        <v>6</v>
      </c>
      <c r="H22" t="s">
        <v>16</v>
      </c>
    </row>
    <row r="23" spans="1:10" x14ac:dyDescent="0.25">
      <c r="A23">
        <v>14.233000000000001</v>
      </c>
      <c r="B23">
        <v>17.96</v>
      </c>
      <c r="C23">
        <f t="shared" si="0"/>
        <v>3.3078515624999923E-2</v>
      </c>
      <c r="D23">
        <f t="shared" si="1"/>
        <v>16.450460006944457</v>
      </c>
      <c r="E23">
        <f t="shared" si="2"/>
        <v>-3.7270000000000003</v>
      </c>
      <c r="H23" t="s">
        <v>17</v>
      </c>
    </row>
    <row r="24" spans="1:10" x14ac:dyDescent="0.25">
      <c r="A24">
        <v>19.71</v>
      </c>
      <c r="B24">
        <v>22.058</v>
      </c>
      <c r="C24">
        <f t="shared" si="0"/>
        <v>32.022866265624998</v>
      </c>
      <c r="D24">
        <f t="shared" si="1"/>
        <v>1.7710069444442133E-3</v>
      </c>
      <c r="E24">
        <f t="shared" si="2"/>
        <v>-2.347999999999999</v>
      </c>
      <c r="H24" t="s">
        <v>18</v>
      </c>
    </row>
    <row r="25" spans="1:10" x14ac:dyDescent="0.25">
      <c r="A25">
        <v>16.004000000000001</v>
      </c>
      <c r="B25">
        <v>21.157</v>
      </c>
      <c r="C25">
        <f t="shared" si="0"/>
        <v>3.8137207656250021</v>
      </c>
      <c r="D25">
        <f t="shared" si="1"/>
        <v>0.73773784027778211</v>
      </c>
      <c r="E25">
        <f t="shared" si="2"/>
        <v>-5.1529999999999987</v>
      </c>
      <c r="H25" t="s">
        <v>19</v>
      </c>
      <c r="I25" t="s">
        <v>30</v>
      </c>
    </row>
    <row r="26" spans="1:10" x14ac:dyDescent="0.25">
      <c r="H26" t="s">
        <v>20</v>
      </c>
    </row>
    <row r="27" spans="1:10" x14ac:dyDescent="0.25">
      <c r="H27" t="s">
        <v>21</v>
      </c>
      <c r="J27" t="s">
        <v>26</v>
      </c>
    </row>
    <row r="28" spans="1:10" x14ac:dyDescent="0.25">
      <c r="H28" s="2"/>
      <c r="J28" s="1" t="s">
        <v>27</v>
      </c>
    </row>
    <row r="29" spans="1:10" x14ac:dyDescent="0.25">
      <c r="J29" s="1" t="s">
        <v>28</v>
      </c>
    </row>
    <row r="30" spans="1:10" x14ac:dyDescent="0.25">
      <c r="H30" t="s">
        <v>25</v>
      </c>
      <c r="J30" t="s">
        <v>29</v>
      </c>
    </row>
    <row r="31" spans="1:10" x14ac:dyDescent="0.25">
      <c r="H31" s="1" t="s">
        <v>22</v>
      </c>
    </row>
    <row r="32" spans="1:10" x14ac:dyDescent="0.25">
      <c r="H32" s="1" t="s">
        <v>23</v>
      </c>
    </row>
    <row r="33" spans="8:8" x14ac:dyDescent="0.25">
      <c r="H33" s="1" t="s">
        <v>24</v>
      </c>
    </row>
    <row r="34" spans="8:8" x14ac:dyDescent="0.25">
      <c r="H34"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sortState ref="A1:B26">
    <sortCondition ref="B1:B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stroopdata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Del Rosario</dc:creator>
  <cp:lastModifiedBy>Walgreens</cp:lastModifiedBy>
  <dcterms:created xsi:type="dcterms:W3CDTF">2016-11-01T15:54:38Z</dcterms:created>
  <dcterms:modified xsi:type="dcterms:W3CDTF">2016-11-02T02:28:53Z</dcterms:modified>
</cp:coreProperties>
</file>