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d_dem\OneDrive\Desktop\myWishlist Nov 2019\"/>
    </mc:Choice>
  </mc:AlternateContent>
  <xr:revisionPtr revIDLastSave="70" documentId="8_{2348F85E-24CC-4FAA-86F7-0A31994C2EB9}" xr6:coauthVersionLast="45" xr6:coauthVersionMax="45" xr10:uidLastSave="{B1008C40-48A5-45B5-9EE4-D72969820284}"/>
  <bookViews>
    <workbookView xWindow="-90" yWindow="-90" windowWidth="19380" windowHeight="10380" activeTab="1" xr2:uid="{00000000-000D-0000-FFFF-FFFF00000000}"/>
  </bookViews>
  <sheets>
    <sheet name="Budget Scenarios" sheetId="1" r:id="rId1"/>
    <sheet name="Summary" sheetId="2" r:id="rId2"/>
    <sheet name="Ad set Breakdow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G8" i="1" l="1"/>
  <c r="G9" i="1" s="1"/>
  <c r="G10" i="1" s="1"/>
  <c r="G11" i="1"/>
  <c r="G12" i="1" s="1"/>
  <c r="G13" i="1" s="1"/>
  <c r="G5" i="1"/>
  <c r="G6" i="1" s="1"/>
  <c r="K9" i="1"/>
  <c r="K10" i="1" s="1"/>
  <c r="K11" i="1" s="1"/>
  <c r="K6" i="1"/>
  <c r="K7" i="1" s="1"/>
  <c r="K8" i="1" s="1"/>
  <c r="K3" i="1"/>
  <c r="K4" i="1" s="1"/>
  <c r="B4" i="2" l="1"/>
  <c r="B5" i="2" s="1"/>
  <c r="B6" i="2" s="1"/>
  <c r="G15" i="1"/>
  <c r="G7" i="1"/>
  <c r="G16" i="1" s="1"/>
  <c r="G17" i="1" s="1"/>
  <c r="K13" i="1"/>
  <c r="K5" i="1"/>
  <c r="K14" i="1" s="1"/>
  <c r="K15" i="1" s="1"/>
</calcChain>
</file>

<file path=xl/sharedStrings.xml><?xml version="1.0" encoding="utf-8"?>
<sst xmlns="http://schemas.openxmlformats.org/spreadsheetml/2006/main" count="147" uniqueCount="80">
  <si>
    <t>Ad Set #</t>
  </si>
  <si>
    <t>Notable Metrics</t>
  </si>
  <si>
    <t>Targeting</t>
  </si>
  <si>
    <t>Content Type</t>
  </si>
  <si>
    <t>Duration</t>
  </si>
  <si>
    <t>Budgeting</t>
  </si>
  <si>
    <t>Goal</t>
  </si>
  <si>
    <t>Ad Set 1</t>
  </si>
  <si>
    <t>App Info</t>
  </si>
  <si>
    <t xml:space="preserve">Indefinitely </t>
  </si>
  <si>
    <t>Standard</t>
  </si>
  <si>
    <t>Brand Awareness + Installs</t>
  </si>
  <si>
    <t>Ad Set 2</t>
  </si>
  <si>
    <t>Broad and Quantity based</t>
  </si>
  <si>
    <t>Ad Set 3</t>
  </si>
  <si>
    <t>Product Showcase</t>
  </si>
  <si>
    <t>7-10 days prior</t>
  </si>
  <si>
    <t>20% higher</t>
  </si>
  <si>
    <t>Push Installs by showcasing luxury goods</t>
  </si>
  <si>
    <t>Ad Set 4</t>
  </si>
  <si>
    <t>3 days prior</t>
  </si>
  <si>
    <t>Double Standard</t>
  </si>
  <si>
    <t>Ad Set 5</t>
  </si>
  <si>
    <t>Retention Ads</t>
  </si>
  <si>
    <t>By Order of Priority</t>
  </si>
  <si>
    <t>Retain users, by reminding them to check the app</t>
  </si>
  <si>
    <t>Ad Set 6</t>
  </si>
  <si>
    <t>Ad Set 7</t>
  </si>
  <si>
    <t>Ad Set 8</t>
  </si>
  <si>
    <t>Ad Set 9</t>
  </si>
  <si>
    <t>Existing Users or Retargets</t>
  </si>
  <si>
    <t>Showcasing Winners</t>
  </si>
  <si>
    <t>Retain users and gain users</t>
  </si>
  <si>
    <t>Ad Set 10</t>
  </si>
  <si>
    <t>Retain Users and Build Brand Awareness</t>
  </si>
  <si>
    <t>Instagram</t>
  </si>
  <si>
    <t>Facebook</t>
  </si>
  <si>
    <t>Daily User Goal</t>
  </si>
  <si>
    <t>Snapchat</t>
  </si>
  <si>
    <t>Daily Active Users</t>
  </si>
  <si>
    <t>Monthly Active Users</t>
  </si>
  <si>
    <t>Stickiness (DAU/MAU x100)</t>
  </si>
  <si>
    <t>Session Length</t>
  </si>
  <si>
    <t>Retention Rate (%)</t>
  </si>
  <si>
    <t>Average Revenue Per User</t>
  </si>
  <si>
    <t>Average App Rating (weekly)</t>
  </si>
  <si>
    <t>Lifetime Value (per user)</t>
  </si>
  <si>
    <t>Average Spend per user</t>
  </si>
  <si>
    <t>Totals</t>
  </si>
  <si>
    <t>30 Day Launch Scenario</t>
  </si>
  <si>
    <t>CPI: 2.75</t>
  </si>
  <si>
    <t>Even Monthly Ad Spend Scenario</t>
  </si>
  <si>
    <t>CPI (avg)</t>
  </si>
  <si>
    <t>Recommended Budgeting % by Platform</t>
  </si>
  <si>
    <t>Daily New User Goal</t>
  </si>
  <si>
    <t>Budget per Month</t>
  </si>
  <si>
    <t xml:space="preserve">Instagram </t>
  </si>
  <si>
    <t xml:space="preserve">Facebook </t>
  </si>
  <si>
    <t>10 Ads</t>
  </si>
  <si>
    <t>Potential Net New Users Monthly</t>
  </si>
  <si>
    <t>Reserve for Prize Funding Run Rate</t>
  </si>
  <si>
    <t>Ad Budget for Launch</t>
  </si>
  <si>
    <t>Total Launch Budget</t>
  </si>
  <si>
    <t xml:space="preserve">Daily Total </t>
  </si>
  <si>
    <t>Potential Users During Launch</t>
  </si>
  <si>
    <t>Daily Ad spend</t>
  </si>
  <si>
    <t xml:space="preserve">Cost per Acquisition </t>
  </si>
  <si>
    <t>Interest Specific</t>
  </si>
  <si>
    <t>After Winner</t>
  </si>
  <si>
    <t>Ad Set Breakdown Example - Instagram/Facebook/Snapchat</t>
  </si>
  <si>
    <t>Yearly Installs Using avg CPI 2.75</t>
  </si>
  <si>
    <t>Yearly Marketing Ad Budget</t>
  </si>
  <si>
    <t>Break-even Customer Acquisition Cost Per User</t>
  </si>
  <si>
    <t>Retained Users Using Retention Rate 50%</t>
  </si>
  <si>
    <t>Daily Total</t>
  </si>
  <si>
    <t>Installs/Downloads/Registrations</t>
  </si>
  <si>
    <t>Notable Metrics to Track</t>
  </si>
  <si>
    <t>1 Year Marketing Budget Starting from Launch Marketing</t>
  </si>
  <si>
    <t>1 Year Marketing Ad Budget</t>
  </si>
  <si>
    <t>1 Year Installs Using avg CPI 2.75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</si>
</sst>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rgb="FF20124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38761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20124D"/>
      </patternFill>
    </fill>
    <fill>
      <patternFill patternType="solid">
        <fgColor theme="4" tint="0.59999389629810485"/>
        <bgColor rgb="FF1155CC"/>
      </patternFill>
    </fill>
    <fill>
      <patternFill patternType="solid">
        <fgColor theme="5" tint="0.59999389629810485"/>
        <bgColor rgb="FF1155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1155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9" fontId="1" fillId="0" borderId="0" xfId="0" applyNumberFormat="1" applyFont="1" applyFill="1" applyAlignment="1"/>
    <xf numFmtId="165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165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3" borderId="1" xfId="0" applyNumberFormat="1" applyFont="1" applyFill="1" applyBorder="1" applyAlignment="1">
      <alignment horizontal="right"/>
    </xf>
    <xf numFmtId="0" fontId="6" fillId="15" borderId="1" xfId="0" applyFont="1" applyFill="1" applyBorder="1" applyAlignment="1">
      <alignment horizontal="right"/>
    </xf>
    <xf numFmtId="165" fontId="6" fillId="10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0" fillId="0" borderId="3" xfId="0" applyFont="1" applyBorder="1" applyAlignment="1"/>
    <xf numFmtId="0" fontId="6" fillId="8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center"/>
    </xf>
    <xf numFmtId="0" fontId="6" fillId="14" borderId="1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6" fillId="8" borderId="1" xfId="0" applyFont="1" applyFill="1" applyBorder="1" applyAlignment="1"/>
    <xf numFmtId="0" fontId="6" fillId="16" borderId="1" xfId="0" applyFont="1" applyFill="1" applyBorder="1" applyAlignment="1"/>
    <xf numFmtId="0" fontId="5" fillId="9" borderId="1" xfId="0" applyFont="1" applyFill="1" applyBorder="1" applyAlignment="1">
      <alignment horizontal="center"/>
    </xf>
    <xf numFmtId="0" fontId="5" fillId="8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6" fillId="7" borderId="2" xfId="0" applyFont="1" applyFill="1" applyBorder="1" applyAlignment="1">
      <alignment horizontal="center"/>
    </xf>
    <xf numFmtId="0" fontId="6" fillId="8" borderId="3" xfId="0" applyFont="1" applyFill="1" applyBorder="1" applyAlignment="1"/>
    <xf numFmtId="0" fontId="6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165" fontId="6" fillId="0" borderId="1" xfId="0" applyNumberFormat="1" applyFont="1" applyFill="1" applyBorder="1"/>
    <xf numFmtId="3" fontId="6" fillId="0" borderId="1" xfId="0" applyNumberFormat="1" applyFont="1" applyFill="1" applyBorder="1"/>
    <xf numFmtId="164" fontId="6" fillId="0" borderId="1" xfId="0" applyNumberFormat="1" applyFont="1" applyFill="1" applyBorder="1"/>
    <xf numFmtId="0" fontId="4" fillId="17" borderId="1" xfId="0" applyFont="1" applyFill="1" applyBorder="1" applyAlignment="1"/>
    <xf numFmtId="0" fontId="0" fillId="1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6600CC"/>
      <color rgb="FF00CC00"/>
      <color rgb="FF990099"/>
      <color rgb="FFDC77E1"/>
      <color rgb="FFED8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1"/>
  <sheetViews>
    <sheetView topLeftCell="B1" zoomScaleNormal="100" workbookViewId="0">
      <selection activeCell="I1" sqref="I1:K15"/>
    </sheetView>
  </sheetViews>
  <sheetFormatPr defaultColWidth="14.40625" defaultRowHeight="15.75" customHeight="1" x14ac:dyDescent="0.6"/>
  <cols>
    <col min="1" max="1" width="24.1328125" customWidth="1"/>
    <col min="2" max="2" width="21.36328125" customWidth="1"/>
    <col min="5" max="5" width="17.36328125" bestFit="1" customWidth="1"/>
    <col min="6" max="6" width="17.6328125" customWidth="1"/>
    <col min="7" max="7" width="15.953125" customWidth="1"/>
    <col min="9" max="9" width="17.6328125" customWidth="1"/>
  </cols>
  <sheetData>
    <row r="1" spans="1:14" ht="15.75" customHeight="1" x14ac:dyDescent="0.6">
      <c r="B1" s="41" t="s">
        <v>1</v>
      </c>
      <c r="C1" s="42"/>
      <c r="D1" s="11"/>
      <c r="E1" s="50" t="s">
        <v>49</v>
      </c>
      <c r="F1" s="51"/>
      <c r="G1" s="51"/>
      <c r="I1" s="44" t="s">
        <v>51</v>
      </c>
      <c r="J1" s="45"/>
      <c r="K1" s="45"/>
    </row>
    <row r="2" spans="1:14" ht="15.75" customHeight="1" x14ac:dyDescent="0.6">
      <c r="A2" s="1"/>
      <c r="B2" s="13" t="s">
        <v>52</v>
      </c>
      <c r="C2" s="14">
        <v>2.75</v>
      </c>
      <c r="D2" s="11"/>
      <c r="E2" s="46" t="s">
        <v>62</v>
      </c>
      <c r="F2" s="47"/>
      <c r="G2" s="17">
        <v>170000</v>
      </c>
      <c r="I2" s="46" t="s">
        <v>55</v>
      </c>
      <c r="J2" s="47"/>
      <c r="K2" s="17">
        <v>55000</v>
      </c>
      <c r="L2" s="4"/>
      <c r="M2" s="4"/>
    </row>
    <row r="3" spans="1:14" ht="15.75" customHeight="1" x14ac:dyDescent="0.6">
      <c r="A3" s="1"/>
      <c r="B3" s="12"/>
      <c r="C3" s="12"/>
      <c r="D3" s="11"/>
      <c r="E3" s="46" t="s">
        <v>61</v>
      </c>
      <c r="F3" s="47"/>
      <c r="G3" s="17">
        <v>85000</v>
      </c>
      <c r="H3" s="4"/>
      <c r="I3" s="48" t="s">
        <v>56</v>
      </c>
      <c r="J3" s="49"/>
      <c r="K3" s="23">
        <f>K2*C19</f>
        <v>27500</v>
      </c>
    </row>
    <row r="4" spans="1:14" ht="15.75" customHeight="1" x14ac:dyDescent="0.6">
      <c r="A4" s="1"/>
      <c r="B4" s="52" t="s">
        <v>76</v>
      </c>
      <c r="C4" s="53"/>
      <c r="D4" s="11"/>
      <c r="E4" s="46" t="s">
        <v>60</v>
      </c>
      <c r="F4" s="47"/>
      <c r="G4" s="17">
        <v>85000</v>
      </c>
      <c r="I4" s="18" t="s">
        <v>65</v>
      </c>
      <c r="J4" s="19" t="s">
        <v>58</v>
      </c>
      <c r="K4" s="17">
        <f>K3/30</f>
        <v>916.66666666666663</v>
      </c>
    </row>
    <row r="5" spans="1:14" ht="15.75" customHeight="1" x14ac:dyDescent="0.6">
      <c r="A5" s="1"/>
      <c r="B5" s="35" t="s">
        <v>75</v>
      </c>
      <c r="C5" s="36"/>
      <c r="D5" s="11"/>
      <c r="E5" s="48" t="s">
        <v>56</v>
      </c>
      <c r="F5" s="49"/>
      <c r="G5" s="23">
        <f>G3*C19</f>
        <v>42500</v>
      </c>
      <c r="I5" s="18" t="s">
        <v>54</v>
      </c>
      <c r="J5" s="19" t="s">
        <v>50</v>
      </c>
      <c r="K5" s="20">
        <f>K4/C2</f>
        <v>333.33333333333331</v>
      </c>
    </row>
    <row r="6" spans="1:14" ht="15.75" customHeight="1" x14ac:dyDescent="0.6">
      <c r="A6" s="1"/>
      <c r="B6" s="35" t="s">
        <v>39</v>
      </c>
      <c r="C6" s="36"/>
      <c r="D6" s="11"/>
      <c r="E6" s="18" t="s">
        <v>65</v>
      </c>
      <c r="F6" s="19" t="s">
        <v>58</v>
      </c>
      <c r="G6" s="17">
        <f>G5/30</f>
        <v>1416.6666666666667</v>
      </c>
      <c r="I6" s="54" t="s">
        <v>57</v>
      </c>
      <c r="J6" s="42"/>
      <c r="K6" s="26">
        <f>K2*C20</f>
        <v>16500</v>
      </c>
    </row>
    <row r="7" spans="1:14" ht="15.75" customHeight="1" x14ac:dyDescent="0.6">
      <c r="A7" s="3"/>
      <c r="B7" s="35" t="s">
        <v>40</v>
      </c>
      <c r="C7" s="36"/>
      <c r="D7" s="11"/>
      <c r="E7" s="18" t="s">
        <v>54</v>
      </c>
      <c r="F7" s="19" t="s">
        <v>50</v>
      </c>
      <c r="G7" s="20">
        <f>G6/C2</f>
        <v>515.15151515151513</v>
      </c>
      <c r="I7" s="18" t="s">
        <v>65</v>
      </c>
      <c r="J7" s="19" t="s">
        <v>58</v>
      </c>
      <c r="K7" s="17">
        <f>K6/30</f>
        <v>550</v>
      </c>
      <c r="M7" s="5"/>
      <c r="N7" s="6"/>
    </row>
    <row r="8" spans="1:14" ht="15.75" customHeight="1" x14ac:dyDescent="0.6">
      <c r="A8" s="3"/>
      <c r="B8" s="35" t="s">
        <v>41</v>
      </c>
      <c r="C8" s="36"/>
      <c r="D8" s="11"/>
      <c r="E8" s="54" t="s">
        <v>57</v>
      </c>
      <c r="F8" s="42"/>
      <c r="G8" s="26">
        <f>G3*C20</f>
        <v>25500</v>
      </c>
      <c r="I8" s="18" t="s">
        <v>54</v>
      </c>
      <c r="J8" s="19" t="s">
        <v>50</v>
      </c>
      <c r="K8" s="21">
        <f>K7/C2</f>
        <v>200</v>
      </c>
    </row>
    <row r="9" spans="1:14" ht="15.75" customHeight="1" x14ac:dyDescent="0.6">
      <c r="A9" s="3"/>
      <c r="B9" s="35" t="s">
        <v>42</v>
      </c>
      <c r="C9" s="36"/>
      <c r="D9" s="11"/>
      <c r="E9" s="18" t="s">
        <v>65</v>
      </c>
      <c r="F9" s="19" t="s">
        <v>58</v>
      </c>
      <c r="G9" s="17">
        <f>G8/30</f>
        <v>850</v>
      </c>
      <c r="I9" s="33" t="s">
        <v>38</v>
      </c>
      <c r="J9" s="34"/>
      <c r="K9" s="24">
        <f>K2*C21</f>
        <v>11000</v>
      </c>
      <c r="L9" s="4"/>
    </row>
    <row r="10" spans="1:14" ht="15.75" customHeight="1" x14ac:dyDescent="0.6">
      <c r="A10" s="3"/>
      <c r="B10" s="35" t="s">
        <v>43</v>
      </c>
      <c r="C10" s="36"/>
      <c r="D10" s="11"/>
      <c r="E10" s="18" t="s">
        <v>54</v>
      </c>
      <c r="F10" s="19" t="s">
        <v>50</v>
      </c>
      <c r="G10" s="21">
        <f>G9/C2</f>
        <v>309.09090909090907</v>
      </c>
      <c r="I10" s="18" t="s">
        <v>65</v>
      </c>
      <c r="J10" s="19" t="s">
        <v>58</v>
      </c>
      <c r="K10" s="17">
        <f>K9/30</f>
        <v>366.66666666666669</v>
      </c>
    </row>
    <row r="11" spans="1:14" ht="15.75" customHeight="1" x14ac:dyDescent="0.6">
      <c r="B11" s="35" t="s">
        <v>44</v>
      </c>
      <c r="C11" s="36"/>
      <c r="D11" s="11"/>
      <c r="E11" s="33" t="s">
        <v>38</v>
      </c>
      <c r="F11" s="34"/>
      <c r="G11" s="24">
        <f>G3*C21</f>
        <v>17000</v>
      </c>
      <c r="I11" s="18" t="s">
        <v>54</v>
      </c>
      <c r="J11" s="19" t="s">
        <v>50</v>
      </c>
      <c r="K11" s="21">
        <f>K10/C2</f>
        <v>133.33333333333334</v>
      </c>
    </row>
    <row r="12" spans="1:14" ht="15.75" customHeight="1" x14ac:dyDescent="0.6">
      <c r="B12" s="35" t="s">
        <v>66</v>
      </c>
      <c r="C12" s="36"/>
      <c r="D12" s="11"/>
      <c r="E12" s="18" t="s">
        <v>65</v>
      </c>
      <c r="F12" s="19" t="s">
        <v>58</v>
      </c>
      <c r="G12" s="22">
        <f>G11/30</f>
        <v>566.66666666666663</v>
      </c>
      <c r="I12" s="37" t="s">
        <v>48</v>
      </c>
      <c r="J12" s="43"/>
      <c r="K12" s="25" t="s">
        <v>63</v>
      </c>
    </row>
    <row r="13" spans="1:14" ht="15.75" customHeight="1" x14ac:dyDescent="0.6">
      <c r="B13" s="35" t="s">
        <v>45</v>
      </c>
      <c r="C13" s="36"/>
      <c r="D13" s="11"/>
      <c r="E13" s="18" t="s">
        <v>54</v>
      </c>
      <c r="F13" s="19" t="s">
        <v>50</v>
      </c>
      <c r="G13" s="21">
        <f>G12/C2</f>
        <v>206.06060606060603</v>
      </c>
      <c r="I13" s="29" t="s">
        <v>65</v>
      </c>
      <c r="J13" s="30"/>
      <c r="K13" s="17">
        <f>K4+K7+K10</f>
        <v>1833.3333333333333</v>
      </c>
    </row>
    <row r="14" spans="1:14" ht="15.75" customHeight="1" x14ac:dyDescent="0.6">
      <c r="B14" s="35" t="s">
        <v>46</v>
      </c>
      <c r="C14" s="36"/>
      <c r="D14" s="11"/>
      <c r="E14" s="37" t="s">
        <v>48</v>
      </c>
      <c r="F14" s="38"/>
      <c r="G14" s="25" t="s">
        <v>74</v>
      </c>
      <c r="I14" s="29" t="s">
        <v>37</v>
      </c>
      <c r="J14" s="30"/>
      <c r="K14" s="20">
        <f>K5+K8+K11</f>
        <v>666.66666666666663</v>
      </c>
    </row>
    <row r="15" spans="1:14" ht="15.75" customHeight="1" x14ac:dyDescent="0.6">
      <c r="B15" s="35" t="s">
        <v>47</v>
      </c>
      <c r="C15" s="36"/>
      <c r="D15" s="11"/>
      <c r="E15" s="29" t="s">
        <v>65</v>
      </c>
      <c r="F15" s="30"/>
      <c r="G15" s="17">
        <f>G6+G9+G12</f>
        <v>2833.3333333333335</v>
      </c>
      <c r="I15" s="32" t="s">
        <v>59</v>
      </c>
      <c r="J15" s="32"/>
      <c r="K15" s="20">
        <f>K14*30</f>
        <v>20000</v>
      </c>
    </row>
    <row r="16" spans="1:14" ht="15.75" customHeight="1" x14ac:dyDescent="0.6">
      <c r="B16" s="11"/>
      <c r="C16" s="11"/>
      <c r="D16" s="11"/>
      <c r="E16" s="29" t="s">
        <v>37</v>
      </c>
      <c r="F16" s="30"/>
      <c r="G16" s="20">
        <f>G7+G10+G13</f>
        <v>1030.3030303030303</v>
      </c>
      <c r="I16" s="2"/>
    </row>
    <row r="17" spans="2:12" ht="15.75" customHeight="1" x14ac:dyDescent="0.6">
      <c r="B17" s="41" t="s">
        <v>53</v>
      </c>
      <c r="C17" s="42"/>
      <c r="D17" s="11"/>
      <c r="E17" s="39" t="s">
        <v>64</v>
      </c>
      <c r="F17" s="40"/>
      <c r="G17" s="20">
        <f>G16*30</f>
        <v>30909.090909090908</v>
      </c>
    </row>
    <row r="18" spans="2:12" ht="15.75" customHeight="1" x14ac:dyDescent="0.6">
      <c r="B18" s="31" t="s">
        <v>24</v>
      </c>
      <c r="C18" s="31"/>
      <c r="D18" s="11"/>
      <c r="E18" s="11"/>
      <c r="F18" s="11"/>
      <c r="G18" s="11"/>
    </row>
    <row r="19" spans="2:12" ht="13" x14ac:dyDescent="0.6">
      <c r="B19" s="13" t="s">
        <v>35</v>
      </c>
      <c r="C19" s="15">
        <v>0.5</v>
      </c>
      <c r="D19" s="11"/>
      <c r="E19" s="11"/>
      <c r="F19" s="11"/>
      <c r="G19" s="11"/>
    </row>
    <row r="20" spans="2:12" ht="13" x14ac:dyDescent="0.6">
      <c r="B20" s="13" t="s">
        <v>36</v>
      </c>
      <c r="C20" s="15">
        <v>0.3</v>
      </c>
      <c r="D20" s="11"/>
      <c r="E20" s="11"/>
      <c r="F20" s="11"/>
      <c r="G20" s="11"/>
    </row>
    <row r="21" spans="2:12" ht="13" x14ac:dyDescent="0.6">
      <c r="B21" s="13" t="s">
        <v>38</v>
      </c>
      <c r="C21" s="15">
        <v>0.2</v>
      </c>
      <c r="D21" s="11"/>
      <c r="E21" s="11"/>
      <c r="F21" s="11"/>
      <c r="G21" s="11"/>
      <c r="L21" s="10"/>
    </row>
    <row r="22" spans="2:12" ht="13" x14ac:dyDescent="0.6">
      <c r="L22" s="7"/>
    </row>
    <row r="23" spans="2:12" ht="13" x14ac:dyDescent="0.6">
      <c r="L23" s="9"/>
    </row>
    <row r="24" spans="2:12" ht="13" x14ac:dyDescent="0.6"/>
    <row r="25" spans="2:12" ht="13" x14ac:dyDescent="0.6">
      <c r="H25" s="7"/>
    </row>
    <row r="26" spans="2:12" ht="13" x14ac:dyDescent="0.6">
      <c r="H26" s="8"/>
    </row>
    <row r="27" spans="2:12" ht="13" x14ac:dyDescent="0.6"/>
    <row r="28" spans="2:12" ht="13" x14ac:dyDescent="0.6"/>
    <row r="29" spans="2:12" ht="13" x14ac:dyDescent="0.6"/>
    <row r="30" spans="2:12" ht="13" x14ac:dyDescent="0.6"/>
    <row r="31" spans="2:12" ht="13" x14ac:dyDescent="0.6"/>
  </sheetData>
  <mergeCells count="35">
    <mergeCell ref="I1:K1"/>
    <mergeCell ref="E4:F4"/>
    <mergeCell ref="B1:C1"/>
    <mergeCell ref="B8:C8"/>
    <mergeCell ref="B7:C7"/>
    <mergeCell ref="I3:J3"/>
    <mergeCell ref="E2:F2"/>
    <mergeCell ref="E1:G1"/>
    <mergeCell ref="E3:F3"/>
    <mergeCell ref="B5:C5"/>
    <mergeCell ref="B6:C6"/>
    <mergeCell ref="I2:J2"/>
    <mergeCell ref="B4:C4"/>
    <mergeCell ref="E5:F5"/>
    <mergeCell ref="E8:F8"/>
    <mergeCell ref="I6:J6"/>
    <mergeCell ref="I9:J9"/>
    <mergeCell ref="B13:C13"/>
    <mergeCell ref="B14:C14"/>
    <mergeCell ref="B15:C15"/>
    <mergeCell ref="E11:F11"/>
    <mergeCell ref="E14:F14"/>
    <mergeCell ref="I12:J12"/>
    <mergeCell ref="B11:C11"/>
    <mergeCell ref="B12:C12"/>
    <mergeCell ref="B9:C9"/>
    <mergeCell ref="B10:C10"/>
    <mergeCell ref="E15:F15"/>
    <mergeCell ref="E16:F16"/>
    <mergeCell ref="I13:J13"/>
    <mergeCell ref="I14:J14"/>
    <mergeCell ref="B18:C18"/>
    <mergeCell ref="I15:J15"/>
    <mergeCell ref="E17:F17"/>
    <mergeCell ref="B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6"/>
  <sheetViews>
    <sheetView tabSelected="1" workbookViewId="0">
      <selection activeCell="A10" sqref="A10"/>
    </sheetView>
  </sheetViews>
  <sheetFormatPr defaultColWidth="14.40625" defaultRowHeight="15.75" customHeight="1" x14ac:dyDescent="0.6"/>
  <cols>
    <col min="1" max="1" width="40.1796875" customWidth="1"/>
    <col min="2" max="2" width="9.7265625" customWidth="1"/>
    <col min="3" max="3" width="24.54296875" customWidth="1"/>
    <col min="4" max="4" width="21.40625" customWidth="1"/>
    <col min="5" max="5" width="23.40625" customWidth="1"/>
    <col min="6" max="6" width="22.26953125" customWidth="1"/>
    <col min="7" max="7" width="25.40625" customWidth="1"/>
    <col min="8" max="8" width="23" customWidth="1"/>
    <col min="9" max="9" width="23.54296875" customWidth="1"/>
    <col min="10" max="10" width="21.6796875" customWidth="1"/>
  </cols>
  <sheetData>
    <row r="2" spans="1:2" ht="15.75" customHeight="1" x14ac:dyDescent="0.6">
      <c r="A2" s="60" t="s">
        <v>77</v>
      </c>
      <c r="B2" s="61"/>
    </row>
    <row r="3" spans="1:2" ht="15.75" customHeight="1" x14ac:dyDescent="0.6">
      <c r="A3" s="16" t="s">
        <v>78</v>
      </c>
      <c r="B3" s="57">
        <f>85000+(55000*11)</f>
        <v>690000</v>
      </c>
    </row>
    <row r="4" spans="1:2" ht="15.75" customHeight="1" x14ac:dyDescent="0.6">
      <c r="A4" s="16" t="s">
        <v>79</v>
      </c>
      <c r="B4" s="58">
        <f>B3/2.75</f>
        <v>250909.09090909091</v>
      </c>
    </row>
    <row r="5" spans="1:2" ht="15.75" customHeight="1" x14ac:dyDescent="0.6">
      <c r="A5" s="16" t="s">
        <v>73</v>
      </c>
      <c r="B5" s="58">
        <f>B4*0.5</f>
        <v>125454.54545454546</v>
      </c>
    </row>
    <row r="6" spans="1:2" ht="15.75" customHeight="1" x14ac:dyDescent="0.6">
      <c r="A6" s="16" t="s">
        <v>72</v>
      </c>
      <c r="B6" s="59">
        <f>B3/B5</f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13"/>
  <sheetViews>
    <sheetView workbookViewId="0">
      <selection activeCell="D16" sqref="D16"/>
    </sheetView>
  </sheetViews>
  <sheetFormatPr defaultColWidth="14.40625" defaultRowHeight="15.75" customHeight="1" x14ac:dyDescent="0.6"/>
  <cols>
    <col min="3" max="3" width="23.54296875" customWidth="1"/>
    <col min="4" max="4" width="22.26953125" customWidth="1"/>
    <col min="5" max="5" width="17.1328125" customWidth="1"/>
    <col min="6" max="6" width="17.40625" customWidth="1"/>
    <col min="7" max="7" width="40.1796875" customWidth="1"/>
  </cols>
  <sheetData>
    <row r="2" spans="2:7" ht="15.75" customHeight="1" x14ac:dyDescent="0.6">
      <c r="B2" s="55" t="s">
        <v>69</v>
      </c>
      <c r="C2" s="56"/>
      <c r="D2" s="56"/>
      <c r="E2" s="56"/>
      <c r="F2" s="56"/>
      <c r="G2" s="56"/>
    </row>
    <row r="3" spans="2:7" ht="15.75" customHeight="1" x14ac:dyDescent="0.6">
      <c r="B3" s="27" t="s">
        <v>0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</row>
    <row r="4" spans="2:7" ht="15.75" customHeight="1" x14ac:dyDescent="0.6">
      <c r="B4" s="28" t="s">
        <v>7</v>
      </c>
      <c r="C4" s="13" t="s">
        <v>67</v>
      </c>
      <c r="D4" s="13" t="s">
        <v>8</v>
      </c>
      <c r="E4" s="13" t="s">
        <v>9</v>
      </c>
      <c r="F4" s="13" t="s">
        <v>10</v>
      </c>
      <c r="G4" s="13" t="s">
        <v>11</v>
      </c>
    </row>
    <row r="5" spans="2:7" ht="15.75" customHeight="1" x14ac:dyDescent="0.6">
      <c r="B5" s="28" t="s">
        <v>12</v>
      </c>
      <c r="C5" s="13" t="s">
        <v>13</v>
      </c>
      <c r="D5" s="13" t="s">
        <v>8</v>
      </c>
      <c r="E5" s="13" t="s">
        <v>9</v>
      </c>
      <c r="F5" s="13" t="s">
        <v>10</v>
      </c>
      <c r="G5" s="13" t="s">
        <v>11</v>
      </c>
    </row>
    <row r="6" spans="2:7" ht="15.75" customHeight="1" x14ac:dyDescent="0.6">
      <c r="B6" s="28" t="s">
        <v>14</v>
      </c>
      <c r="C6" s="13" t="s">
        <v>67</v>
      </c>
      <c r="D6" s="13" t="s">
        <v>15</v>
      </c>
      <c r="E6" s="13" t="s">
        <v>16</v>
      </c>
      <c r="F6" s="13" t="s">
        <v>17</v>
      </c>
      <c r="G6" s="13" t="s">
        <v>18</v>
      </c>
    </row>
    <row r="7" spans="2:7" ht="15.75" customHeight="1" x14ac:dyDescent="0.6">
      <c r="B7" s="28" t="s">
        <v>19</v>
      </c>
      <c r="C7" s="13" t="s">
        <v>67</v>
      </c>
      <c r="D7" s="13" t="s">
        <v>15</v>
      </c>
      <c r="E7" s="13" t="s">
        <v>20</v>
      </c>
      <c r="F7" s="13" t="s">
        <v>21</v>
      </c>
      <c r="G7" s="13" t="s">
        <v>18</v>
      </c>
    </row>
    <row r="8" spans="2:7" ht="15.75" customHeight="1" x14ac:dyDescent="0.6">
      <c r="B8" s="28" t="s">
        <v>22</v>
      </c>
      <c r="C8" s="13" t="s">
        <v>67</v>
      </c>
      <c r="D8" s="13" t="s">
        <v>23</v>
      </c>
      <c r="E8" s="13" t="s">
        <v>9</v>
      </c>
      <c r="F8" s="13" t="s">
        <v>10</v>
      </c>
      <c r="G8" s="13" t="s">
        <v>25</v>
      </c>
    </row>
    <row r="9" spans="2:7" ht="15.75" customHeight="1" x14ac:dyDescent="0.6">
      <c r="B9" s="28" t="s">
        <v>26</v>
      </c>
      <c r="C9" s="13" t="s">
        <v>13</v>
      </c>
      <c r="D9" s="13" t="s">
        <v>23</v>
      </c>
      <c r="E9" s="13" t="s">
        <v>9</v>
      </c>
      <c r="F9" s="13" t="s">
        <v>10</v>
      </c>
      <c r="G9" s="13" t="s">
        <v>25</v>
      </c>
    </row>
    <row r="10" spans="2:7" ht="15.75" customHeight="1" x14ac:dyDescent="0.6">
      <c r="B10" s="28" t="s">
        <v>27</v>
      </c>
      <c r="C10" s="13" t="s">
        <v>67</v>
      </c>
      <c r="D10" s="13" t="s">
        <v>8</v>
      </c>
      <c r="E10" s="13" t="s">
        <v>9</v>
      </c>
      <c r="F10" s="13" t="s">
        <v>10</v>
      </c>
      <c r="G10" s="13" t="s">
        <v>11</v>
      </c>
    </row>
    <row r="11" spans="2:7" ht="15.75" customHeight="1" x14ac:dyDescent="0.6">
      <c r="B11" s="28" t="s">
        <v>28</v>
      </c>
      <c r="C11" s="13" t="s">
        <v>13</v>
      </c>
      <c r="D11" s="13" t="s">
        <v>8</v>
      </c>
      <c r="E11" s="13" t="s">
        <v>9</v>
      </c>
      <c r="F11" s="13" t="s">
        <v>10</v>
      </c>
      <c r="G11" s="13" t="s">
        <v>11</v>
      </c>
    </row>
    <row r="12" spans="2:7" ht="15.75" customHeight="1" x14ac:dyDescent="0.6">
      <c r="B12" s="28" t="s">
        <v>29</v>
      </c>
      <c r="C12" s="13" t="s">
        <v>30</v>
      </c>
      <c r="D12" s="13" t="s">
        <v>31</v>
      </c>
      <c r="E12" s="13" t="s">
        <v>68</v>
      </c>
      <c r="F12" s="13" t="s">
        <v>21</v>
      </c>
      <c r="G12" s="13" t="s">
        <v>32</v>
      </c>
    </row>
    <row r="13" spans="2:7" ht="15.75" customHeight="1" x14ac:dyDescent="0.6">
      <c r="B13" s="28" t="s">
        <v>33</v>
      </c>
      <c r="C13" s="13" t="s">
        <v>30</v>
      </c>
      <c r="D13" s="13" t="s">
        <v>31</v>
      </c>
      <c r="E13" s="13" t="s">
        <v>9</v>
      </c>
      <c r="F13" s="13" t="s">
        <v>10</v>
      </c>
      <c r="G13" s="13" t="s">
        <v>34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Scenarios</vt:lpstr>
      <vt:lpstr>Summary</vt:lpstr>
      <vt:lpstr>Ad set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Medeiros</dc:creator>
  <cp:lastModifiedBy>David De Medeiros</cp:lastModifiedBy>
  <dcterms:created xsi:type="dcterms:W3CDTF">2019-11-13T21:05:49Z</dcterms:created>
  <dcterms:modified xsi:type="dcterms:W3CDTF">2019-11-18T02:03:01Z</dcterms:modified>
</cp:coreProperties>
</file>