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filterPrivacy="1"/>
  <xr:revisionPtr revIDLastSave="0" documentId="8_{552C826E-7E01-43C6-B920-4E4ED27819CE}" xr6:coauthVersionLast="38" xr6:coauthVersionMax="38" xr10:uidLastSave="{00000000-0000-0000-0000-000000000000}"/>
  <bookViews>
    <workbookView xWindow="0" yWindow="0" windowWidth="16680" windowHeight="7673" tabRatio="744" xr2:uid="{00000000-000D-0000-FFFF-FFFF00000000}"/>
  </bookViews>
  <sheets>
    <sheet name="全部" sheetId="2" r:id="rId1"/>
    <sheet name="示例" sheetId="3" r:id="rId2"/>
  </sheets>
  <definedNames>
    <definedName name="_xlnm._FilterDatabase" localSheetId="0" hidden="1">全部!$N$1:$N$107</definedName>
    <definedName name="_xlnm._FilterDatabase" localSheetId="1" hidden="1">示例!$A$4:$R$6</definedName>
  </definedNames>
  <calcPr calcId="181029"/>
  <fileRecoveryPr repairLoad="1"/>
</workbook>
</file>

<file path=xl/calcChain.xml><?xml version="1.0" encoding="utf-8"?>
<calcChain xmlns="http://schemas.openxmlformats.org/spreadsheetml/2006/main">
  <c r="I101" i="2" l="1"/>
  <c r="I96" i="2"/>
  <c r="M32" i="2" l="1"/>
  <c r="I32" i="2" s="1"/>
  <c r="M31" i="2"/>
  <c r="M30" i="2"/>
  <c r="I6" i="2" l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7" i="2"/>
  <c r="I98" i="2"/>
  <c r="I99" i="2"/>
  <c r="I100" i="2"/>
  <c r="I102" i="2"/>
  <c r="I103" i="2"/>
  <c r="I7" i="2"/>
  <c r="I8" i="2"/>
  <c r="I9" i="2"/>
  <c r="I10" i="2"/>
  <c r="I11" i="2"/>
  <c r="G103" i="2" l="1"/>
  <c r="A103" i="2"/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6" i="2"/>
  <c r="G97" i="2" l="1"/>
  <c r="G94" i="2"/>
  <c r="G101" i="2"/>
  <c r="G102" i="2"/>
  <c r="G96" i="2"/>
  <c r="G95" i="2"/>
  <c r="G93" i="2"/>
  <c r="G100" i="2"/>
  <c r="G92" i="2"/>
  <c r="G87" i="2"/>
  <c r="G91" i="2"/>
  <c r="G90" i="2"/>
  <c r="G99" i="2"/>
  <c r="G98" i="2"/>
  <c r="G9" i="2"/>
  <c r="G10" i="2"/>
  <c r="G13" i="2"/>
  <c r="G14" i="2"/>
  <c r="G18" i="2"/>
  <c r="G21" i="2"/>
  <c r="G22" i="2"/>
  <c r="G25" i="2"/>
  <c r="G26" i="2"/>
  <c r="G30" i="2"/>
  <c r="G34" i="2"/>
  <c r="G37" i="2"/>
  <c r="G38" i="2"/>
  <c r="G41" i="2"/>
  <c r="G42" i="2"/>
  <c r="G46" i="2"/>
  <c r="G50" i="2"/>
  <c r="G52" i="2"/>
  <c r="G54" i="2"/>
  <c r="G56" i="2"/>
  <c r="G57" i="2"/>
  <c r="G58" i="2"/>
  <c r="G60" i="2"/>
  <c r="G62" i="2"/>
  <c r="G64" i="2"/>
  <c r="G65" i="2"/>
  <c r="G67" i="2"/>
  <c r="G69" i="2"/>
  <c r="G70" i="2"/>
  <c r="G71" i="2"/>
  <c r="G73" i="2"/>
  <c r="G75" i="2"/>
  <c r="G77" i="2"/>
  <c r="G78" i="2"/>
  <c r="G79" i="2"/>
  <c r="G82" i="2"/>
  <c r="G83" i="2"/>
  <c r="G88" i="2"/>
  <c r="G89" i="2"/>
  <c r="G85" i="2"/>
  <c r="G86" i="2"/>
  <c r="G47" i="2"/>
  <c r="G16" i="2"/>
  <c r="G17" i="2"/>
  <c r="G84" i="2"/>
  <c r="G80" i="2"/>
  <c r="G81" i="2"/>
  <c r="G68" i="2"/>
  <c r="G72" i="2"/>
  <c r="G74" i="2"/>
  <c r="G76" i="2"/>
  <c r="G66" i="2"/>
  <c r="G51" i="2"/>
  <c r="G53" i="2"/>
  <c r="G55" i="2"/>
  <c r="G59" i="2"/>
  <c r="G61" i="2"/>
  <c r="G63" i="2"/>
  <c r="G49" i="2"/>
  <c r="G48" i="2"/>
  <c r="G20" i="2"/>
  <c r="G23" i="2"/>
  <c r="G24" i="2"/>
  <c r="G27" i="2"/>
  <c r="G28" i="2"/>
  <c r="G29" i="2"/>
  <c r="G31" i="2"/>
  <c r="G32" i="2"/>
  <c r="G33" i="2"/>
  <c r="G35" i="2"/>
  <c r="G36" i="2"/>
  <c r="G39" i="2"/>
  <c r="G40" i="2"/>
  <c r="G43" i="2"/>
  <c r="G44" i="2"/>
  <c r="G45" i="2"/>
  <c r="G19" i="2"/>
  <c r="G7" i="2"/>
  <c r="G8" i="2"/>
  <c r="G11" i="2"/>
  <c r="G12" i="2"/>
  <c r="G15" i="2"/>
  <c r="G6" i="2"/>
  <c r="I8" i="3"/>
  <c r="G8" i="3" s="1"/>
  <c r="G7" i="3"/>
  <c r="N6" i="3"/>
  <c r="M6" i="3"/>
  <c r="I6" i="3" s="1"/>
  <c r="G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自然月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自然月</t>
        </r>
      </text>
    </comment>
    <comment ref="L4" authorId="0" shapeId="0" xr:uid="{00000000-0006-0000-0100-000002000000}">
      <text>
        <r>
          <rPr>
            <sz val="9"/>
            <color indexed="81"/>
            <rFont val="宋体"/>
            <family val="3"/>
            <charset val="134"/>
          </rPr>
          <t>加班按1小时为单位
不足1小时不计
调休以0.5天为单位
加班优先安排调休</t>
        </r>
      </text>
    </comment>
    <comment ref="G6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公式</t>
        </r>
      </text>
    </comment>
    <comment ref="I6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填写加班小时用公式核算</t>
        </r>
      </text>
    </comment>
  </commentList>
</comments>
</file>

<file path=xl/sharedStrings.xml><?xml version="1.0" encoding="utf-8"?>
<sst xmlns="http://schemas.openxmlformats.org/spreadsheetml/2006/main" count="805" uniqueCount="291">
  <si>
    <t>姓名</t>
  </si>
  <si>
    <t>负责人</t>
  </si>
  <si>
    <t>备注</t>
  </si>
  <si>
    <t>归属中心</t>
    <phoneticPr fontId="1" type="noConversion"/>
  </si>
  <si>
    <t>[****]</t>
    <phoneticPr fontId="1" type="noConversion"/>
  </si>
  <si>
    <t>出勤天数</t>
    <phoneticPr fontId="1" type="noConversion"/>
  </si>
  <si>
    <t>合作厂家</t>
    <phoneticPr fontId="1" type="noConversion"/>
  </si>
  <si>
    <t>合作厂家人员信息</t>
    <phoneticPr fontId="3" type="noConversion"/>
  </si>
  <si>
    <t>序号</t>
    <phoneticPr fontId="1" type="noConversion"/>
  </si>
  <si>
    <t>请假天数</t>
    <phoneticPr fontId="1" type="noConversion"/>
  </si>
  <si>
    <t>考勤月份</t>
    <phoneticPr fontId="1" type="noConversion"/>
  </si>
  <si>
    <t>加班天数</t>
    <phoneticPr fontId="1" type="noConversion"/>
  </si>
  <si>
    <t>考勤天数</t>
    <phoneticPr fontId="1" type="noConversion"/>
  </si>
  <si>
    <t>考勤信息</t>
    <phoneticPr fontId="1" type="noConversion"/>
  </si>
  <si>
    <t>归属部门</t>
    <phoneticPr fontId="1" type="noConversion"/>
  </si>
  <si>
    <t>驻场地</t>
    <phoneticPr fontId="1" type="noConversion"/>
  </si>
  <si>
    <t>产品事业部 第三方驻场人员考勤表</t>
    <phoneticPr fontId="3" type="noConversion"/>
  </si>
  <si>
    <t>2017/6/01-2016/6/30</t>
    <phoneticPr fontId="1" type="noConversion"/>
  </si>
  <si>
    <t>网云易通</t>
  </si>
  <si>
    <t>产品事业部</t>
  </si>
  <si>
    <t>交通行业中心</t>
  </si>
  <si>
    <t>石家庄</t>
    <phoneticPr fontId="1" type="noConversion"/>
  </si>
  <si>
    <t>石家庄</t>
    <phoneticPr fontId="1" type="noConversion"/>
  </si>
  <si>
    <t>大连鲤想</t>
  </si>
  <si>
    <t>伯龙在线</t>
  </si>
  <si>
    <t>石家庄</t>
  </si>
  <si>
    <t>工作日：22</t>
    <phoneticPr fontId="1" type="noConversion"/>
  </si>
  <si>
    <t xml:space="preserve">      公休：9   </t>
    <phoneticPr fontId="1" type="noConversion"/>
  </si>
  <si>
    <t>入职：5.30</t>
    <phoneticPr fontId="1" type="noConversion"/>
  </si>
  <si>
    <t>离职：5.10
加班：
1、5.9.18:00-20:00，2小时
合计：2小时</t>
    <phoneticPr fontId="1" type="noConversion"/>
  </si>
  <si>
    <t>加班</t>
    <phoneticPr fontId="1" type="noConversion"/>
  </si>
  <si>
    <t>调休</t>
    <phoneticPr fontId="1" type="noConversion"/>
  </si>
  <si>
    <t>加班：
1、5.10.18:00-20:00，2小时
2、5.22.18:00-06:30，12.5小时
3、5.26.周六，8小时
调休：1.5天</t>
    <phoneticPr fontId="1" type="noConversion"/>
  </si>
  <si>
    <t>教育行业中心</t>
  </si>
  <si>
    <t>北京</t>
    <phoneticPr fontId="1" type="noConversion"/>
  </si>
  <si>
    <t>研发2组</t>
    <phoneticPr fontId="1" type="noConversion"/>
  </si>
  <si>
    <t>郭德涛</t>
    <phoneticPr fontId="1" type="noConversion"/>
  </si>
  <si>
    <t>研发5组</t>
    <phoneticPr fontId="1" type="noConversion"/>
  </si>
  <si>
    <t>大连鲤想</t>
    <phoneticPr fontId="1" type="noConversion"/>
  </si>
  <si>
    <t>产品事业部</t>
    <phoneticPr fontId="1" type="noConversion"/>
  </si>
  <si>
    <t>教育行业中心</t>
    <phoneticPr fontId="1" type="noConversion"/>
  </si>
  <si>
    <t>王桐</t>
    <phoneticPr fontId="1" type="noConversion"/>
  </si>
  <si>
    <t>客服组</t>
    <phoneticPr fontId="1" type="noConversion"/>
  </si>
  <si>
    <t>昆明</t>
    <phoneticPr fontId="1" type="noConversion"/>
  </si>
  <si>
    <t>孙培博</t>
    <phoneticPr fontId="1" type="noConversion"/>
  </si>
  <si>
    <t>兰喜红</t>
    <phoneticPr fontId="1" type="noConversion"/>
  </si>
  <si>
    <t>苗家兴</t>
    <phoneticPr fontId="1" type="noConversion"/>
  </si>
  <si>
    <t>王楚</t>
    <phoneticPr fontId="1" type="noConversion"/>
  </si>
  <si>
    <t>贵州</t>
    <phoneticPr fontId="1" type="noConversion"/>
  </si>
  <si>
    <t>三通贵州运营组</t>
    <phoneticPr fontId="1" type="noConversion"/>
  </si>
  <si>
    <t>杨建军</t>
    <phoneticPr fontId="1" type="noConversion"/>
  </si>
  <si>
    <t>大连鲤想</t>
    <phoneticPr fontId="1" type="noConversion"/>
  </si>
  <si>
    <t>产品事业部</t>
    <phoneticPr fontId="1" type="noConversion"/>
  </si>
  <si>
    <t>新疆</t>
    <phoneticPr fontId="1" type="noConversion"/>
  </si>
  <si>
    <t>三通新疆运营组</t>
    <phoneticPr fontId="1" type="noConversion"/>
  </si>
  <si>
    <t>焉飞龙</t>
    <phoneticPr fontId="1" type="noConversion"/>
  </si>
  <si>
    <t>研发3组</t>
    <phoneticPr fontId="1" type="noConversion"/>
  </si>
  <si>
    <t>叶威振</t>
    <phoneticPr fontId="1" type="noConversion"/>
  </si>
  <si>
    <t>北京</t>
    <phoneticPr fontId="1" type="noConversion"/>
  </si>
  <si>
    <t>客户端组</t>
    <phoneticPr fontId="1" type="noConversion"/>
  </si>
  <si>
    <t>客户端组</t>
    <phoneticPr fontId="1" type="noConversion"/>
  </si>
  <si>
    <t>华信杰通</t>
    <rPh sb="0" eb="1">
      <t>hua'xin</t>
    </rPh>
    <rPh sb="2" eb="3">
      <t>jie</t>
    </rPh>
    <phoneticPr fontId="1" type="noConversion"/>
  </si>
  <si>
    <t>李秀楠</t>
  </si>
  <si>
    <t>前端组</t>
    <phoneticPr fontId="1" type="noConversion"/>
  </si>
  <si>
    <t>赵明帅</t>
    <phoneticPr fontId="1" type="noConversion"/>
  </si>
  <si>
    <t>北京</t>
  </si>
  <si>
    <t>冯彭雷</t>
  </si>
  <si>
    <t>华信杰通</t>
    <phoneticPr fontId="1" type="noConversion"/>
  </si>
  <si>
    <t>华信杰通</t>
    <phoneticPr fontId="1" type="noConversion"/>
  </si>
  <si>
    <t>刘艳艳</t>
    <phoneticPr fontId="1" type="noConversion"/>
  </si>
  <si>
    <t>测试组</t>
    <phoneticPr fontId="1" type="noConversion"/>
  </si>
  <si>
    <t>华信杰通</t>
  </si>
  <si>
    <t>杨智超</t>
    <phoneticPr fontId="1" type="noConversion"/>
  </si>
  <si>
    <t>刘泽雨</t>
    <phoneticPr fontId="1" type="noConversion"/>
  </si>
  <si>
    <t>马永真</t>
    <phoneticPr fontId="1" type="noConversion"/>
  </si>
  <si>
    <t>华信杰通</t>
    <rPh sb="0" eb="1">
      <t>wxf</t>
    </rPh>
    <rPh sb="1" eb="2">
      <t>wy</t>
    </rPh>
    <rPh sb="2" eb="3">
      <t>so</t>
    </rPh>
    <rPh sb="3" eb="4">
      <t>cep</t>
    </rPh>
    <phoneticPr fontId="1" type="noConversion"/>
  </si>
  <si>
    <t>陈书东</t>
  </si>
  <si>
    <t>北京</t>
    <rPh sb="0" eb="1">
      <t>beijing</t>
    </rPh>
    <phoneticPr fontId="1" type="noConversion"/>
  </si>
  <si>
    <t>焦哲刚</t>
  </si>
  <si>
    <t>解博崴</t>
    <phoneticPr fontId="1" type="noConversion"/>
  </si>
  <si>
    <t>运维组</t>
    <phoneticPr fontId="1" type="noConversion"/>
  </si>
  <si>
    <t>杨光</t>
    <phoneticPr fontId="1" type="noConversion"/>
  </si>
  <si>
    <t>陈慧</t>
  </si>
  <si>
    <t>福州</t>
  </si>
  <si>
    <t>三通福建运营组</t>
    <phoneticPr fontId="1" type="noConversion"/>
  </si>
  <si>
    <t>宋金挪</t>
  </si>
  <si>
    <t>蒋浩琪</t>
    <phoneticPr fontId="1" type="noConversion"/>
  </si>
  <si>
    <t>教育行业中心</t>
    <phoneticPr fontId="1" type="noConversion"/>
  </si>
  <si>
    <t>研发5组</t>
    <phoneticPr fontId="1" type="noConversion"/>
  </si>
  <si>
    <t>焦焜</t>
  </si>
  <si>
    <t>研发3组</t>
    <phoneticPr fontId="1" type="noConversion"/>
  </si>
  <si>
    <t>王毅</t>
    <phoneticPr fontId="1" type="noConversion"/>
  </si>
  <si>
    <t>研发4组</t>
    <phoneticPr fontId="1" type="noConversion"/>
  </si>
  <si>
    <t>研发4组</t>
    <phoneticPr fontId="1" type="noConversion"/>
  </si>
  <si>
    <t>王强</t>
    <phoneticPr fontId="1" type="noConversion"/>
  </si>
  <si>
    <t>罗正兵</t>
    <phoneticPr fontId="1" type="noConversion"/>
  </si>
  <si>
    <t>运维组</t>
    <phoneticPr fontId="1" type="noConversion"/>
  </si>
  <si>
    <t>沈林</t>
    <phoneticPr fontId="1" type="noConversion"/>
  </si>
  <si>
    <t>张洋</t>
    <phoneticPr fontId="1" type="noConversion"/>
  </si>
  <si>
    <t>刘长柱</t>
    <phoneticPr fontId="1" type="noConversion"/>
  </si>
  <si>
    <t>程光明</t>
    <phoneticPr fontId="1" type="noConversion"/>
  </si>
  <si>
    <t>郭翡翡</t>
    <phoneticPr fontId="1" type="noConversion"/>
  </si>
  <si>
    <t>产品组</t>
    <phoneticPr fontId="1" type="noConversion"/>
  </si>
  <si>
    <t>董绍华</t>
    <phoneticPr fontId="1" type="noConversion"/>
  </si>
  <si>
    <t>王跃森</t>
    <phoneticPr fontId="1" type="noConversion"/>
  </si>
  <si>
    <t>王晶</t>
    <phoneticPr fontId="1" type="noConversion"/>
  </si>
  <si>
    <t>网云易通</t>
    <rPh sb="0" eb="1">
      <t>wang'yun</t>
    </rPh>
    <rPh sb="1" eb="2">
      <t>yun</t>
    </rPh>
    <rPh sb="2" eb="3">
      <t>yi'tong</t>
    </rPh>
    <phoneticPr fontId="1" type="noConversion"/>
  </si>
  <si>
    <t>雷慧琴</t>
    <phoneticPr fontId="1" type="noConversion"/>
  </si>
  <si>
    <t>网云易通</t>
    <rPh sb="0" eb="1">
      <t>mqq</t>
    </rPh>
    <rPh sb="1" eb="2">
      <t>fcu</t>
    </rPh>
    <rPh sb="2" eb="3">
      <t>jqr</t>
    </rPh>
    <rPh sb="3" eb="4">
      <t>cep</t>
    </rPh>
    <phoneticPr fontId="1" type="noConversion"/>
  </si>
  <si>
    <t>张云锋</t>
    <phoneticPr fontId="1" type="noConversion"/>
  </si>
  <si>
    <t>陈宁</t>
    <phoneticPr fontId="1" type="noConversion"/>
  </si>
  <si>
    <t>网云易通</t>
    <phoneticPr fontId="1" type="noConversion"/>
  </si>
  <si>
    <t>王梦婷</t>
    <phoneticPr fontId="1" type="noConversion"/>
  </si>
  <si>
    <t>周兴龙</t>
    <phoneticPr fontId="1" type="noConversion"/>
  </si>
  <si>
    <t>网云易通</t>
    <rPh sb="0" eb="1">
      <t>wang'yun'yi'tong</t>
    </rPh>
    <phoneticPr fontId="1" type="noConversion"/>
  </si>
  <si>
    <t>王雷</t>
    <phoneticPr fontId="1" type="noConversion"/>
  </si>
  <si>
    <t>武汉</t>
    <rPh sb="0" eb="1">
      <t>wu han</t>
    </rPh>
    <phoneticPr fontId="1" type="noConversion"/>
  </si>
  <si>
    <t>三通湖北运营组</t>
    <phoneticPr fontId="1" type="noConversion"/>
  </si>
  <si>
    <t>曾志飞</t>
  </si>
  <si>
    <t>严海</t>
    <phoneticPr fontId="1" type="noConversion"/>
  </si>
  <si>
    <t>武汉</t>
    <phoneticPr fontId="1" type="noConversion"/>
  </si>
  <si>
    <t>曹欣蓬</t>
    <phoneticPr fontId="1" type="noConversion"/>
  </si>
  <si>
    <t>白景涛</t>
    <phoneticPr fontId="1" type="noConversion"/>
  </si>
  <si>
    <t>研发1组</t>
    <phoneticPr fontId="1" type="noConversion"/>
  </si>
  <si>
    <t>刘畅</t>
    <phoneticPr fontId="1" type="noConversion"/>
  </si>
  <si>
    <t>廖俊锋</t>
    <phoneticPr fontId="1" type="noConversion"/>
  </si>
  <si>
    <t>韩鹏飞</t>
    <phoneticPr fontId="1" type="noConversion"/>
  </si>
  <si>
    <t>王梦慧</t>
    <phoneticPr fontId="1" type="noConversion"/>
  </si>
  <si>
    <t>肖尧</t>
    <phoneticPr fontId="1" type="noConversion"/>
  </si>
  <si>
    <t>姚昕金</t>
    <phoneticPr fontId="1" type="noConversion"/>
  </si>
  <si>
    <t>姚晓东</t>
    <phoneticPr fontId="1" type="noConversion"/>
  </si>
  <si>
    <t>东方捷通</t>
    <phoneticPr fontId="1" type="noConversion"/>
  </si>
  <si>
    <t>孙国军</t>
    <phoneticPr fontId="1" type="noConversion"/>
  </si>
  <si>
    <t>张海军</t>
  </si>
  <si>
    <t>杨桂云</t>
    <phoneticPr fontId="1" type="noConversion"/>
  </si>
  <si>
    <t>运少伟</t>
    <phoneticPr fontId="1" type="noConversion"/>
  </si>
  <si>
    <t>王亚力</t>
    <phoneticPr fontId="1" type="noConversion"/>
  </si>
  <si>
    <t>王海涛</t>
    <phoneticPr fontId="1" type="noConversion"/>
  </si>
  <si>
    <t>东方捷通</t>
    <phoneticPr fontId="1" type="noConversion"/>
  </si>
  <si>
    <t>张栋哲</t>
    <phoneticPr fontId="1" type="noConversion"/>
  </si>
  <si>
    <t>研发1组</t>
    <phoneticPr fontId="1" type="noConversion"/>
  </si>
  <si>
    <t>王梦珂</t>
    <phoneticPr fontId="1" type="noConversion"/>
  </si>
  <si>
    <t>客服组</t>
    <phoneticPr fontId="1" type="noConversion"/>
  </si>
  <si>
    <t>王琪</t>
    <phoneticPr fontId="1" type="noConversion"/>
  </si>
  <si>
    <t>前端组</t>
    <phoneticPr fontId="1" type="noConversion"/>
  </si>
  <si>
    <t>东方捷通</t>
    <phoneticPr fontId="1" type="noConversion"/>
  </si>
  <si>
    <t>葛菲菲</t>
    <phoneticPr fontId="1" type="noConversion"/>
  </si>
  <si>
    <t>北京</t>
    <phoneticPr fontId="1" type="noConversion"/>
  </si>
  <si>
    <t>客服组</t>
    <phoneticPr fontId="1" type="noConversion"/>
  </si>
  <si>
    <t>田晓敏</t>
    <phoneticPr fontId="1" type="noConversion"/>
  </si>
  <si>
    <t>马泽诚</t>
    <phoneticPr fontId="1" type="noConversion"/>
  </si>
  <si>
    <t>张雄超</t>
    <phoneticPr fontId="1" type="noConversion"/>
  </si>
  <si>
    <t>赵婷</t>
    <phoneticPr fontId="1" type="noConversion"/>
  </si>
  <si>
    <t>产品组</t>
    <phoneticPr fontId="1" type="noConversion"/>
  </si>
  <si>
    <t>韩静雨</t>
    <phoneticPr fontId="1" type="noConversion"/>
  </si>
  <si>
    <t>严国华</t>
    <phoneticPr fontId="1" type="noConversion"/>
  </si>
  <si>
    <t>史文杰</t>
    <phoneticPr fontId="1" type="noConversion"/>
  </si>
  <si>
    <t>运维组</t>
    <rPh sb="0" eb="1">
      <t>yun'wei'zu</t>
    </rPh>
    <phoneticPr fontId="1" type="noConversion"/>
  </si>
  <si>
    <t>陶国庆</t>
    <rPh sb="0" eb="1">
      <t>tao</t>
    </rPh>
    <phoneticPr fontId="1" type="noConversion"/>
  </si>
  <si>
    <t>和教育政企支撑</t>
    <rPh sb="0" eb="1">
      <t>he'jiao'yu</t>
    </rPh>
    <rPh sb="3" eb="4">
      <t>zheng'qi</t>
    </rPh>
    <rPh sb="5" eb="6">
      <t>zhi'cheng</t>
    </rPh>
    <phoneticPr fontId="1" type="noConversion"/>
  </si>
  <si>
    <t>三通福建研发组</t>
    <rPh sb="2" eb="3">
      <t>fuu'jian</t>
    </rPh>
    <phoneticPr fontId="1" type="noConversion"/>
  </si>
  <si>
    <t>三通福建研发组</t>
    <rPh sb="2" eb="3">
      <t>fu'jian</t>
    </rPh>
    <phoneticPr fontId="1" type="noConversion"/>
  </si>
  <si>
    <t>三通政企支撑</t>
    <rPh sb="0" eb="1">
      <t>san'tong</t>
    </rPh>
    <rPh sb="2" eb="3">
      <t>zheng'qi</t>
    </rPh>
    <rPh sb="4" eb="5">
      <t>zhi'cheng</t>
    </rPh>
    <phoneticPr fontId="1" type="noConversion"/>
  </si>
  <si>
    <t>三通政企支撑</t>
    <rPh sb="0" eb="1">
      <t>sna'tong</t>
    </rPh>
    <rPh sb="2" eb="3">
      <t>zheng'qi</t>
    </rPh>
    <rPh sb="4" eb="5">
      <t>zhi'cheng</t>
    </rPh>
    <phoneticPr fontId="1" type="noConversion"/>
  </si>
  <si>
    <t>华信杰通</t>
    <rPh sb="0" eb="1">
      <t>hua'xin'jie'tong</t>
    </rPh>
    <phoneticPr fontId="1" type="noConversion"/>
  </si>
  <si>
    <t>产品事业部</t>
    <rPh sb="0" eb="1">
      <t>chan'pin'shi'ye'bu</t>
    </rPh>
    <phoneticPr fontId="1" type="noConversion"/>
  </si>
  <si>
    <t>教育行业中心</t>
    <rPh sb="0" eb="1">
      <t>jiao'yu'hang'ye'zhong'xin</t>
    </rPh>
    <phoneticPr fontId="1" type="noConversion"/>
  </si>
  <si>
    <t>北京</t>
    <rPh sb="0" eb="1">
      <t>bei'jing</t>
    </rPh>
    <phoneticPr fontId="1" type="noConversion"/>
  </si>
  <si>
    <t>东方捷通</t>
    <rPh sb="0" eb="1">
      <t>dong'fang'jie'tong</t>
    </rPh>
    <phoneticPr fontId="1" type="noConversion"/>
  </si>
  <si>
    <t>王华强</t>
    <rPh sb="0" eb="1">
      <t>wang'hua'qiang</t>
    </rPh>
    <phoneticPr fontId="1" type="noConversion"/>
  </si>
  <si>
    <t>教育行业中心</t>
    <phoneticPr fontId="1" type="noConversion"/>
  </si>
  <si>
    <t>张俊杰</t>
    <rPh sb="0" eb="1">
      <t>zhang'jun'jie</t>
    </rPh>
    <phoneticPr fontId="1" type="noConversion"/>
  </si>
  <si>
    <t>任环山</t>
    <rPh sb="0" eb="1">
      <t>ren'huan'shan</t>
    </rPh>
    <phoneticPr fontId="1" type="noConversion"/>
  </si>
  <si>
    <t>邓小峰</t>
    <rPh sb="1" eb="2">
      <t>xiao</t>
    </rPh>
    <phoneticPr fontId="1" type="noConversion"/>
  </si>
  <si>
    <t>毛欣宇</t>
    <rPh sb="1" eb="2">
      <t>xin</t>
    </rPh>
    <phoneticPr fontId="1" type="noConversion"/>
  </si>
  <si>
    <t>大连鲤想</t>
    <phoneticPr fontId="1" type="noConversion"/>
  </si>
  <si>
    <t>加班小时</t>
    <rPh sb="0" eb="1">
      <t>jia'ban</t>
    </rPh>
    <rPh sb="2" eb="3">
      <t>xiao'shi</t>
    </rPh>
    <phoneticPr fontId="1" type="noConversion"/>
  </si>
  <si>
    <t xml:space="preserve"> </t>
    <phoneticPr fontId="1" type="noConversion"/>
  </si>
  <si>
    <t>伦萧婧</t>
    <rPh sb="0" eb="1">
      <t>lun'xiao'jing</t>
    </rPh>
    <phoneticPr fontId="1" type="noConversion"/>
  </si>
  <si>
    <t>李云飞</t>
    <rPh sb="0" eb="1">
      <t>li'yun'fei</t>
    </rPh>
    <phoneticPr fontId="1" type="noConversion"/>
  </si>
  <si>
    <t>王慧鑫</t>
    <rPh sb="0" eb="1">
      <t>wang'hui'xin</t>
    </rPh>
    <phoneticPr fontId="1" type="noConversion"/>
  </si>
  <si>
    <t>马迪</t>
    <rPh sb="0" eb="1">
      <t>ma'di</t>
    </rPh>
    <phoneticPr fontId="1" type="noConversion"/>
  </si>
  <si>
    <t>吕根发</t>
    <rPh sb="0" eb="1">
      <t>lv'gen'fa</t>
    </rPh>
    <phoneticPr fontId="1" type="noConversion"/>
  </si>
  <si>
    <t>杨子力</t>
    <rPh sb="0" eb="1">
      <t>yang'zi'li</t>
    </rPh>
    <phoneticPr fontId="1" type="noConversion"/>
  </si>
  <si>
    <t>前端组</t>
    <rPh sb="0" eb="1">
      <t>qian'duan'zu</t>
    </rPh>
    <phoneticPr fontId="1" type="noConversion"/>
  </si>
  <si>
    <t>三通广东研发组</t>
    <rPh sb="0" eb="1">
      <t>san'tong</t>
    </rPh>
    <phoneticPr fontId="1" type="noConversion"/>
  </si>
  <si>
    <t>客服组</t>
    <rPh sb="0" eb="1">
      <t>ke'fu'zu</t>
    </rPh>
    <phoneticPr fontId="1" type="noConversion"/>
  </si>
  <si>
    <t>产品组</t>
    <phoneticPr fontId="1" type="noConversion"/>
  </si>
  <si>
    <t>运营组</t>
    <rPh sb="0" eb="1">
      <t>yun'ying'zu</t>
    </rPh>
    <phoneticPr fontId="1" type="noConversion"/>
  </si>
  <si>
    <t>三通云南运营组</t>
    <rPh sb="0" eb="1">
      <t>san'tong</t>
    </rPh>
    <rPh sb="2" eb="3">
      <t>yun'nan</t>
    </rPh>
    <rPh sb="4" eb="5">
      <t>yun'ying'zu</t>
    </rPh>
    <phoneticPr fontId="1" type="noConversion"/>
  </si>
  <si>
    <t>软通动力</t>
    <rPh sb="0" eb="1">
      <t>ruan'tong</t>
    </rPh>
    <rPh sb="2" eb="3">
      <t>dong'li</t>
    </rPh>
    <phoneticPr fontId="1" type="noConversion"/>
  </si>
  <si>
    <t>吴晓婷</t>
    <rPh sb="0" eb="1">
      <t>wu'xiao'ting</t>
    </rPh>
    <phoneticPr fontId="1" type="noConversion"/>
  </si>
  <si>
    <t>运营组</t>
    <rPh sb="0" eb="1">
      <t>yun'y</t>
    </rPh>
    <rPh sb="2" eb="3">
      <t>zu</t>
    </rPh>
    <phoneticPr fontId="1" type="noConversion"/>
  </si>
  <si>
    <t>唐凯</t>
    <rPh sb="0" eb="1">
      <t>tang'kai</t>
    </rPh>
    <phoneticPr fontId="1" type="noConversion"/>
  </si>
  <si>
    <t>研发4组</t>
    <phoneticPr fontId="1" type="noConversion"/>
  </si>
  <si>
    <t>贵州</t>
    <rPh sb="0" eb="1">
      <t>gui'zhou</t>
    </rPh>
    <phoneticPr fontId="1" type="noConversion"/>
  </si>
  <si>
    <t>姚虹安</t>
    <rPh sb="0" eb="1">
      <t>yao'hong'an</t>
    </rPh>
    <phoneticPr fontId="1" type="noConversion"/>
  </si>
  <si>
    <t>魏东阳</t>
    <rPh sb="0" eb="1">
      <t>wei'dong'yang</t>
    </rPh>
    <phoneticPr fontId="1" type="noConversion"/>
  </si>
  <si>
    <t>天源迪科</t>
    <rPh sb="0" eb="1">
      <t>tian'yuan'di'ke</t>
    </rPh>
    <phoneticPr fontId="1" type="noConversion"/>
  </si>
  <si>
    <t>宋金凤</t>
    <rPh sb="0" eb="1">
      <t>song'jin'feng</t>
    </rPh>
    <phoneticPr fontId="1" type="noConversion"/>
  </si>
  <si>
    <t>杜岱</t>
    <rPh sb="0" eb="1">
      <t>du'dai</t>
    </rPh>
    <phoneticPr fontId="1" type="noConversion"/>
  </si>
  <si>
    <t>教育行业中心</t>
    <phoneticPr fontId="1" type="noConversion"/>
  </si>
  <si>
    <t>云南</t>
    <rPh sb="0" eb="1">
      <t>yun'nan</t>
    </rPh>
    <phoneticPr fontId="1" type="noConversion"/>
  </si>
  <si>
    <t>三通云南运营组</t>
    <rPh sb="0" eb="1">
      <t>san'tong</t>
    </rPh>
    <rPh sb="2" eb="3">
      <t>yun'nan</t>
    </rPh>
    <rPh sb="4" eb="5">
      <t>yun'ying</t>
    </rPh>
    <rPh sb="6" eb="7">
      <t>zu</t>
    </rPh>
    <phoneticPr fontId="1" type="noConversion"/>
  </si>
  <si>
    <t>三通福建运营组</t>
    <phoneticPr fontId="1" type="noConversion"/>
  </si>
  <si>
    <t>东方捷通</t>
    <rPh sb="0" eb="1">
      <t>dong'fang</t>
    </rPh>
    <rPh sb="2" eb="3">
      <t>jie'tong</t>
    </rPh>
    <phoneticPr fontId="1" type="noConversion"/>
  </si>
  <si>
    <t>张晓凯</t>
    <rPh sb="0" eb="1">
      <t>zhang'xiao'kai</t>
    </rPh>
    <phoneticPr fontId="1" type="noConversion"/>
  </si>
  <si>
    <t>产品事业部</t>
    <phoneticPr fontId="1" type="noConversion"/>
  </si>
  <si>
    <t>教育行业中心</t>
    <phoneticPr fontId="1" type="noConversion"/>
  </si>
  <si>
    <t>研发1组</t>
    <rPh sb="0" eb="1">
      <t>yan'fa</t>
    </rPh>
    <phoneticPr fontId="1" type="noConversion"/>
  </si>
  <si>
    <t>东方国信</t>
    <rPh sb="0" eb="1">
      <t>dong'fang</t>
    </rPh>
    <rPh sb="2" eb="3">
      <t>guo'xin</t>
    </rPh>
    <phoneticPr fontId="1" type="noConversion"/>
  </si>
  <si>
    <t>张朱云</t>
    <rPh sb="0" eb="1">
      <t>zhang'zhu'yun</t>
    </rPh>
    <phoneticPr fontId="1" type="noConversion"/>
  </si>
  <si>
    <t>三通福建运营组</t>
    <phoneticPr fontId="1" type="noConversion"/>
  </si>
  <si>
    <t>林家俊</t>
    <rPh sb="0" eb="1">
      <t>lin'jia'jun</t>
    </rPh>
    <phoneticPr fontId="1" type="noConversion"/>
  </si>
  <si>
    <t>王文彬</t>
    <rPh sb="0" eb="1">
      <t>wang'wen'bin</t>
    </rPh>
    <phoneticPr fontId="1" type="noConversion"/>
  </si>
  <si>
    <t>陈家俊</t>
    <rPh sb="0" eb="1">
      <t>chen</t>
    </rPh>
    <phoneticPr fontId="1" type="noConversion"/>
  </si>
  <si>
    <t>三通贵州运营组</t>
    <phoneticPr fontId="1" type="noConversion"/>
  </si>
  <si>
    <t>龙耀</t>
    <rPh sb="0" eb="1">
      <t>long'yao</t>
    </rPh>
    <phoneticPr fontId="1" type="noConversion"/>
  </si>
  <si>
    <t>张达</t>
    <rPh sb="0" eb="1">
      <t>zhang'da</t>
    </rPh>
    <phoneticPr fontId="1" type="noConversion"/>
  </si>
  <si>
    <t>尚强</t>
    <rPh sb="0" eb="1">
      <t>shang'qiang</t>
    </rPh>
    <phoneticPr fontId="1" type="noConversion"/>
  </si>
  <si>
    <t>运维组</t>
    <phoneticPr fontId="1" type="noConversion"/>
  </si>
  <si>
    <t>研发2组</t>
    <rPh sb="0" eb="1">
      <t>yan'fa</t>
    </rPh>
    <phoneticPr fontId="1" type="noConversion"/>
  </si>
  <si>
    <t>裕翔创新</t>
    <rPh sb="0" eb="1">
      <t>yu'xiang'chuang'xin</t>
    </rPh>
    <phoneticPr fontId="1" type="noConversion"/>
  </si>
  <si>
    <t>张洪杰</t>
    <rPh sb="0" eb="1">
      <t>zhang'hong'jie</t>
    </rPh>
    <phoneticPr fontId="1" type="noConversion"/>
  </si>
  <si>
    <t>2018-11-01至2018-11-30</t>
    <phoneticPr fontId="1" type="noConversion"/>
  </si>
  <si>
    <t>公休：8</t>
    <phoneticPr fontId="1" type="noConversion"/>
  </si>
  <si>
    <t>迟到次数</t>
    <rPh sb="0" eb="1">
      <t>jia'ban</t>
    </rPh>
    <rPh sb="2" eb="3">
      <t>xiao'shi</t>
    </rPh>
    <phoneticPr fontId="1" type="noConversion"/>
  </si>
  <si>
    <t>软通动力</t>
    <phoneticPr fontId="1" type="noConversion"/>
  </si>
  <si>
    <t>陈焱焱</t>
    <phoneticPr fontId="1" type="noConversion"/>
  </si>
  <si>
    <t>三通福建运营组</t>
    <phoneticPr fontId="1" type="noConversion"/>
  </si>
  <si>
    <t>离职：11.9</t>
    <phoneticPr fontId="1" type="noConversion"/>
  </si>
  <si>
    <t>入职：11.12</t>
    <phoneticPr fontId="1" type="noConversion"/>
  </si>
  <si>
    <t>转出：11.01</t>
    <phoneticPr fontId="1" type="noConversion"/>
  </si>
  <si>
    <t>加班：
11月10日13:00-17:00 4小时
11月11日09:00-13:00 4小时
11月12日19:00-23:00 4小时
年假：
11月14日下午-11月16日</t>
    <phoneticPr fontId="1" type="noConversion"/>
  </si>
  <si>
    <t>加班：
11月1日21:00-01:00 4小时
11月7日22:00-02:00 4小时
11月9日19:00-21:00 2小时
11月10日10:00-12:00 2小时+通宵8小时
11月11日14:00-18:00 4小时+通宵8小时
11月12日19:00-24:00 5小时
11月24日09:00-12:00 3小时
调休：11月12日上午
年假：11月7日、11月23日
请假：11月26日</t>
    <phoneticPr fontId="1" type="noConversion"/>
  </si>
  <si>
    <t>加班：
11月3日8小时
11月4日8小时
11月12日19:00-23:00 4小时 
11月17日8小时
11月18日8小时</t>
    <phoneticPr fontId="1" type="noConversion"/>
  </si>
  <si>
    <t>福州</t>
    <rPh sb="0" eb="1">
      <t>fu'jian</t>
    </rPh>
    <phoneticPr fontId="1" type="noConversion"/>
  </si>
  <si>
    <t>福州</t>
    <phoneticPr fontId="1" type="noConversion"/>
  </si>
  <si>
    <t>高静梅</t>
    <rPh sb="0" eb="1">
      <t>zhao'zhi'kuan</t>
    </rPh>
    <phoneticPr fontId="1" type="noConversion"/>
  </si>
  <si>
    <t>高静梅</t>
    <phoneticPr fontId="1" type="noConversion"/>
  </si>
  <si>
    <t>高静梅</t>
    <phoneticPr fontId="1" type="noConversion"/>
  </si>
  <si>
    <t>病假：11月2日；
事假：11月20日。</t>
    <phoneticPr fontId="1" type="noConversion"/>
  </si>
  <si>
    <t>请假：11月2日、11月9日。</t>
    <phoneticPr fontId="1" type="noConversion"/>
  </si>
  <si>
    <t>年假：11月19日，1天</t>
    <phoneticPr fontId="1" type="noConversion"/>
  </si>
  <si>
    <t>加班：
1、11月2日 18：00-21：30，3.5小时
2、11月3日 周六上午，4小时
3、11月4日 周日上午，4小时
4、11月17日 周六上午，4小时
5、11月18日 周日上午，4小时</t>
    <phoneticPr fontId="1" type="noConversion"/>
  </si>
  <si>
    <t>加班日期：
11月3日，9:00-18:00，8小时
11月4日，9:00-18:00，8小时
11月10日，9:00-18:00，8小时
11月25日，9:00-18:00，8小时</t>
    <phoneticPr fontId="1" type="noConversion"/>
  </si>
  <si>
    <t>加班日期：
11月10日，9:00-18:00，8小时
11月17日，9:00-18:00，8小时
11月24日，9:00-18:00，8小时
11月25日，9:00-18:00，8小时
11月29日19：00-30日0:00，5小时</t>
    <phoneticPr fontId="1" type="noConversion"/>
  </si>
  <si>
    <t>离职：11.14</t>
    <phoneticPr fontId="1" type="noConversion"/>
  </si>
  <si>
    <t>加班：
11.29  18:00-22:00,4小时
年假：2天</t>
    <phoneticPr fontId="1" type="noConversion"/>
  </si>
  <si>
    <t>请假：0.5天</t>
    <phoneticPr fontId="1" type="noConversion"/>
  </si>
  <si>
    <t>请假：1天</t>
    <phoneticPr fontId="1" type="noConversion"/>
  </si>
  <si>
    <t>加班：
1、11.24 周六14:20-6:30 4小时
1、11.25 周日8:57-13:42 4小时</t>
    <rPh sb="38" eb="39">
      <t>ri</t>
    </rPh>
    <phoneticPr fontId="1" type="noConversion"/>
  </si>
  <si>
    <t>加班：
1、11.10  周六  8小时
2、11.15  18:00-22:30  4小时
3、11.19  18:00-22:00  4小时</t>
    <rPh sb="13" eb="14">
      <t>zhou liu</t>
    </rPh>
    <phoneticPr fontId="1" type="noConversion"/>
  </si>
  <si>
    <t>调休：
1、11.30  一天</t>
    <rPh sb="0" eb="1">
      <t>tiao xiu</t>
    </rPh>
    <rPh sb="13" eb="14">
      <t>yi tian</t>
    </rPh>
    <phoneticPr fontId="1" type="noConversion"/>
  </si>
  <si>
    <t>加班：
1、11.10  周六  8小时
2、11.15  通宵  8小时
3、11.29  19:00-23:00  4小时
调休：
1、11.30   0.5天</t>
    <rPh sb="30" eb="31">
      <t>tong xiao</t>
    </rPh>
    <rPh sb="64" eb="65">
      <t>tiao xiu</t>
    </rPh>
    <rPh sb="81" eb="82">
      <t>tian</t>
    </rPh>
    <phoneticPr fontId="1" type="noConversion"/>
  </si>
  <si>
    <t>前端组</t>
    <rPh sb="0" eb="1">
      <t>san'tong</t>
    </rPh>
    <rPh sb="2" eb="3">
      <t>zheng'qizhi'cheng</t>
    </rPh>
    <phoneticPr fontId="1" type="noConversion"/>
  </si>
  <si>
    <t>高静梅</t>
  </si>
  <si>
    <t xml:space="preserve">加班：
11.12  19:00-23:08，4小时
11.15  通宵 1天，8小时
11.22  19.00-23:00 ，4小时
11.29  19.00-23:04，4小时
请假：
事假：2天
</t>
    <phoneticPr fontId="1" type="noConversion"/>
  </si>
  <si>
    <t xml:space="preserve">加班：
11.10  09:00-18:00 1天
请假：
事假：1天（11.28）
</t>
    <phoneticPr fontId="1" type="noConversion"/>
  </si>
  <si>
    <t>事假：1天（11.01）</t>
    <phoneticPr fontId="1" type="noConversion"/>
  </si>
  <si>
    <t>事假：2天</t>
    <phoneticPr fontId="1" type="noConversion"/>
  </si>
  <si>
    <t>事假：3天</t>
    <phoneticPr fontId="1" type="noConversion"/>
  </si>
  <si>
    <t>事假：1天</t>
    <phoneticPr fontId="1" type="noConversion"/>
  </si>
  <si>
    <t>加班：
1、11.19.19:00-11.19.23:00，4小时
2、11.22.19:00-11.22.23:00，4小时
调休：1天</t>
    <phoneticPr fontId="1" type="noConversion"/>
  </si>
  <si>
    <t>加班：
1、11.01.19:00-11.02.02:00，通宵8小时
2、11.02.19:00-11.03.01:30，通宵8小时
3、11.12.19:00-11.12.23:00，4小时
4、11.19.19:00-11.19.23:00，4小时
5、11.20.21:00-11.21.01:30，通宵8小时
6、11.22.19:00-11.22.23:00，4小时
7、11.29.19:00-11.29.23:00，4小时</t>
    <phoneticPr fontId="1" type="noConversion"/>
  </si>
  <si>
    <r>
      <t>请假：_x000D_
1、11月9号请假一天</t>
    </r>
    <r>
      <rPr>
        <sz val="11"/>
        <rFont val="DengXian"/>
        <charset val="134"/>
      </rPr>
      <t xml:space="preserve">
</t>
    </r>
    <r>
      <rPr>
        <sz val="11"/>
        <rFont val="宋体"/>
        <family val="3"/>
        <charset val="134"/>
      </rPr>
      <t>_x000D_2、11月12号请假一天_x000D_</t>
    </r>
  </si>
  <si>
    <t>加班：
1、11.01，上线加班一天； 8小时
2、11.02，上线加班一天； 8小时                                 
3、11.15，上线加班一天； 8小时                       
4、11.19，上线加班 18:00-22:38；4.5小时                                                                                                                               年假：3天</t>
    <phoneticPr fontId="1" type="noConversion"/>
  </si>
  <si>
    <t>加班:11.15  19:00-00:00
请假:3天</t>
    <phoneticPr fontId="1" type="noConversion"/>
  </si>
  <si>
    <t>加班:
11.01, 上线通宵, 8小时
11.02, 上线通宵, 8小时
11.15, 上线通宵, 8小时
11.19, 19:00-23:00, 4小时</t>
  </si>
  <si>
    <t>请假：6天</t>
    <phoneticPr fontId="1" type="noConversion"/>
  </si>
  <si>
    <t>加班：
       11.10  周六加班
       11.15  通宵加班
       11.24  周六加班</t>
    <phoneticPr fontId="1" type="noConversion"/>
  </si>
  <si>
    <t>离职：11.14
事假：2.5天</t>
    <phoneticPr fontId="1" type="noConversion"/>
  </si>
  <si>
    <t>离职：11.23
加班：
11.15 19:00-23:00,4小时
11.19 19:00-23:00,4小时</t>
    <phoneticPr fontId="1" type="noConversion"/>
  </si>
  <si>
    <t>请假：3天</t>
    <phoneticPr fontId="1" type="noConversion"/>
  </si>
  <si>
    <t>加班：   
11月5日：19:00-20:30 1.5小时
11月17日：1天
11月21日：19:00-20:00 1小时
11月22日：19:00-19:30 0.5小时
11月24日：1天</t>
    <phoneticPr fontId="1" type="noConversion"/>
  </si>
  <si>
    <t>加班：
11月17日：1天
年假：2天</t>
    <phoneticPr fontId="1" type="noConversion"/>
  </si>
  <si>
    <t>加班：
11月1日：19:00-23:30 4.5小时
11月4日：13：20-17：30 4小时
11月17日:1天</t>
    <phoneticPr fontId="1" type="noConversion"/>
  </si>
  <si>
    <t>事假：1.5天
调休：1天</t>
    <phoneticPr fontId="1" type="noConversion"/>
  </si>
  <si>
    <t>加班：
11.02    通宵   8小时
11.12    通宵   8小时
11.19    通宵   8小时
11.20.18：00-02：00  8小时
11.22    通宵   8小时
调休：  一天
请假：0.5天</t>
    <phoneticPr fontId="1" type="noConversion"/>
  </si>
  <si>
    <t>加班：
11月8日 通宵8小时
11月17日   8小时
11月18日   8小时
调休 ：3天
请假：0.5天</t>
    <phoneticPr fontId="1" type="noConversion"/>
  </si>
  <si>
    <t>加班：                                     11.12. 18:00-22:00，4小时        11.15  18:00-20:00   2小时         11.22  18:00- 22:00  4小时        11.29  18:00- 23:00  5小时            请假：                                     11.16 年假1天                          11.21 请假3天                        11.23  年假1天                         11.30 调休1天</t>
    <phoneticPr fontId="1" type="noConversion"/>
  </si>
  <si>
    <t>加班：
11.01  通宵   8小时
11.15  通宵   8小时
11.29   通宵   8小时
调休：  0.5天
请假：2.5天</t>
    <phoneticPr fontId="1" type="noConversion"/>
  </si>
  <si>
    <t>加班：                                        11.2 18:00-11.3 1:00 通宵
请假：1天</t>
    <phoneticPr fontId="1" type="noConversion"/>
  </si>
  <si>
    <t>病假：2天
请假：1天</t>
    <phoneticPr fontId="1" type="noConversion"/>
  </si>
  <si>
    <t>加班：                                        11.2 18:00-11.3 1:00  通宵
请假：0.5天</t>
    <phoneticPr fontId="1" type="noConversion"/>
  </si>
  <si>
    <t>加班：
11月5日：19:00-20:00 1小时
请假：0.5天</t>
    <phoneticPr fontId="1" type="noConversion"/>
  </si>
  <si>
    <t>加班：
1、11月10日 周六上午，4小时
2、11月11日 周日上午，4小时
3、11月24日 周六，8小时
4、11月25日 周日，8小时
调休：1.5天
请假：0.5天</t>
    <phoneticPr fontId="1" type="noConversion"/>
  </si>
  <si>
    <t>病假：1天
请假：0.5天</t>
    <phoneticPr fontId="1" type="noConversion"/>
  </si>
  <si>
    <t>加班：
11/17   加班一天
11/18   加班一天 
11/28 18:00-20:20 2小时
请假：2天</t>
    <phoneticPr fontId="1" type="noConversion"/>
  </si>
  <si>
    <t>加班：
11.22.18：00-23：00   5小时
11.24.周六   8小时
11.25.周日   8小时
11.29.18：00-22：00   4小时
请假：5天</t>
    <phoneticPr fontId="1" type="noConversion"/>
  </si>
  <si>
    <t>事假：2.5天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</si>
</sst>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FF0000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B050"/>
      <name val="DengXian"/>
      <family val="3"/>
      <charset val="134"/>
      <scheme val="minor"/>
    </font>
    <font>
      <sz val="11"/>
      <color rgb="FF00B050"/>
      <name val="DengXian Light"/>
      <family val="3"/>
      <charset val="134"/>
      <scheme val="major"/>
    </font>
    <font>
      <sz val="11"/>
      <color rgb="FF00B050"/>
      <name val="宋体"/>
      <family val="3"/>
      <charset val="134"/>
    </font>
    <font>
      <sz val="11"/>
      <color rgb="FFFF0000"/>
      <name val="DengXian Light"/>
      <family val="3"/>
      <charset val="134"/>
      <scheme val="major"/>
    </font>
    <font>
      <b/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sz val="10"/>
      <name val="DengXian"/>
      <family val="3"/>
      <charset val="134"/>
      <scheme val="minor"/>
    </font>
    <font>
      <b/>
      <sz val="16"/>
      <name val="宋体"/>
      <family val="3"/>
      <charset val="134"/>
    </font>
    <font>
      <b/>
      <sz val="11"/>
      <name val="DengXian"/>
      <family val="3"/>
      <charset val="134"/>
      <scheme val="minor"/>
    </font>
    <font>
      <sz val="1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1"/>
      <name val="DengXian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7"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1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/>
    <xf numFmtId="0" fontId="6" fillId="0" borderId="0" xfId="0" applyFont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 wrapText="1"/>
    </xf>
    <xf numFmtId="0" fontId="13" fillId="0" borderId="1" xfId="4" applyFont="1" applyBorder="1" applyAlignment="1" applyProtection="1">
      <alignment horizontal="center" vertical="center" wrapText="1"/>
    </xf>
    <xf numFmtId="0" fontId="14" fillId="0" borderId="1" xfId="0" applyFont="1" applyBorder="1" applyAlignment="1" applyProtection="1">
      <alignment horizontal="center" vertical="center" wrapText="1"/>
    </xf>
    <xf numFmtId="0" fontId="13" fillId="0" borderId="1" xfId="0" applyFont="1" applyBorder="1" applyAlignment="1" applyProtection="1">
      <alignment horizontal="left" vertical="center" wrapText="1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4" applyFont="1" applyBorder="1" applyAlignment="1" applyProtection="1">
      <alignment horizontal="center" vertical="center" wrapText="1"/>
    </xf>
    <xf numFmtId="0" fontId="17" fillId="0" borderId="1" xfId="0" applyFont="1" applyBorder="1" applyAlignment="1" applyProtection="1">
      <alignment horizontal="left" vertical="center" wrapText="1"/>
    </xf>
    <xf numFmtId="0" fontId="19" fillId="0" borderId="0" xfId="0" applyFont="1" applyBorder="1" applyAlignment="1" applyProtection="1">
      <alignment horizontal="center" vertical="center"/>
    </xf>
    <xf numFmtId="0" fontId="20" fillId="2" borderId="1" xfId="0" applyFont="1" applyFill="1" applyBorder="1" applyAlignment="1" applyProtection="1">
      <alignment horizontal="center" vertical="center" wrapText="1"/>
    </xf>
    <xf numFmtId="0" fontId="12" fillId="0" borderId="0" xfId="0" applyFont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31" fontId="4" fillId="0" borderId="3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center" vertical="center" wrapText="1"/>
    </xf>
    <xf numFmtId="0" fontId="20" fillId="2" borderId="5" xfId="0" applyFont="1" applyFill="1" applyBorder="1" applyAlignment="1" applyProtection="1">
      <alignment horizontal="center" vertical="center" wrapText="1"/>
    </xf>
    <xf numFmtId="0" fontId="20" fillId="0" borderId="1" xfId="0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26" fillId="0" borderId="1" xfId="18" applyFont="1" applyFill="1" applyBorder="1" applyAlignment="1" applyProtection="1">
      <alignment horizontal="center" vertical="center" wrapText="1"/>
    </xf>
    <xf numFmtId="0" fontId="26" fillId="0" borderId="1" xfId="0" applyFont="1" applyFill="1" applyBorder="1" applyAlignment="1" applyProtection="1">
      <alignment horizontal="left" vertical="center" wrapText="1"/>
    </xf>
    <xf numFmtId="0" fontId="6" fillId="0" borderId="1" xfId="0" applyFont="1" applyFill="1" applyBorder="1" applyAlignment="1" applyProtection="1">
      <alignment vertical="center" wrapText="1"/>
    </xf>
    <xf numFmtId="0" fontId="26" fillId="0" borderId="1" xfId="16" applyFont="1" applyFill="1" applyBorder="1" applyAlignment="1" applyProtection="1">
      <alignment horizontal="left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6" fillId="0" borderId="1" xfId="23" applyFont="1" applyFill="1" applyBorder="1" applyAlignment="1" applyProtection="1">
      <alignment horizontal="left" vertical="center" wrapText="1"/>
    </xf>
    <xf numFmtId="0" fontId="26" fillId="0" borderId="1" xfId="21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center" vertical="center" wrapText="1"/>
    </xf>
    <xf numFmtId="0" fontId="26" fillId="0" borderId="1" xfId="4" applyFont="1" applyFill="1" applyBorder="1" applyAlignment="1" applyProtection="1">
      <alignment horizontal="center" vertical="center" wrapText="1"/>
    </xf>
    <xf numFmtId="0" fontId="6" fillId="0" borderId="1" xfId="23" applyFont="1" applyFill="1" applyBorder="1" applyAlignment="1" applyProtection="1">
      <alignment horizontal="center" vertical="center" wrapText="1"/>
    </xf>
    <xf numFmtId="0" fontId="13" fillId="0" borderId="0" xfId="0" applyFont="1" applyFill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Alignment="1"/>
    <xf numFmtId="0" fontId="13" fillId="0" borderId="0" xfId="0" applyFont="1" applyFill="1" applyBorder="1" applyAlignment="1"/>
    <xf numFmtId="0" fontId="25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0" fontId="13" fillId="0" borderId="1" xfId="4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vertical="center" wrapText="1"/>
    </xf>
    <xf numFmtId="0" fontId="26" fillId="0" borderId="1" xfId="23" applyFont="1" applyFill="1" applyBorder="1" applyAlignment="1" applyProtection="1">
      <alignment horizontal="left" vertical="center" wrapText="1"/>
    </xf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0" fontId="14" fillId="0" borderId="1" xfId="4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left" vertical="center" wrapText="1"/>
    </xf>
    <xf numFmtId="0" fontId="12" fillId="0" borderId="0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Alignment="1" applyProtection="1">
      <alignment horizontal="center" vertical="center"/>
    </xf>
    <xf numFmtId="0" fontId="28" fillId="0" borderId="1" xfId="18" applyFont="1" applyFill="1" applyBorder="1" applyAlignment="1" applyProtection="1">
      <alignment horizontal="center" vertical="center" wrapText="1"/>
    </xf>
    <xf numFmtId="0" fontId="28" fillId="0" borderId="1" xfId="23" applyFont="1" applyFill="1" applyBorder="1" applyAlignment="1" applyProtection="1">
      <alignment horizontal="left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0" fontId="28" fillId="0" borderId="1" xfId="4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left" vertical="center" wrapText="1"/>
    </xf>
    <xf numFmtId="0" fontId="12" fillId="0" borderId="0" xfId="0" applyFont="1" applyFill="1" applyAlignment="1" applyProtection="1">
      <alignment horizontal="center" vertical="center" wrapText="1"/>
    </xf>
    <xf numFmtId="58" fontId="12" fillId="0" borderId="1" xfId="0" applyNumberFormat="1" applyFont="1" applyFill="1" applyBorder="1" applyAlignment="1" applyProtection="1">
      <alignment vertical="center" wrapText="1"/>
    </xf>
    <xf numFmtId="0" fontId="14" fillId="0" borderId="0" xfId="0" applyFont="1" applyFill="1" applyBorder="1" applyAlignment="1" applyProtection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12" fillId="0" borderId="0" xfId="0" applyFont="1" applyFill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vertical="top" wrapText="1"/>
    </xf>
    <xf numFmtId="0" fontId="6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0" borderId="1" xfId="4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vertical="center" wrapText="1"/>
    </xf>
    <xf numFmtId="0" fontId="19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Fill="1" applyAlignment="1" applyProtection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top"/>
    </xf>
    <xf numFmtId="0" fontId="25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27">
    <cellStyle name="常规" xfId="0" builtinId="0"/>
    <cellStyle name="常规 10" xfId="5" xr:uid="{00000000-0005-0000-0000-000001000000}"/>
    <cellStyle name="常规 10 2 2 2" xfId="12" xr:uid="{00000000-0005-0000-0000-000002000000}"/>
    <cellStyle name="常规 10 4" xfId="7" xr:uid="{00000000-0005-0000-0000-000003000000}"/>
    <cellStyle name="常规 12 2 2 2" xfId="15" xr:uid="{00000000-0005-0000-0000-000004000000}"/>
    <cellStyle name="常规 12 2 2 2 2" xfId="22" xr:uid="{00000000-0005-0000-0000-000039000000}"/>
    <cellStyle name="常规 19" xfId="6" xr:uid="{00000000-0005-0000-0000-000005000000}"/>
    <cellStyle name="常规 2" xfId="1" xr:uid="{00000000-0005-0000-0000-000006000000}"/>
    <cellStyle name="常规 2 7 2" xfId="9" xr:uid="{00000000-0005-0000-0000-000007000000}"/>
    <cellStyle name="常规 2 7 2 2" xfId="10" xr:uid="{00000000-0005-0000-0000-000008000000}"/>
    <cellStyle name="常规 2 7 2 2 2" xfId="23" xr:uid="{00000000-0005-0000-0000-00003C000000}"/>
    <cellStyle name="常规 2 7 2 3" xfId="20" xr:uid="{00000000-0005-0000-0000-000035000000}"/>
    <cellStyle name="常规 3" xfId="2" xr:uid="{00000000-0005-0000-0000-000009000000}"/>
    <cellStyle name="常规 30" xfId="14" xr:uid="{00000000-0005-0000-0000-00000A000000}"/>
    <cellStyle name="常规 30 2" xfId="19" xr:uid="{00000000-0005-0000-0000-000013000000}"/>
    <cellStyle name="常规 4" xfId="3" xr:uid="{00000000-0005-0000-0000-00000B000000}"/>
    <cellStyle name="常规 4 2" xfId="11" xr:uid="{00000000-0005-0000-0000-00000C000000}"/>
    <cellStyle name="常规 4 2 2" xfId="25" xr:uid="{00000000-0005-0000-0000-00003F000000}"/>
    <cellStyle name="常规 4 2 3" xfId="26" xr:uid="{00000000-0005-0000-0000-00000C000000}"/>
    <cellStyle name="常规 4 3" xfId="24" xr:uid="{00000000-0005-0000-0000-00003E000000}"/>
    <cellStyle name="常规 5" xfId="4" xr:uid="{00000000-0005-0000-0000-00000D000000}"/>
    <cellStyle name="常规 5 2" xfId="8" xr:uid="{00000000-0005-0000-0000-00000E000000}"/>
    <cellStyle name="常规 5 2 2" xfId="18" xr:uid="{00000000-0005-0000-0000-000012000000}"/>
    <cellStyle name="常规 5 2 5" xfId="13" xr:uid="{00000000-0005-0000-0000-00000F000000}"/>
    <cellStyle name="常规 5 2 5 2" xfId="17" xr:uid="{00000000-0005-0000-0000-000009000000}"/>
    <cellStyle name="常规 5 3" xfId="21" xr:uid="{00000000-0005-0000-0000-000038000000}"/>
    <cellStyle name="常规 6" xfId="16" xr:uid="{00000000-0005-0000-0000-00003E000000}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07"/>
  <sheetViews>
    <sheetView tabSelected="1" topLeftCell="A65" zoomScale="99" workbookViewId="0">
      <selection activeCell="L80" sqref="L80"/>
    </sheetView>
  </sheetViews>
  <sheetFormatPr defaultColWidth="8.796875" defaultRowHeight="13.9"/>
  <cols>
    <col min="1" max="1" width="7.06640625" style="48" customWidth="1"/>
    <col min="2" max="2" width="10.796875" style="49" customWidth="1"/>
    <col min="3" max="3" width="8.1328125" style="49" customWidth="1"/>
    <col min="4" max="4" width="11.1328125" style="49" customWidth="1"/>
    <col min="5" max="5" width="13.796875" style="49" customWidth="1"/>
    <col min="6" max="6" width="8.33203125" style="49" customWidth="1"/>
    <col min="7" max="8" width="10" style="49" bestFit="1" customWidth="1"/>
    <col min="9" max="9" width="10" style="49" customWidth="1"/>
    <col min="10" max="10" width="9.73046875" style="49" customWidth="1"/>
    <col min="11" max="11" width="11.33203125" style="49" customWidth="1"/>
    <col min="12" max="12" width="24.86328125" style="49" customWidth="1"/>
    <col min="13" max="13" width="8.796875" style="48"/>
    <col min="14" max="14" width="9.53125" style="48" customWidth="1"/>
    <col min="15" max="15" width="4.86328125" style="49" customWidth="1"/>
    <col min="16" max="16" width="13.3984375" style="48" customWidth="1"/>
    <col min="17" max="16384" width="8.796875" style="48"/>
  </cols>
  <sheetData>
    <row r="1" spans="1:16" s="51" customFormat="1">
      <c r="A1" s="98" t="s">
        <v>16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64"/>
      <c r="N1" s="64"/>
      <c r="O1" s="50"/>
    </row>
    <row r="2" spans="1:16" s="51" customFormat="1" ht="20.25">
      <c r="A2" s="84"/>
      <c r="B2" s="85"/>
      <c r="C2" s="85"/>
      <c r="D2" s="85"/>
      <c r="E2" s="85"/>
      <c r="F2" s="85"/>
      <c r="G2" s="85"/>
      <c r="H2" s="85"/>
      <c r="I2" s="85"/>
      <c r="J2" s="85" t="s">
        <v>225</v>
      </c>
      <c r="K2" s="85"/>
      <c r="L2" s="65" t="s">
        <v>26</v>
      </c>
      <c r="M2" s="64"/>
      <c r="N2" s="64"/>
      <c r="O2" s="50"/>
    </row>
    <row r="3" spans="1:16" s="52" customFormat="1">
      <c r="A3" s="100" t="s">
        <v>7</v>
      </c>
      <c r="B3" s="100"/>
      <c r="C3" s="100" t="s">
        <v>4</v>
      </c>
      <c r="D3" s="100"/>
      <c r="E3" s="100"/>
      <c r="F3" s="100"/>
      <c r="G3" s="100" t="s">
        <v>13</v>
      </c>
      <c r="H3" s="100"/>
      <c r="I3" s="100"/>
      <c r="J3" s="100"/>
      <c r="K3" s="83" t="s">
        <v>10</v>
      </c>
      <c r="L3" s="102" t="s">
        <v>224</v>
      </c>
      <c r="M3" s="102"/>
      <c r="N3" s="86"/>
      <c r="O3" s="50"/>
    </row>
    <row r="4" spans="1:16" s="52" customFormat="1">
      <c r="A4" s="100" t="s">
        <v>8</v>
      </c>
      <c r="B4" s="100" t="s">
        <v>6</v>
      </c>
      <c r="C4" s="100" t="s">
        <v>0</v>
      </c>
      <c r="D4" s="100" t="s">
        <v>14</v>
      </c>
      <c r="E4" s="100" t="s">
        <v>3</v>
      </c>
      <c r="F4" s="100" t="s">
        <v>15</v>
      </c>
      <c r="G4" s="100" t="s">
        <v>5</v>
      </c>
      <c r="H4" s="100" t="s">
        <v>12</v>
      </c>
      <c r="I4" s="100" t="s">
        <v>11</v>
      </c>
      <c r="J4" s="100" t="s">
        <v>9</v>
      </c>
      <c r="K4" s="100" t="s">
        <v>1</v>
      </c>
      <c r="L4" s="101" t="s">
        <v>2</v>
      </c>
      <c r="M4" s="103" t="s">
        <v>176</v>
      </c>
      <c r="N4" s="103" t="s">
        <v>226</v>
      </c>
      <c r="O4" s="53"/>
    </row>
    <row r="5" spans="1:16" s="52" customFormat="1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1"/>
      <c r="M5" s="103"/>
      <c r="N5" s="103"/>
      <c r="O5" s="53"/>
    </row>
    <row r="6" spans="1:16" s="58" customFormat="1" hidden="1">
      <c r="A6" s="54">
        <f>ROW()-5</f>
        <v>1</v>
      </c>
      <c r="B6" s="54" t="s">
        <v>23</v>
      </c>
      <c r="C6" s="55" t="s">
        <v>36</v>
      </c>
      <c r="D6" s="54" t="s">
        <v>19</v>
      </c>
      <c r="E6" s="55" t="s">
        <v>33</v>
      </c>
      <c r="F6" s="55" t="s">
        <v>34</v>
      </c>
      <c r="G6" s="56">
        <f>H6+I6-J6</f>
        <v>22</v>
      </c>
      <c r="H6" s="56">
        <v>22</v>
      </c>
      <c r="I6" s="56">
        <f>IF(ROUND(MOD(M6,8)/8,2)&lt;0.5,INT(M6/8),INT(M6/8)+0.5)</f>
        <v>0</v>
      </c>
      <c r="J6" s="56">
        <v>0</v>
      </c>
      <c r="K6" s="56" t="s">
        <v>238</v>
      </c>
      <c r="L6" s="57"/>
      <c r="M6" s="56"/>
      <c r="N6" s="56">
        <v>1</v>
      </c>
      <c r="P6" s="32" t="s">
        <v>37</v>
      </c>
    </row>
    <row r="7" spans="1:16" s="58" customFormat="1" ht="27" hidden="1">
      <c r="A7" s="54">
        <f t="shared" ref="A7:A70" si="0">ROW()-5</f>
        <v>2</v>
      </c>
      <c r="B7" s="54" t="s">
        <v>23</v>
      </c>
      <c r="C7" s="55" t="s">
        <v>41</v>
      </c>
      <c r="D7" s="55" t="s">
        <v>39</v>
      </c>
      <c r="E7" s="55" t="s">
        <v>33</v>
      </c>
      <c r="F7" s="54" t="s">
        <v>34</v>
      </c>
      <c r="G7" s="56">
        <f t="shared" ref="G7:G15" si="1">H7+I7-J7</f>
        <v>20</v>
      </c>
      <c r="H7" s="56">
        <v>22</v>
      </c>
      <c r="I7" s="56">
        <f t="shared" ref="I7:I70" si="2">IF(ROUND(MOD(M7,8)/8,2)&lt;0.5,INT(M7/8),INT(M7/8)+0.5)</f>
        <v>0</v>
      </c>
      <c r="J7" s="56">
        <v>2</v>
      </c>
      <c r="K7" s="56" t="s">
        <v>238</v>
      </c>
      <c r="L7" s="36" t="s">
        <v>241</v>
      </c>
      <c r="M7" s="56">
        <v>0</v>
      </c>
      <c r="N7" s="56">
        <v>2</v>
      </c>
      <c r="P7" s="45" t="s">
        <v>42</v>
      </c>
    </row>
    <row r="8" spans="1:16" s="87" customFormat="1" ht="27" hidden="1">
      <c r="A8" s="67">
        <f t="shared" si="0"/>
        <v>3</v>
      </c>
      <c r="B8" s="67" t="s">
        <v>23</v>
      </c>
      <c r="C8" s="67" t="s">
        <v>44</v>
      </c>
      <c r="D8" s="67" t="s">
        <v>39</v>
      </c>
      <c r="E8" s="69" t="s">
        <v>33</v>
      </c>
      <c r="F8" s="67" t="s">
        <v>43</v>
      </c>
      <c r="G8" s="70">
        <f t="shared" si="1"/>
        <v>10</v>
      </c>
      <c r="H8" s="70">
        <v>10</v>
      </c>
      <c r="I8" s="70">
        <f t="shared" si="2"/>
        <v>0</v>
      </c>
      <c r="J8" s="70">
        <v>0</v>
      </c>
      <c r="K8" s="70" t="s">
        <v>238</v>
      </c>
      <c r="L8" s="71" t="s">
        <v>247</v>
      </c>
      <c r="M8" s="70"/>
      <c r="N8" s="70">
        <v>0</v>
      </c>
      <c r="O8" s="72"/>
      <c r="P8" s="77" t="s">
        <v>189</v>
      </c>
    </row>
    <row r="9" spans="1:16" s="61" customFormat="1" hidden="1">
      <c r="A9" s="54">
        <f t="shared" si="0"/>
        <v>4</v>
      </c>
      <c r="B9" s="54" t="s">
        <v>23</v>
      </c>
      <c r="C9" s="54" t="s">
        <v>45</v>
      </c>
      <c r="D9" s="54" t="s">
        <v>39</v>
      </c>
      <c r="E9" s="55" t="s">
        <v>33</v>
      </c>
      <c r="F9" s="54" t="s">
        <v>34</v>
      </c>
      <c r="G9" s="56">
        <f t="shared" si="1"/>
        <v>22</v>
      </c>
      <c r="H9" s="56">
        <v>22</v>
      </c>
      <c r="I9" s="56">
        <f t="shared" si="2"/>
        <v>0</v>
      </c>
      <c r="J9" s="56">
        <v>0</v>
      </c>
      <c r="K9" s="56" t="s">
        <v>238</v>
      </c>
      <c r="L9" s="57"/>
      <c r="M9" s="56"/>
      <c r="N9" s="56">
        <v>0</v>
      </c>
      <c r="O9" s="58"/>
      <c r="P9" s="42" t="s">
        <v>162</v>
      </c>
    </row>
    <row r="10" spans="1:16" s="61" customFormat="1" ht="27" hidden="1">
      <c r="A10" s="54">
        <f t="shared" si="0"/>
        <v>5</v>
      </c>
      <c r="B10" s="54" t="s">
        <v>23</v>
      </c>
      <c r="C10" s="54" t="s">
        <v>46</v>
      </c>
      <c r="D10" s="54" t="s">
        <v>39</v>
      </c>
      <c r="E10" s="55" t="s">
        <v>33</v>
      </c>
      <c r="F10" s="54" t="s">
        <v>34</v>
      </c>
      <c r="G10" s="56">
        <f t="shared" si="1"/>
        <v>22</v>
      </c>
      <c r="H10" s="56">
        <v>22</v>
      </c>
      <c r="I10" s="56">
        <f t="shared" si="2"/>
        <v>0</v>
      </c>
      <c r="J10" s="56">
        <v>0</v>
      </c>
      <c r="K10" s="56" t="s">
        <v>238</v>
      </c>
      <c r="L10" s="63"/>
      <c r="M10" s="56"/>
      <c r="N10" s="56">
        <v>0</v>
      </c>
      <c r="O10" s="58"/>
      <c r="P10" s="32" t="s">
        <v>159</v>
      </c>
    </row>
    <row r="11" spans="1:16" s="61" customFormat="1" ht="27" hidden="1">
      <c r="A11" s="54">
        <f t="shared" si="0"/>
        <v>6</v>
      </c>
      <c r="B11" s="54" t="s">
        <v>23</v>
      </c>
      <c r="C11" s="54" t="s">
        <v>47</v>
      </c>
      <c r="D11" s="54" t="s">
        <v>39</v>
      </c>
      <c r="E11" s="55" t="s">
        <v>33</v>
      </c>
      <c r="F11" s="54" t="s">
        <v>48</v>
      </c>
      <c r="G11" s="56">
        <f t="shared" si="1"/>
        <v>22</v>
      </c>
      <c r="H11" s="56">
        <v>22</v>
      </c>
      <c r="I11" s="56">
        <f t="shared" si="2"/>
        <v>0</v>
      </c>
      <c r="J11" s="56">
        <v>0</v>
      </c>
      <c r="K11" s="56" t="s">
        <v>238</v>
      </c>
      <c r="L11" s="57"/>
      <c r="M11" s="47"/>
      <c r="N11" s="56">
        <v>0</v>
      </c>
      <c r="O11" s="58"/>
      <c r="P11" s="32" t="s">
        <v>49</v>
      </c>
    </row>
    <row r="12" spans="1:16" s="61" customFormat="1" ht="27" hidden="1">
      <c r="A12" s="54">
        <f t="shared" si="0"/>
        <v>7</v>
      </c>
      <c r="B12" s="54" t="s">
        <v>38</v>
      </c>
      <c r="C12" s="54" t="s">
        <v>50</v>
      </c>
      <c r="D12" s="54" t="s">
        <v>39</v>
      </c>
      <c r="E12" s="55" t="s">
        <v>33</v>
      </c>
      <c r="F12" s="54" t="s">
        <v>34</v>
      </c>
      <c r="G12" s="56">
        <f t="shared" si="1"/>
        <v>22</v>
      </c>
      <c r="H12" s="56">
        <v>22</v>
      </c>
      <c r="I12" s="56">
        <f t="shared" si="2"/>
        <v>0</v>
      </c>
      <c r="J12" s="56">
        <v>0</v>
      </c>
      <c r="K12" s="56" t="s">
        <v>238</v>
      </c>
      <c r="L12" s="63"/>
      <c r="M12" s="38"/>
      <c r="N12" s="56">
        <v>1</v>
      </c>
      <c r="O12" s="58"/>
      <c r="P12" s="32" t="s">
        <v>159</v>
      </c>
    </row>
    <row r="13" spans="1:16" s="61" customFormat="1" ht="27" hidden="1">
      <c r="A13" s="54">
        <f t="shared" si="0"/>
        <v>8</v>
      </c>
      <c r="B13" s="54" t="s">
        <v>51</v>
      </c>
      <c r="C13" s="54" t="s">
        <v>158</v>
      </c>
      <c r="D13" s="54" t="s">
        <v>52</v>
      </c>
      <c r="E13" s="55" t="s">
        <v>33</v>
      </c>
      <c r="F13" s="54" t="s">
        <v>53</v>
      </c>
      <c r="G13" s="56">
        <f t="shared" si="1"/>
        <v>22</v>
      </c>
      <c r="H13" s="56">
        <v>22</v>
      </c>
      <c r="I13" s="56">
        <f t="shared" si="2"/>
        <v>0</v>
      </c>
      <c r="J13" s="56">
        <v>0</v>
      </c>
      <c r="K13" s="56" t="s">
        <v>238</v>
      </c>
      <c r="L13" s="57"/>
      <c r="M13" s="56"/>
      <c r="N13" s="56">
        <v>0</v>
      </c>
      <c r="O13" s="58"/>
      <c r="P13" s="32" t="s">
        <v>54</v>
      </c>
    </row>
    <row r="14" spans="1:16" s="61" customFormat="1" hidden="1">
      <c r="A14" s="54">
        <f t="shared" si="0"/>
        <v>9</v>
      </c>
      <c r="B14" s="54" t="s">
        <v>51</v>
      </c>
      <c r="C14" s="54" t="s">
        <v>55</v>
      </c>
      <c r="D14" s="54" t="s">
        <v>39</v>
      </c>
      <c r="E14" s="55" t="s">
        <v>33</v>
      </c>
      <c r="F14" s="54" t="s">
        <v>34</v>
      </c>
      <c r="G14" s="56">
        <f t="shared" si="1"/>
        <v>22</v>
      </c>
      <c r="H14" s="56">
        <v>22</v>
      </c>
      <c r="I14" s="56">
        <f t="shared" si="2"/>
        <v>0</v>
      </c>
      <c r="J14" s="56">
        <v>0</v>
      </c>
      <c r="K14" s="56" t="s">
        <v>238</v>
      </c>
      <c r="L14" s="63"/>
      <c r="M14" s="56"/>
      <c r="N14" s="56">
        <v>2</v>
      </c>
      <c r="O14" s="58"/>
      <c r="P14" s="32" t="s">
        <v>56</v>
      </c>
    </row>
    <row r="15" spans="1:16" s="61" customFormat="1" hidden="1">
      <c r="A15" s="54">
        <f t="shared" si="0"/>
        <v>10</v>
      </c>
      <c r="B15" s="54" t="s">
        <v>51</v>
      </c>
      <c r="C15" s="54" t="s">
        <v>57</v>
      </c>
      <c r="D15" s="54" t="s">
        <v>52</v>
      </c>
      <c r="E15" s="55" t="s">
        <v>33</v>
      </c>
      <c r="F15" s="54" t="s">
        <v>58</v>
      </c>
      <c r="G15" s="56">
        <f t="shared" si="1"/>
        <v>20</v>
      </c>
      <c r="H15" s="56">
        <v>22</v>
      </c>
      <c r="I15" s="56">
        <f t="shared" si="2"/>
        <v>0</v>
      </c>
      <c r="J15" s="56">
        <v>2</v>
      </c>
      <c r="K15" s="56" t="s">
        <v>238</v>
      </c>
      <c r="L15" s="57" t="s">
        <v>260</v>
      </c>
      <c r="M15" s="56"/>
      <c r="N15" s="56">
        <v>0</v>
      </c>
      <c r="O15" s="58"/>
      <c r="P15" s="32" t="s">
        <v>163</v>
      </c>
    </row>
    <row r="16" spans="1:16" s="61" customFormat="1" hidden="1">
      <c r="A16" s="54">
        <f t="shared" si="0"/>
        <v>11</v>
      </c>
      <c r="B16" s="54" t="s">
        <v>38</v>
      </c>
      <c r="C16" s="54" t="s">
        <v>178</v>
      </c>
      <c r="D16" s="54" t="s">
        <v>39</v>
      </c>
      <c r="E16" s="55" t="s">
        <v>33</v>
      </c>
      <c r="F16" s="54" t="s">
        <v>34</v>
      </c>
      <c r="G16" s="56">
        <f t="shared" ref="G16:G17" si="3">H16+I16-J16</f>
        <v>22</v>
      </c>
      <c r="H16" s="56">
        <v>22</v>
      </c>
      <c r="I16" s="56">
        <f t="shared" si="2"/>
        <v>0</v>
      </c>
      <c r="J16" s="56">
        <v>0</v>
      </c>
      <c r="K16" s="56" t="s">
        <v>238</v>
      </c>
      <c r="L16" s="36"/>
      <c r="M16" s="56"/>
      <c r="N16" s="56">
        <v>0</v>
      </c>
      <c r="O16" s="58"/>
      <c r="P16" s="33" t="s">
        <v>162</v>
      </c>
    </row>
    <row r="17" spans="1:16" s="61" customFormat="1" ht="67.5" hidden="1">
      <c r="A17" s="54">
        <f t="shared" si="0"/>
        <v>12</v>
      </c>
      <c r="B17" s="54" t="s">
        <v>38</v>
      </c>
      <c r="C17" s="54" t="s">
        <v>179</v>
      </c>
      <c r="D17" s="54" t="s">
        <v>39</v>
      </c>
      <c r="E17" s="55" t="s">
        <v>33</v>
      </c>
      <c r="F17" s="54" t="s">
        <v>34</v>
      </c>
      <c r="G17" s="56">
        <f t="shared" si="3"/>
        <v>23</v>
      </c>
      <c r="H17" s="56">
        <v>22</v>
      </c>
      <c r="I17" s="56">
        <f t="shared" si="2"/>
        <v>1</v>
      </c>
      <c r="J17" s="56">
        <v>0</v>
      </c>
      <c r="K17" s="56" t="s">
        <v>238</v>
      </c>
      <c r="L17" s="36" t="s">
        <v>251</v>
      </c>
      <c r="M17" s="56">
        <v>8</v>
      </c>
      <c r="N17" s="56">
        <v>0</v>
      </c>
      <c r="O17" s="58"/>
      <c r="P17" s="33" t="s">
        <v>184</v>
      </c>
    </row>
    <row r="18" spans="1:16" s="58" customFormat="1" ht="55.5" hidden="1">
      <c r="A18" s="54">
        <f t="shared" si="0"/>
        <v>13</v>
      </c>
      <c r="B18" s="54" t="s">
        <v>61</v>
      </c>
      <c r="C18" s="60" t="s">
        <v>62</v>
      </c>
      <c r="D18" s="54" t="s">
        <v>39</v>
      </c>
      <c r="E18" s="55" t="s">
        <v>33</v>
      </c>
      <c r="F18" s="54" t="s">
        <v>34</v>
      </c>
      <c r="G18" s="56">
        <f t="shared" ref="G18:G67" si="4">H18+I18-J18</f>
        <v>24</v>
      </c>
      <c r="H18" s="56">
        <v>22</v>
      </c>
      <c r="I18" s="56">
        <f t="shared" si="2"/>
        <v>2</v>
      </c>
      <c r="J18" s="56">
        <v>0</v>
      </c>
      <c r="K18" s="56" t="s">
        <v>238</v>
      </c>
      <c r="L18" s="57" t="s">
        <v>252</v>
      </c>
      <c r="M18" s="56">
        <v>16</v>
      </c>
      <c r="N18" s="56">
        <v>0</v>
      </c>
      <c r="P18" s="33" t="s">
        <v>63</v>
      </c>
    </row>
    <row r="19" spans="1:16" s="59" customFormat="1" ht="27.75" hidden="1">
      <c r="A19" s="54">
        <f t="shared" si="0"/>
        <v>14</v>
      </c>
      <c r="B19" s="54" t="s">
        <v>61</v>
      </c>
      <c r="C19" s="60" t="s">
        <v>64</v>
      </c>
      <c r="D19" s="54" t="s">
        <v>19</v>
      </c>
      <c r="E19" s="55" t="s">
        <v>33</v>
      </c>
      <c r="F19" s="54" t="s">
        <v>65</v>
      </c>
      <c r="G19" s="56">
        <f t="shared" si="4"/>
        <v>21</v>
      </c>
      <c r="H19" s="56">
        <v>22</v>
      </c>
      <c r="I19" s="56">
        <f t="shared" si="2"/>
        <v>0</v>
      </c>
      <c r="J19" s="56">
        <v>1</v>
      </c>
      <c r="K19" s="56" t="s">
        <v>238</v>
      </c>
      <c r="L19" s="57" t="s">
        <v>253</v>
      </c>
      <c r="M19" s="56"/>
      <c r="N19" s="56">
        <v>0</v>
      </c>
      <c r="O19" s="58"/>
      <c r="P19" s="33" t="s">
        <v>63</v>
      </c>
    </row>
    <row r="20" spans="1:16" s="59" customFormat="1" ht="41.25" hidden="1">
      <c r="A20" s="54">
        <f t="shared" si="0"/>
        <v>15</v>
      </c>
      <c r="B20" s="54" t="s">
        <v>61</v>
      </c>
      <c r="C20" s="60" t="s">
        <v>66</v>
      </c>
      <c r="D20" s="54" t="s">
        <v>19</v>
      </c>
      <c r="E20" s="55" t="s">
        <v>33</v>
      </c>
      <c r="F20" s="54" t="s">
        <v>65</v>
      </c>
      <c r="G20" s="56">
        <f t="shared" ref="G20:G45" si="5">H20+I20-J20</f>
        <v>20</v>
      </c>
      <c r="H20" s="56">
        <v>22</v>
      </c>
      <c r="I20" s="56">
        <f t="shared" si="2"/>
        <v>0</v>
      </c>
      <c r="J20" s="56">
        <v>2</v>
      </c>
      <c r="K20" s="56" t="s">
        <v>238</v>
      </c>
      <c r="L20" s="43" t="s">
        <v>265</v>
      </c>
      <c r="M20" s="38"/>
      <c r="N20" s="56">
        <v>0</v>
      </c>
      <c r="O20" s="58"/>
      <c r="P20" s="33" t="s">
        <v>159</v>
      </c>
    </row>
    <row r="21" spans="1:16" s="74" customFormat="1" hidden="1">
      <c r="A21" s="67">
        <f t="shared" si="0"/>
        <v>16</v>
      </c>
      <c r="B21" s="67" t="s">
        <v>68</v>
      </c>
      <c r="C21" s="69" t="s">
        <v>69</v>
      </c>
      <c r="D21" s="67" t="s">
        <v>19</v>
      </c>
      <c r="E21" s="69" t="s">
        <v>33</v>
      </c>
      <c r="F21" s="69" t="s">
        <v>58</v>
      </c>
      <c r="G21" s="70">
        <f t="shared" si="5"/>
        <v>22</v>
      </c>
      <c r="H21" s="70">
        <v>22</v>
      </c>
      <c r="I21" s="56">
        <f t="shared" si="2"/>
        <v>0</v>
      </c>
      <c r="J21" s="70">
        <v>0</v>
      </c>
      <c r="K21" s="70" t="s">
        <v>238</v>
      </c>
      <c r="L21" s="81" t="s">
        <v>232</v>
      </c>
      <c r="M21" s="70"/>
      <c r="N21" s="70">
        <v>0</v>
      </c>
      <c r="O21" s="72"/>
      <c r="P21" s="82" t="s">
        <v>70</v>
      </c>
    </row>
    <row r="22" spans="1:16" s="59" customFormat="1" ht="81" hidden="1">
      <c r="A22" s="54">
        <f t="shared" si="0"/>
        <v>17</v>
      </c>
      <c r="B22" s="54" t="s">
        <v>71</v>
      </c>
      <c r="C22" s="55" t="s">
        <v>72</v>
      </c>
      <c r="D22" s="54" t="s">
        <v>19</v>
      </c>
      <c r="E22" s="55" t="s">
        <v>33</v>
      </c>
      <c r="F22" s="55" t="s">
        <v>58</v>
      </c>
      <c r="G22" s="56">
        <f t="shared" si="5"/>
        <v>22</v>
      </c>
      <c r="H22" s="56">
        <v>22</v>
      </c>
      <c r="I22" s="56">
        <f t="shared" si="2"/>
        <v>1</v>
      </c>
      <c r="J22" s="56">
        <v>1</v>
      </c>
      <c r="K22" s="56" t="s">
        <v>238</v>
      </c>
      <c r="L22" s="40" t="s">
        <v>263</v>
      </c>
      <c r="M22" s="56">
        <v>8</v>
      </c>
      <c r="N22" s="56">
        <v>0</v>
      </c>
      <c r="O22" s="58"/>
      <c r="P22" s="45" t="s">
        <v>70</v>
      </c>
    </row>
    <row r="23" spans="1:16" s="58" customFormat="1" ht="202.5" hidden="1">
      <c r="A23" s="54">
        <f t="shared" si="0"/>
        <v>18</v>
      </c>
      <c r="B23" s="54" t="s">
        <v>68</v>
      </c>
      <c r="C23" s="55" t="s">
        <v>73</v>
      </c>
      <c r="D23" s="54" t="s">
        <v>19</v>
      </c>
      <c r="E23" s="55" t="s">
        <v>33</v>
      </c>
      <c r="F23" s="55" t="s">
        <v>58</v>
      </c>
      <c r="G23" s="56">
        <f t="shared" si="5"/>
        <v>27</v>
      </c>
      <c r="H23" s="56">
        <v>22</v>
      </c>
      <c r="I23" s="56">
        <f t="shared" si="2"/>
        <v>5</v>
      </c>
      <c r="J23" s="56">
        <v>0</v>
      </c>
      <c r="K23" s="56" t="s">
        <v>238</v>
      </c>
      <c r="L23" s="40" t="s">
        <v>264</v>
      </c>
      <c r="M23" s="56">
        <v>40</v>
      </c>
      <c r="N23" s="56">
        <v>0</v>
      </c>
      <c r="P23" s="45" t="s">
        <v>70</v>
      </c>
    </row>
    <row r="24" spans="1:16" s="59" customFormat="1" ht="27.75">
      <c r="A24" s="54">
        <f t="shared" si="0"/>
        <v>19</v>
      </c>
      <c r="B24" s="54" t="s">
        <v>68</v>
      </c>
      <c r="C24" s="55" t="s">
        <v>74</v>
      </c>
      <c r="D24" s="54" t="s">
        <v>19</v>
      </c>
      <c r="E24" s="55" t="s">
        <v>33</v>
      </c>
      <c r="F24" s="55" t="s">
        <v>58</v>
      </c>
      <c r="G24" s="56">
        <f t="shared" si="5"/>
        <v>19.5</v>
      </c>
      <c r="H24" s="56">
        <v>22</v>
      </c>
      <c r="I24" s="56">
        <f t="shared" si="2"/>
        <v>0</v>
      </c>
      <c r="J24" s="56">
        <v>2.5</v>
      </c>
      <c r="K24" s="56" t="s">
        <v>238</v>
      </c>
      <c r="L24" s="57" t="s">
        <v>277</v>
      </c>
      <c r="M24" s="56"/>
      <c r="N24" s="56">
        <v>4</v>
      </c>
      <c r="O24" s="58"/>
      <c r="P24" s="45" t="s">
        <v>70</v>
      </c>
    </row>
    <row r="25" spans="1:16" s="59" customFormat="1" hidden="1">
      <c r="A25" s="54">
        <f t="shared" si="0"/>
        <v>20</v>
      </c>
      <c r="B25" s="54" t="s">
        <v>75</v>
      </c>
      <c r="C25" s="60" t="s">
        <v>76</v>
      </c>
      <c r="D25" s="54" t="s">
        <v>19</v>
      </c>
      <c r="E25" s="55" t="s">
        <v>33</v>
      </c>
      <c r="F25" s="54" t="s">
        <v>77</v>
      </c>
      <c r="G25" s="56">
        <f t="shared" si="5"/>
        <v>22</v>
      </c>
      <c r="H25" s="56">
        <v>22</v>
      </c>
      <c r="I25" s="56">
        <f t="shared" si="2"/>
        <v>0</v>
      </c>
      <c r="J25" s="56">
        <v>0</v>
      </c>
      <c r="K25" s="56" t="s">
        <v>238</v>
      </c>
      <c r="L25" s="43"/>
      <c r="M25" s="38"/>
      <c r="N25" s="56">
        <v>0</v>
      </c>
      <c r="O25" s="58"/>
      <c r="P25" s="33" t="s">
        <v>60</v>
      </c>
    </row>
    <row r="26" spans="1:16" s="59" customFormat="1" ht="138.75" hidden="1">
      <c r="A26" s="54">
        <f t="shared" si="0"/>
        <v>21</v>
      </c>
      <c r="B26" s="54" t="s">
        <v>75</v>
      </c>
      <c r="C26" s="60" t="s">
        <v>78</v>
      </c>
      <c r="D26" s="54" t="s">
        <v>19</v>
      </c>
      <c r="E26" s="55" t="s">
        <v>33</v>
      </c>
      <c r="F26" s="54" t="s">
        <v>77</v>
      </c>
      <c r="G26" s="56">
        <f t="shared" si="5"/>
        <v>25.5</v>
      </c>
      <c r="H26" s="56">
        <v>22</v>
      </c>
      <c r="I26" s="56">
        <f t="shared" si="2"/>
        <v>3.5</v>
      </c>
      <c r="J26" s="56">
        <v>0</v>
      </c>
      <c r="K26" s="56" t="s">
        <v>238</v>
      </c>
      <c r="L26" s="63" t="s">
        <v>266</v>
      </c>
      <c r="M26" s="47">
        <v>28.5</v>
      </c>
      <c r="N26" s="56">
        <v>2</v>
      </c>
      <c r="O26" s="58"/>
      <c r="P26" s="33" t="s">
        <v>159</v>
      </c>
    </row>
    <row r="27" spans="1:16" ht="111">
      <c r="A27" s="54">
        <f t="shared" si="0"/>
        <v>22</v>
      </c>
      <c r="B27" s="54" t="s">
        <v>68</v>
      </c>
      <c r="C27" s="60" t="s">
        <v>79</v>
      </c>
      <c r="D27" s="54" t="s">
        <v>19</v>
      </c>
      <c r="E27" s="55" t="s">
        <v>33</v>
      </c>
      <c r="F27" s="54" t="s">
        <v>58</v>
      </c>
      <c r="G27" s="56">
        <f t="shared" si="5"/>
        <v>25.5</v>
      </c>
      <c r="H27" s="56">
        <v>22</v>
      </c>
      <c r="I27" s="56">
        <f t="shared" si="2"/>
        <v>5</v>
      </c>
      <c r="J27" s="56">
        <v>1.5</v>
      </c>
      <c r="K27" s="56" t="s">
        <v>238</v>
      </c>
      <c r="L27" s="41" t="s">
        <v>278</v>
      </c>
      <c r="M27" s="44">
        <v>40</v>
      </c>
      <c r="N27" s="38">
        <v>3</v>
      </c>
      <c r="P27" s="33" t="s">
        <v>80</v>
      </c>
    </row>
    <row r="28" spans="1:16" ht="83.25">
      <c r="A28" s="54">
        <f t="shared" si="0"/>
        <v>23</v>
      </c>
      <c r="B28" s="54" t="s">
        <v>68</v>
      </c>
      <c r="C28" s="60" t="s">
        <v>81</v>
      </c>
      <c r="D28" s="54" t="s">
        <v>19</v>
      </c>
      <c r="E28" s="55" t="s">
        <v>33</v>
      </c>
      <c r="F28" s="54" t="s">
        <v>58</v>
      </c>
      <c r="G28" s="56">
        <f t="shared" si="5"/>
        <v>21.5</v>
      </c>
      <c r="H28" s="56">
        <v>22</v>
      </c>
      <c r="I28" s="56">
        <f t="shared" si="2"/>
        <v>3</v>
      </c>
      <c r="J28" s="56">
        <v>3.5</v>
      </c>
      <c r="K28" s="56" t="s">
        <v>238</v>
      </c>
      <c r="L28" s="57" t="s">
        <v>279</v>
      </c>
      <c r="M28" s="56">
        <v>24</v>
      </c>
      <c r="N28" s="56">
        <v>3</v>
      </c>
      <c r="P28" s="32" t="s">
        <v>160</v>
      </c>
    </row>
    <row r="29" spans="1:16" ht="27" hidden="1">
      <c r="A29" s="54">
        <f t="shared" si="0"/>
        <v>24</v>
      </c>
      <c r="B29" s="54" t="s">
        <v>68</v>
      </c>
      <c r="C29" s="60" t="s">
        <v>174</v>
      </c>
      <c r="D29" s="54" t="s">
        <v>19</v>
      </c>
      <c r="E29" s="55" t="s">
        <v>33</v>
      </c>
      <c r="F29" s="54" t="s">
        <v>58</v>
      </c>
      <c r="G29" s="56">
        <f t="shared" si="5"/>
        <v>22</v>
      </c>
      <c r="H29" s="56">
        <v>22</v>
      </c>
      <c r="I29" s="56">
        <f t="shared" si="2"/>
        <v>0</v>
      </c>
      <c r="J29" s="56">
        <v>0</v>
      </c>
      <c r="K29" s="56" t="s">
        <v>238</v>
      </c>
      <c r="L29" s="57"/>
      <c r="M29" s="56"/>
      <c r="N29" s="56">
        <v>0</v>
      </c>
      <c r="P29" s="32" t="s">
        <v>160</v>
      </c>
    </row>
    <row r="30" spans="1:16" ht="94.5" hidden="1">
      <c r="A30" s="54">
        <f t="shared" si="0"/>
        <v>25</v>
      </c>
      <c r="B30" s="54" t="s">
        <v>68</v>
      </c>
      <c r="C30" s="60" t="s">
        <v>82</v>
      </c>
      <c r="D30" s="54" t="s">
        <v>19</v>
      </c>
      <c r="E30" s="55" t="s">
        <v>33</v>
      </c>
      <c r="F30" s="54" t="s">
        <v>83</v>
      </c>
      <c r="G30" s="56">
        <f t="shared" si="5"/>
        <v>26.5</v>
      </c>
      <c r="H30" s="56">
        <v>22</v>
      </c>
      <c r="I30" s="56">
        <f t="shared" si="2"/>
        <v>4.5</v>
      </c>
      <c r="J30" s="56">
        <v>0</v>
      </c>
      <c r="K30" s="56" t="s">
        <v>238</v>
      </c>
      <c r="L30" s="40" t="s">
        <v>235</v>
      </c>
      <c r="M30" s="54">
        <f>8+8+4+8+8</f>
        <v>36</v>
      </c>
      <c r="N30" s="56">
        <v>0</v>
      </c>
      <c r="P30" s="61" t="s">
        <v>84</v>
      </c>
    </row>
    <row r="31" spans="1:16" ht="202.5" hidden="1">
      <c r="A31" s="54">
        <f t="shared" si="0"/>
        <v>26</v>
      </c>
      <c r="B31" s="54" t="s">
        <v>68</v>
      </c>
      <c r="C31" s="60" t="s">
        <v>85</v>
      </c>
      <c r="D31" s="54" t="s">
        <v>19</v>
      </c>
      <c r="E31" s="55" t="s">
        <v>33</v>
      </c>
      <c r="F31" s="54" t="s">
        <v>83</v>
      </c>
      <c r="G31" s="56">
        <f t="shared" si="5"/>
        <v>25.5</v>
      </c>
      <c r="H31" s="56">
        <v>22</v>
      </c>
      <c r="I31" s="56">
        <f t="shared" si="2"/>
        <v>5</v>
      </c>
      <c r="J31" s="56">
        <v>1.5</v>
      </c>
      <c r="K31" s="56" t="s">
        <v>238</v>
      </c>
      <c r="L31" s="40" t="s">
        <v>234</v>
      </c>
      <c r="M31" s="58">
        <f>4+4+2+2+8+4+8+5+3</f>
        <v>40</v>
      </c>
      <c r="N31" s="56">
        <v>0</v>
      </c>
      <c r="P31" s="61" t="s">
        <v>84</v>
      </c>
    </row>
    <row r="32" spans="1:16" ht="121.5" hidden="1">
      <c r="A32" s="54">
        <f t="shared" si="0"/>
        <v>27</v>
      </c>
      <c r="B32" s="54" t="s">
        <v>68</v>
      </c>
      <c r="C32" s="60" t="s">
        <v>86</v>
      </c>
      <c r="D32" s="54" t="s">
        <v>19</v>
      </c>
      <c r="E32" s="55" t="s">
        <v>33</v>
      </c>
      <c r="F32" s="54" t="s">
        <v>83</v>
      </c>
      <c r="G32" s="56">
        <f t="shared" si="5"/>
        <v>23.5</v>
      </c>
      <c r="H32" s="56">
        <v>22</v>
      </c>
      <c r="I32" s="56">
        <f>IF(ROUND(MOD(M32,8)/8,2)&lt;0.5,INT(M32/8),INT(M32/8)+0.5)</f>
        <v>1.5</v>
      </c>
      <c r="J32" s="56">
        <v>0</v>
      </c>
      <c r="K32" s="56" t="s">
        <v>238</v>
      </c>
      <c r="L32" s="40" t="s">
        <v>233</v>
      </c>
      <c r="M32" s="54">
        <f>4+4+4</f>
        <v>12</v>
      </c>
      <c r="N32" s="56">
        <v>0</v>
      </c>
      <c r="P32" s="61" t="s">
        <v>84</v>
      </c>
    </row>
    <row r="33" spans="1:16" ht="41.65" hidden="1">
      <c r="A33" s="54">
        <f t="shared" si="0"/>
        <v>28</v>
      </c>
      <c r="B33" s="54" t="s">
        <v>71</v>
      </c>
      <c r="C33" s="55" t="s">
        <v>173</v>
      </c>
      <c r="D33" s="54" t="s">
        <v>52</v>
      </c>
      <c r="E33" s="55" t="s">
        <v>87</v>
      </c>
      <c r="F33" s="55" t="s">
        <v>58</v>
      </c>
      <c r="G33" s="56">
        <f t="shared" si="5"/>
        <v>22.5</v>
      </c>
      <c r="H33" s="56">
        <v>22</v>
      </c>
      <c r="I33" s="56">
        <f t="shared" si="2"/>
        <v>0.5</v>
      </c>
      <c r="J33" s="56">
        <v>0</v>
      </c>
      <c r="K33" s="56" t="s">
        <v>238</v>
      </c>
      <c r="L33" s="57" t="s">
        <v>248</v>
      </c>
      <c r="M33" s="56">
        <v>4</v>
      </c>
      <c r="N33" s="56">
        <v>2</v>
      </c>
      <c r="P33" s="32" t="s">
        <v>88</v>
      </c>
    </row>
    <row r="34" spans="1:16" ht="138.75">
      <c r="A34" s="54">
        <f t="shared" si="0"/>
        <v>29</v>
      </c>
      <c r="B34" s="55" t="s">
        <v>71</v>
      </c>
      <c r="C34" s="55" t="s">
        <v>89</v>
      </c>
      <c r="D34" s="54" t="s">
        <v>19</v>
      </c>
      <c r="E34" s="55" t="s">
        <v>33</v>
      </c>
      <c r="F34" s="55" t="s">
        <v>65</v>
      </c>
      <c r="G34" s="56">
        <f t="shared" si="5"/>
        <v>19.5</v>
      </c>
      <c r="H34" s="56">
        <v>22</v>
      </c>
      <c r="I34" s="56">
        <f t="shared" si="2"/>
        <v>1.5</v>
      </c>
      <c r="J34" s="56">
        <v>4</v>
      </c>
      <c r="K34" s="56" t="s">
        <v>238</v>
      </c>
      <c r="L34" s="39" t="s">
        <v>280</v>
      </c>
      <c r="M34" s="56">
        <v>15</v>
      </c>
      <c r="N34" s="56">
        <v>12</v>
      </c>
      <c r="P34" s="32" t="s">
        <v>90</v>
      </c>
    </row>
    <row r="35" spans="1:16" hidden="1">
      <c r="A35" s="54">
        <f t="shared" si="0"/>
        <v>30</v>
      </c>
      <c r="B35" s="54" t="s">
        <v>71</v>
      </c>
      <c r="C35" s="60" t="s">
        <v>91</v>
      </c>
      <c r="D35" s="54" t="s">
        <v>19</v>
      </c>
      <c r="E35" s="55" t="s">
        <v>33</v>
      </c>
      <c r="F35" s="54" t="s">
        <v>58</v>
      </c>
      <c r="G35" s="56">
        <f t="shared" si="5"/>
        <v>16</v>
      </c>
      <c r="H35" s="56">
        <v>22</v>
      </c>
      <c r="I35" s="56">
        <f t="shared" si="2"/>
        <v>0</v>
      </c>
      <c r="J35" s="56">
        <v>6</v>
      </c>
      <c r="K35" s="56" t="s">
        <v>238</v>
      </c>
      <c r="L35" s="39" t="s">
        <v>269</v>
      </c>
      <c r="M35" s="46"/>
      <c r="N35" s="56">
        <v>2</v>
      </c>
      <c r="P35" s="32" t="s">
        <v>93</v>
      </c>
    </row>
    <row r="36" spans="1:16" ht="27" hidden="1">
      <c r="A36" s="54">
        <f t="shared" si="0"/>
        <v>31</v>
      </c>
      <c r="B36" s="54" t="s">
        <v>71</v>
      </c>
      <c r="C36" s="60" t="s">
        <v>94</v>
      </c>
      <c r="D36" s="54" t="s">
        <v>19</v>
      </c>
      <c r="E36" s="55" t="s">
        <v>33</v>
      </c>
      <c r="F36" s="54" t="s">
        <v>77</v>
      </c>
      <c r="G36" s="56">
        <f t="shared" si="5"/>
        <v>21.5</v>
      </c>
      <c r="H36" s="56">
        <v>22</v>
      </c>
      <c r="I36" s="56">
        <f t="shared" si="2"/>
        <v>0</v>
      </c>
      <c r="J36" s="56">
        <v>0.5</v>
      </c>
      <c r="K36" s="56" t="s">
        <v>238</v>
      </c>
      <c r="L36" s="57" t="s">
        <v>249</v>
      </c>
      <c r="M36" s="56"/>
      <c r="N36" s="56">
        <v>0</v>
      </c>
      <c r="P36" s="32" t="s">
        <v>161</v>
      </c>
    </row>
    <row r="37" spans="1:16" ht="83.25">
      <c r="A37" s="54">
        <f t="shared" si="0"/>
        <v>32</v>
      </c>
      <c r="B37" s="54" t="s">
        <v>71</v>
      </c>
      <c r="C37" s="60" t="s">
        <v>95</v>
      </c>
      <c r="D37" s="54" t="s">
        <v>19</v>
      </c>
      <c r="E37" s="55" t="s">
        <v>33</v>
      </c>
      <c r="F37" s="54" t="s">
        <v>77</v>
      </c>
      <c r="G37" s="56">
        <f t="shared" si="5"/>
        <v>22</v>
      </c>
      <c r="H37" s="56">
        <v>22</v>
      </c>
      <c r="I37" s="56">
        <f t="shared" si="2"/>
        <v>3</v>
      </c>
      <c r="J37" s="56">
        <v>3</v>
      </c>
      <c r="K37" s="56" t="s">
        <v>238</v>
      </c>
      <c r="L37" s="63" t="s">
        <v>281</v>
      </c>
      <c r="M37" s="38">
        <v>24</v>
      </c>
      <c r="N37" s="38">
        <v>12</v>
      </c>
      <c r="P37" s="33" t="s">
        <v>96</v>
      </c>
    </row>
    <row r="38" spans="1:16" s="59" customFormat="1" hidden="1">
      <c r="A38" s="54">
        <f t="shared" si="0"/>
        <v>33</v>
      </c>
      <c r="B38" s="34" t="s">
        <v>67</v>
      </c>
      <c r="C38" s="35" t="s">
        <v>97</v>
      </c>
      <c r="D38" s="54" t="s">
        <v>39</v>
      </c>
      <c r="E38" s="55" t="s">
        <v>33</v>
      </c>
      <c r="F38" s="54" t="s">
        <v>34</v>
      </c>
      <c r="G38" s="56">
        <f t="shared" si="5"/>
        <v>22</v>
      </c>
      <c r="H38" s="56">
        <v>22</v>
      </c>
      <c r="I38" s="56">
        <f t="shared" si="2"/>
        <v>0</v>
      </c>
      <c r="J38" s="56">
        <v>0</v>
      </c>
      <c r="K38" s="56" t="s">
        <v>238</v>
      </c>
      <c r="L38" s="57"/>
      <c r="M38" s="56"/>
      <c r="N38" s="56">
        <v>2</v>
      </c>
      <c r="O38" s="58"/>
      <c r="P38" s="42" t="s">
        <v>192</v>
      </c>
    </row>
    <row r="39" spans="1:16" s="59" customFormat="1" hidden="1">
      <c r="A39" s="54">
        <f t="shared" si="0"/>
        <v>34</v>
      </c>
      <c r="B39" s="34" t="s">
        <v>67</v>
      </c>
      <c r="C39" s="35" t="s">
        <v>98</v>
      </c>
      <c r="D39" s="54" t="s">
        <v>39</v>
      </c>
      <c r="E39" s="55" t="s">
        <v>33</v>
      </c>
      <c r="F39" s="54" t="s">
        <v>34</v>
      </c>
      <c r="G39" s="56">
        <f t="shared" si="5"/>
        <v>22</v>
      </c>
      <c r="H39" s="56">
        <v>22</v>
      </c>
      <c r="I39" s="56">
        <f t="shared" si="2"/>
        <v>0</v>
      </c>
      <c r="J39" s="56">
        <v>0</v>
      </c>
      <c r="K39" s="56" t="s">
        <v>238</v>
      </c>
      <c r="L39" s="57"/>
      <c r="M39" s="56"/>
      <c r="N39" s="56">
        <v>2</v>
      </c>
      <c r="O39" s="58"/>
      <c r="P39" s="45" t="s">
        <v>188</v>
      </c>
    </row>
    <row r="40" spans="1:16" s="59" customFormat="1" hidden="1">
      <c r="A40" s="54">
        <f t="shared" si="0"/>
        <v>35</v>
      </c>
      <c r="B40" s="34" t="s">
        <v>67</v>
      </c>
      <c r="C40" s="35" t="s">
        <v>99</v>
      </c>
      <c r="D40" s="54" t="s">
        <v>39</v>
      </c>
      <c r="E40" s="55" t="s">
        <v>33</v>
      </c>
      <c r="F40" s="54" t="s">
        <v>34</v>
      </c>
      <c r="G40" s="56">
        <f t="shared" si="5"/>
        <v>22</v>
      </c>
      <c r="H40" s="56">
        <v>22</v>
      </c>
      <c r="I40" s="56">
        <f t="shared" si="2"/>
        <v>0</v>
      </c>
      <c r="J40" s="56">
        <v>0</v>
      </c>
      <c r="K40" s="56" t="s">
        <v>238</v>
      </c>
      <c r="L40" s="57"/>
      <c r="M40" s="56"/>
      <c r="N40" s="56">
        <v>0</v>
      </c>
      <c r="O40" s="58"/>
      <c r="P40" s="32" t="s">
        <v>37</v>
      </c>
    </row>
    <row r="41" spans="1:16" s="59" customFormat="1" hidden="1">
      <c r="A41" s="54">
        <f t="shared" si="0"/>
        <v>36</v>
      </c>
      <c r="B41" s="34" t="s">
        <v>67</v>
      </c>
      <c r="C41" s="35" t="s">
        <v>100</v>
      </c>
      <c r="D41" s="54" t="s">
        <v>39</v>
      </c>
      <c r="E41" s="55" t="s">
        <v>33</v>
      </c>
      <c r="F41" s="54" t="s">
        <v>34</v>
      </c>
      <c r="G41" s="56">
        <f t="shared" si="5"/>
        <v>22</v>
      </c>
      <c r="H41" s="56">
        <v>22</v>
      </c>
      <c r="I41" s="56">
        <f t="shared" si="2"/>
        <v>0</v>
      </c>
      <c r="J41" s="56">
        <v>0</v>
      </c>
      <c r="K41" s="56" t="s">
        <v>238</v>
      </c>
      <c r="L41" s="57"/>
      <c r="M41" s="56"/>
      <c r="N41" s="56">
        <v>1</v>
      </c>
      <c r="O41" s="58"/>
      <c r="P41" s="32" t="s">
        <v>37</v>
      </c>
    </row>
    <row r="42" spans="1:16" s="59" customFormat="1" ht="89.25" hidden="1">
      <c r="A42" s="54">
        <f t="shared" si="0"/>
        <v>37</v>
      </c>
      <c r="B42" s="34" t="s">
        <v>68</v>
      </c>
      <c r="C42" s="35" t="s">
        <v>101</v>
      </c>
      <c r="D42" s="54" t="s">
        <v>52</v>
      </c>
      <c r="E42" s="55" t="s">
        <v>33</v>
      </c>
      <c r="F42" s="54" t="s">
        <v>58</v>
      </c>
      <c r="G42" s="56">
        <f t="shared" si="5"/>
        <v>24</v>
      </c>
      <c r="H42" s="56">
        <v>22</v>
      </c>
      <c r="I42" s="56">
        <f t="shared" si="2"/>
        <v>2</v>
      </c>
      <c r="J42" s="56">
        <v>0</v>
      </c>
      <c r="K42" s="56" t="s">
        <v>238</v>
      </c>
      <c r="L42" s="88" t="s">
        <v>274</v>
      </c>
      <c r="M42" s="56">
        <v>19</v>
      </c>
      <c r="N42" s="56">
        <v>0</v>
      </c>
      <c r="O42" s="58"/>
      <c r="P42" s="42" t="s">
        <v>102</v>
      </c>
    </row>
    <row r="43" spans="1:16" s="59" customFormat="1" hidden="1">
      <c r="A43" s="54">
        <f t="shared" si="0"/>
        <v>38</v>
      </c>
      <c r="B43" s="34" t="s">
        <v>67</v>
      </c>
      <c r="C43" s="35" t="s">
        <v>103</v>
      </c>
      <c r="D43" s="54" t="s">
        <v>39</v>
      </c>
      <c r="E43" s="55" t="s">
        <v>33</v>
      </c>
      <c r="F43" s="54" t="s">
        <v>34</v>
      </c>
      <c r="G43" s="56">
        <f t="shared" si="5"/>
        <v>22</v>
      </c>
      <c r="H43" s="56">
        <v>22</v>
      </c>
      <c r="I43" s="56">
        <f t="shared" si="2"/>
        <v>0</v>
      </c>
      <c r="J43" s="56">
        <v>0</v>
      </c>
      <c r="K43" s="56" t="s">
        <v>238</v>
      </c>
      <c r="L43" s="57"/>
      <c r="M43" s="56"/>
      <c r="N43" s="56">
        <v>1</v>
      </c>
      <c r="O43" s="58"/>
      <c r="P43" s="33" t="s">
        <v>162</v>
      </c>
    </row>
    <row r="44" spans="1:16" s="59" customFormat="1" ht="41.65">
      <c r="A44" s="54">
        <f t="shared" si="0"/>
        <v>39</v>
      </c>
      <c r="B44" s="34" t="s">
        <v>67</v>
      </c>
      <c r="C44" s="35" t="s">
        <v>104</v>
      </c>
      <c r="D44" s="54" t="s">
        <v>39</v>
      </c>
      <c r="E44" s="55" t="s">
        <v>33</v>
      </c>
      <c r="F44" s="54" t="s">
        <v>34</v>
      </c>
      <c r="G44" s="56">
        <f t="shared" si="5"/>
        <v>22</v>
      </c>
      <c r="H44" s="56">
        <v>22</v>
      </c>
      <c r="I44" s="56">
        <f t="shared" si="2"/>
        <v>1</v>
      </c>
      <c r="J44" s="56">
        <v>1</v>
      </c>
      <c r="K44" s="56" t="s">
        <v>238</v>
      </c>
      <c r="L44" s="39" t="s">
        <v>282</v>
      </c>
      <c r="M44" s="38">
        <v>8</v>
      </c>
      <c r="N44" s="56">
        <v>5</v>
      </c>
      <c r="O44" s="58"/>
      <c r="P44" s="32" t="s">
        <v>56</v>
      </c>
    </row>
    <row r="45" spans="1:16" s="59" customFormat="1" ht="38.25" hidden="1">
      <c r="A45" s="54">
        <f t="shared" si="0"/>
        <v>40</v>
      </c>
      <c r="B45" s="34" t="s">
        <v>67</v>
      </c>
      <c r="C45" s="35" t="s">
        <v>105</v>
      </c>
      <c r="D45" s="54" t="s">
        <v>39</v>
      </c>
      <c r="E45" s="55" t="s">
        <v>33</v>
      </c>
      <c r="F45" s="54" t="s">
        <v>34</v>
      </c>
      <c r="G45" s="56">
        <f t="shared" si="5"/>
        <v>23</v>
      </c>
      <c r="H45" s="56">
        <v>22</v>
      </c>
      <c r="I45" s="56">
        <f t="shared" si="2"/>
        <v>1</v>
      </c>
      <c r="J45" s="56">
        <v>0</v>
      </c>
      <c r="K45" s="56" t="s">
        <v>238</v>
      </c>
      <c r="L45" s="88" t="s">
        <v>275</v>
      </c>
      <c r="M45" s="56">
        <v>8</v>
      </c>
      <c r="N45" s="56">
        <v>1</v>
      </c>
      <c r="O45" s="58"/>
      <c r="P45" s="32" t="s">
        <v>102</v>
      </c>
    </row>
    <row r="46" spans="1:16" s="59" customFormat="1" ht="27" hidden="1">
      <c r="A46" s="54">
        <f t="shared" si="0"/>
        <v>41</v>
      </c>
      <c r="B46" s="34" t="s">
        <v>67</v>
      </c>
      <c r="C46" s="35" t="s">
        <v>180</v>
      </c>
      <c r="D46" s="54" t="s">
        <v>165</v>
      </c>
      <c r="E46" s="55" t="s">
        <v>166</v>
      </c>
      <c r="F46" s="54" t="s">
        <v>167</v>
      </c>
      <c r="G46" s="56">
        <f t="shared" ref="G46:G47" si="6">H46+I46-J46</f>
        <v>19.5</v>
      </c>
      <c r="H46" s="56">
        <v>22</v>
      </c>
      <c r="I46" s="56">
        <f t="shared" si="2"/>
        <v>0.5</v>
      </c>
      <c r="J46" s="56">
        <v>3</v>
      </c>
      <c r="K46" s="56" t="s">
        <v>238</v>
      </c>
      <c r="L46" s="36" t="s">
        <v>267</v>
      </c>
      <c r="M46" s="38">
        <v>5</v>
      </c>
      <c r="N46" s="38">
        <v>0</v>
      </c>
      <c r="O46" s="58"/>
      <c r="P46" s="33" t="s">
        <v>159</v>
      </c>
    </row>
    <row r="47" spans="1:16" s="59" customFormat="1" hidden="1">
      <c r="A47" s="54">
        <f t="shared" si="0"/>
        <v>42</v>
      </c>
      <c r="B47" s="34" t="s">
        <v>164</v>
      </c>
      <c r="C47" s="35" t="s">
        <v>181</v>
      </c>
      <c r="D47" s="54" t="s">
        <v>165</v>
      </c>
      <c r="E47" s="55" t="s">
        <v>166</v>
      </c>
      <c r="F47" s="54" t="s">
        <v>167</v>
      </c>
      <c r="G47" s="56">
        <f t="shared" si="6"/>
        <v>20</v>
      </c>
      <c r="H47" s="56">
        <v>22</v>
      </c>
      <c r="I47" s="56">
        <f t="shared" si="2"/>
        <v>0</v>
      </c>
      <c r="J47" s="56">
        <v>2</v>
      </c>
      <c r="K47" s="56" t="s">
        <v>238</v>
      </c>
      <c r="L47" s="36" t="s">
        <v>242</v>
      </c>
      <c r="M47" s="56"/>
      <c r="N47" s="56">
        <v>0</v>
      </c>
      <c r="O47" s="58"/>
      <c r="P47" s="33" t="s">
        <v>186</v>
      </c>
    </row>
    <row r="48" spans="1:16" hidden="1">
      <c r="A48" s="54">
        <f t="shared" si="0"/>
        <v>43</v>
      </c>
      <c r="B48" s="54" t="s">
        <v>106</v>
      </c>
      <c r="C48" s="60" t="s">
        <v>107</v>
      </c>
      <c r="D48" s="54" t="s">
        <v>19</v>
      </c>
      <c r="E48" s="55" t="s">
        <v>33</v>
      </c>
      <c r="F48" s="54" t="s">
        <v>65</v>
      </c>
      <c r="G48" s="56">
        <f t="shared" si="4"/>
        <v>22</v>
      </c>
      <c r="H48" s="56">
        <v>22</v>
      </c>
      <c r="I48" s="56">
        <f t="shared" si="2"/>
        <v>0</v>
      </c>
      <c r="J48" s="56">
        <v>0</v>
      </c>
      <c r="K48" s="56" t="s">
        <v>238</v>
      </c>
      <c r="L48" s="57"/>
      <c r="M48" s="56"/>
      <c r="N48" s="56">
        <v>1</v>
      </c>
      <c r="P48" s="33" t="s">
        <v>63</v>
      </c>
    </row>
    <row r="49" spans="1:16" ht="69.400000000000006" hidden="1">
      <c r="A49" s="54">
        <f t="shared" si="0"/>
        <v>44</v>
      </c>
      <c r="B49" s="54" t="s">
        <v>108</v>
      </c>
      <c r="C49" s="60" t="s">
        <v>109</v>
      </c>
      <c r="D49" s="54" t="s">
        <v>19</v>
      </c>
      <c r="E49" s="55" t="s">
        <v>33</v>
      </c>
      <c r="F49" s="54" t="s">
        <v>77</v>
      </c>
      <c r="G49" s="56">
        <f t="shared" si="4"/>
        <v>25.5</v>
      </c>
      <c r="H49" s="56">
        <v>22</v>
      </c>
      <c r="I49" s="56">
        <f t="shared" si="2"/>
        <v>3.5</v>
      </c>
      <c r="J49" s="56">
        <v>0</v>
      </c>
      <c r="K49" s="56" t="s">
        <v>238</v>
      </c>
      <c r="L49" s="39" t="s">
        <v>268</v>
      </c>
      <c r="M49" s="38">
        <v>28</v>
      </c>
      <c r="N49" s="38">
        <v>1</v>
      </c>
      <c r="P49" s="33" t="s">
        <v>159</v>
      </c>
    </row>
    <row r="50" spans="1:16" s="58" customFormat="1" hidden="1">
      <c r="A50" s="54">
        <f t="shared" si="0"/>
        <v>45</v>
      </c>
      <c r="B50" s="54" t="s">
        <v>108</v>
      </c>
      <c r="C50" s="60" t="s">
        <v>110</v>
      </c>
      <c r="D50" s="54" t="s">
        <v>19</v>
      </c>
      <c r="E50" s="55" t="s">
        <v>33</v>
      </c>
      <c r="F50" s="54" t="s">
        <v>77</v>
      </c>
      <c r="G50" s="56">
        <f t="shared" ref="G50:G65" si="7">H50+I50-J50</f>
        <v>22</v>
      </c>
      <c r="H50" s="56">
        <v>22</v>
      </c>
      <c r="I50" s="56">
        <f t="shared" si="2"/>
        <v>0</v>
      </c>
      <c r="J50" s="56">
        <v>0</v>
      </c>
      <c r="K50" s="56" t="s">
        <v>238</v>
      </c>
      <c r="L50" s="63"/>
      <c r="M50" s="47">
        <v>0</v>
      </c>
      <c r="N50" s="38">
        <v>0</v>
      </c>
      <c r="P50" s="33" t="s">
        <v>59</v>
      </c>
    </row>
    <row r="51" spans="1:16" s="59" customFormat="1" ht="27" hidden="1">
      <c r="A51" s="54">
        <f t="shared" si="0"/>
        <v>46</v>
      </c>
      <c r="B51" s="54" t="s">
        <v>111</v>
      </c>
      <c r="C51" s="60" t="s">
        <v>112</v>
      </c>
      <c r="D51" s="54" t="s">
        <v>19</v>
      </c>
      <c r="E51" s="55" t="s">
        <v>33</v>
      </c>
      <c r="F51" s="54" t="s">
        <v>77</v>
      </c>
      <c r="G51" s="56">
        <f t="shared" si="7"/>
        <v>22</v>
      </c>
      <c r="H51" s="56">
        <v>22</v>
      </c>
      <c r="I51" s="56">
        <f t="shared" si="2"/>
        <v>0</v>
      </c>
      <c r="J51" s="56">
        <v>0</v>
      </c>
      <c r="K51" s="56" t="s">
        <v>238</v>
      </c>
      <c r="L51" s="57"/>
      <c r="M51" s="56"/>
      <c r="N51" s="56">
        <v>2</v>
      </c>
      <c r="O51" s="58"/>
      <c r="P51" s="33" t="s">
        <v>185</v>
      </c>
    </row>
    <row r="52" spans="1:16" s="74" customFormat="1" hidden="1">
      <c r="A52" s="54">
        <f t="shared" si="0"/>
        <v>47</v>
      </c>
      <c r="B52" s="67" t="s">
        <v>18</v>
      </c>
      <c r="C52" s="68" t="s">
        <v>113</v>
      </c>
      <c r="D52" s="67" t="s">
        <v>19</v>
      </c>
      <c r="E52" s="69" t="s">
        <v>33</v>
      </c>
      <c r="F52" s="67" t="s">
        <v>77</v>
      </c>
      <c r="G52" s="70">
        <f t="shared" si="7"/>
        <v>7</v>
      </c>
      <c r="H52" s="70">
        <v>7</v>
      </c>
      <c r="I52" s="56">
        <f t="shared" si="2"/>
        <v>0</v>
      </c>
      <c r="J52" s="70">
        <v>0</v>
      </c>
      <c r="K52" s="70" t="s">
        <v>238</v>
      </c>
      <c r="L52" s="71" t="s">
        <v>230</v>
      </c>
      <c r="M52" s="70"/>
      <c r="N52" s="70">
        <v>2</v>
      </c>
      <c r="O52" s="72"/>
      <c r="P52" s="73" t="s">
        <v>162</v>
      </c>
    </row>
    <row r="53" spans="1:16" s="59" customFormat="1" ht="27" hidden="1">
      <c r="A53" s="54">
        <f t="shared" si="0"/>
        <v>48</v>
      </c>
      <c r="B53" s="54" t="s">
        <v>114</v>
      </c>
      <c r="C53" s="60" t="s">
        <v>115</v>
      </c>
      <c r="D53" s="54" t="s">
        <v>39</v>
      </c>
      <c r="E53" s="55" t="s">
        <v>33</v>
      </c>
      <c r="F53" s="54" t="s">
        <v>116</v>
      </c>
      <c r="G53" s="56">
        <f t="shared" si="7"/>
        <v>22</v>
      </c>
      <c r="H53" s="56">
        <v>22</v>
      </c>
      <c r="I53" s="56">
        <f t="shared" si="2"/>
        <v>0</v>
      </c>
      <c r="J53" s="56">
        <v>0</v>
      </c>
      <c r="K53" s="56" t="s">
        <v>238</v>
      </c>
      <c r="L53" s="57"/>
      <c r="M53" s="56"/>
      <c r="N53" s="56">
        <v>0</v>
      </c>
      <c r="O53" s="58"/>
      <c r="P53" s="61" t="s">
        <v>117</v>
      </c>
    </row>
    <row r="54" spans="1:16" s="59" customFormat="1" ht="111" hidden="1">
      <c r="A54" s="54">
        <f t="shared" si="0"/>
        <v>49</v>
      </c>
      <c r="B54" s="54" t="s">
        <v>18</v>
      </c>
      <c r="C54" s="54" t="s">
        <v>118</v>
      </c>
      <c r="D54" s="54" t="s">
        <v>19</v>
      </c>
      <c r="E54" s="55" t="s">
        <v>33</v>
      </c>
      <c r="F54" s="54" t="s">
        <v>34</v>
      </c>
      <c r="G54" s="56">
        <f t="shared" si="7"/>
        <v>22.5</v>
      </c>
      <c r="H54" s="56">
        <v>22</v>
      </c>
      <c r="I54" s="56">
        <f t="shared" si="2"/>
        <v>2.5</v>
      </c>
      <c r="J54" s="56">
        <v>2</v>
      </c>
      <c r="K54" s="56" t="s">
        <v>238</v>
      </c>
      <c r="L54" s="39" t="s">
        <v>257</v>
      </c>
      <c r="M54" s="38">
        <v>20</v>
      </c>
      <c r="N54" s="38">
        <v>1</v>
      </c>
      <c r="O54" s="58"/>
      <c r="P54" s="32" t="s">
        <v>35</v>
      </c>
    </row>
    <row r="55" spans="1:16" s="62" customFormat="1" ht="27" hidden="1">
      <c r="A55" s="54">
        <f t="shared" si="0"/>
        <v>50</v>
      </c>
      <c r="B55" s="54" t="s">
        <v>18</v>
      </c>
      <c r="C55" s="54" t="s">
        <v>119</v>
      </c>
      <c r="D55" s="54" t="s">
        <v>19</v>
      </c>
      <c r="E55" s="55" t="s">
        <v>33</v>
      </c>
      <c r="F55" s="54" t="s">
        <v>120</v>
      </c>
      <c r="G55" s="56">
        <f t="shared" si="7"/>
        <v>22</v>
      </c>
      <c r="H55" s="56">
        <v>22</v>
      </c>
      <c r="I55" s="56">
        <f t="shared" si="2"/>
        <v>0</v>
      </c>
      <c r="J55" s="56">
        <v>0</v>
      </c>
      <c r="K55" s="56" t="s">
        <v>238</v>
      </c>
      <c r="L55" s="57"/>
      <c r="M55" s="56"/>
      <c r="N55" s="56">
        <v>0</v>
      </c>
      <c r="O55" s="58"/>
      <c r="P55" s="61" t="s">
        <v>117</v>
      </c>
    </row>
    <row r="56" spans="1:16" s="62" customFormat="1" ht="27.75">
      <c r="A56" s="54">
        <f t="shared" si="0"/>
        <v>51</v>
      </c>
      <c r="B56" s="54" t="s">
        <v>18</v>
      </c>
      <c r="C56" s="54" t="s">
        <v>121</v>
      </c>
      <c r="D56" s="54" t="s">
        <v>19</v>
      </c>
      <c r="E56" s="55" t="s">
        <v>33</v>
      </c>
      <c r="F56" s="54" t="s">
        <v>34</v>
      </c>
      <c r="G56" s="56">
        <f t="shared" si="7"/>
        <v>19</v>
      </c>
      <c r="H56" s="56">
        <v>22</v>
      </c>
      <c r="I56" s="56">
        <f t="shared" si="2"/>
        <v>0</v>
      </c>
      <c r="J56" s="56">
        <v>3</v>
      </c>
      <c r="K56" s="56" t="s">
        <v>238</v>
      </c>
      <c r="L56" s="39" t="s">
        <v>283</v>
      </c>
      <c r="M56" s="38">
        <v>0</v>
      </c>
      <c r="N56" s="38">
        <v>5</v>
      </c>
      <c r="O56" s="58"/>
      <c r="P56" s="32" t="s">
        <v>159</v>
      </c>
    </row>
    <row r="57" spans="1:16" s="62" customFormat="1" hidden="1">
      <c r="A57" s="54">
        <f t="shared" si="0"/>
        <v>52</v>
      </c>
      <c r="B57" s="54" t="s">
        <v>18</v>
      </c>
      <c r="C57" s="54" t="s">
        <v>122</v>
      </c>
      <c r="D57" s="54" t="s">
        <v>19</v>
      </c>
      <c r="E57" s="55" t="s">
        <v>33</v>
      </c>
      <c r="F57" s="54" t="s">
        <v>34</v>
      </c>
      <c r="G57" s="56">
        <f t="shared" si="7"/>
        <v>22</v>
      </c>
      <c r="H57" s="56">
        <v>22</v>
      </c>
      <c r="I57" s="56">
        <f t="shared" si="2"/>
        <v>0</v>
      </c>
      <c r="J57" s="56">
        <v>0</v>
      </c>
      <c r="K57" s="56" t="s">
        <v>238</v>
      </c>
      <c r="L57" s="39"/>
      <c r="M57" s="46"/>
      <c r="N57" s="56">
        <v>2</v>
      </c>
      <c r="O57" s="58"/>
      <c r="P57" s="61" t="s">
        <v>123</v>
      </c>
    </row>
    <row r="58" spans="1:16" s="62" customFormat="1" ht="83.25" hidden="1">
      <c r="A58" s="54">
        <f t="shared" si="0"/>
        <v>53</v>
      </c>
      <c r="B58" s="54" t="s">
        <v>18</v>
      </c>
      <c r="C58" s="54" t="s">
        <v>124</v>
      </c>
      <c r="D58" s="54" t="s">
        <v>19</v>
      </c>
      <c r="E58" s="55" t="s">
        <v>33</v>
      </c>
      <c r="F58" s="54" t="s">
        <v>58</v>
      </c>
      <c r="G58" s="56">
        <f t="shared" si="7"/>
        <v>23.5</v>
      </c>
      <c r="H58" s="56">
        <v>22</v>
      </c>
      <c r="I58" s="56">
        <f t="shared" si="2"/>
        <v>2</v>
      </c>
      <c r="J58" s="56">
        <v>0.5</v>
      </c>
      <c r="K58" s="56" t="s">
        <v>238</v>
      </c>
      <c r="L58" s="57" t="s">
        <v>254</v>
      </c>
      <c r="M58" s="56">
        <v>16</v>
      </c>
      <c r="N58" s="56">
        <v>1</v>
      </c>
      <c r="O58" s="58"/>
      <c r="P58" s="33" t="s">
        <v>255</v>
      </c>
    </row>
    <row r="59" spans="1:16" s="80" customFormat="1" ht="55.5" hidden="1">
      <c r="A59" s="67">
        <f t="shared" si="0"/>
        <v>54</v>
      </c>
      <c r="B59" s="67" t="s">
        <v>18</v>
      </c>
      <c r="C59" s="67" t="s">
        <v>125</v>
      </c>
      <c r="D59" s="67" t="s">
        <v>19</v>
      </c>
      <c r="E59" s="69" t="s">
        <v>33</v>
      </c>
      <c r="F59" s="67" t="s">
        <v>34</v>
      </c>
      <c r="G59" s="70">
        <f t="shared" si="7"/>
        <v>18</v>
      </c>
      <c r="H59" s="70">
        <v>17</v>
      </c>
      <c r="I59" s="70">
        <f t="shared" si="2"/>
        <v>1</v>
      </c>
      <c r="J59" s="70">
        <v>0</v>
      </c>
      <c r="K59" s="78" t="s">
        <v>239</v>
      </c>
      <c r="L59" s="79" t="s">
        <v>272</v>
      </c>
      <c r="M59" s="78">
        <v>8</v>
      </c>
      <c r="N59" s="70">
        <v>0</v>
      </c>
      <c r="O59" s="72"/>
      <c r="P59" s="73" t="s">
        <v>92</v>
      </c>
    </row>
    <row r="60" spans="1:16" s="62" customFormat="1">
      <c r="A60" s="54">
        <f t="shared" si="0"/>
        <v>55</v>
      </c>
      <c r="B60" s="54" t="s">
        <v>18</v>
      </c>
      <c r="C60" s="54" t="s">
        <v>126</v>
      </c>
      <c r="D60" s="54" t="s">
        <v>19</v>
      </c>
      <c r="E60" s="55" t="s">
        <v>33</v>
      </c>
      <c r="F60" s="54" t="s">
        <v>34</v>
      </c>
      <c r="G60" s="56">
        <f t="shared" si="7"/>
        <v>21.5</v>
      </c>
      <c r="H60" s="56">
        <v>22</v>
      </c>
      <c r="I60" s="56">
        <f t="shared" si="2"/>
        <v>0</v>
      </c>
      <c r="J60" s="56">
        <v>0.5</v>
      </c>
      <c r="K60" s="56" t="s">
        <v>238</v>
      </c>
      <c r="L60" s="39" t="s">
        <v>249</v>
      </c>
      <c r="M60" s="46"/>
      <c r="N60" s="56">
        <v>4</v>
      </c>
      <c r="O60" s="58"/>
      <c r="P60" s="61" t="s">
        <v>123</v>
      </c>
    </row>
    <row r="61" spans="1:16" s="62" customFormat="1" hidden="1">
      <c r="A61" s="54">
        <f t="shared" si="0"/>
        <v>56</v>
      </c>
      <c r="B61" s="54" t="s">
        <v>18</v>
      </c>
      <c r="C61" s="54" t="s">
        <v>127</v>
      </c>
      <c r="D61" s="54" t="s">
        <v>19</v>
      </c>
      <c r="E61" s="55" t="s">
        <v>33</v>
      </c>
      <c r="F61" s="54" t="s">
        <v>34</v>
      </c>
      <c r="G61" s="56">
        <f t="shared" si="7"/>
        <v>22</v>
      </c>
      <c r="H61" s="56">
        <v>22</v>
      </c>
      <c r="I61" s="56">
        <f t="shared" si="2"/>
        <v>0</v>
      </c>
      <c r="J61" s="56">
        <v>0</v>
      </c>
      <c r="K61" s="56" t="s">
        <v>238</v>
      </c>
      <c r="L61" s="36"/>
      <c r="M61" s="56"/>
      <c r="N61" s="56">
        <v>0</v>
      </c>
      <c r="O61" s="58"/>
      <c r="P61" s="33" t="s">
        <v>162</v>
      </c>
    </row>
    <row r="62" spans="1:16" s="62" customFormat="1" ht="124.9" hidden="1">
      <c r="A62" s="54">
        <f t="shared" si="0"/>
        <v>57</v>
      </c>
      <c r="B62" s="54" t="s">
        <v>18</v>
      </c>
      <c r="C62" s="54" t="s">
        <v>128</v>
      </c>
      <c r="D62" s="54" t="s">
        <v>19</v>
      </c>
      <c r="E62" s="55" t="s">
        <v>33</v>
      </c>
      <c r="F62" s="55" t="s">
        <v>195</v>
      </c>
      <c r="G62" s="56">
        <f t="shared" si="7"/>
        <v>26</v>
      </c>
      <c r="H62" s="56">
        <v>22</v>
      </c>
      <c r="I62" s="56">
        <f t="shared" si="2"/>
        <v>4</v>
      </c>
      <c r="J62" s="56">
        <v>0</v>
      </c>
      <c r="K62" s="56" t="s">
        <v>238</v>
      </c>
      <c r="L62" s="57" t="s">
        <v>245</v>
      </c>
      <c r="M62" s="56">
        <v>32</v>
      </c>
      <c r="N62" s="56">
        <v>0</v>
      </c>
      <c r="O62" s="58"/>
      <c r="P62" s="32" t="s">
        <v>49</v>
      </c>
    </row>
    <row r="63" spans="1:16" s="62" customFormat="1" ht="152.65" hidden="1">
      <c r="A63" s="54">
        <f t="shared" si="0"/>
        <v>58</v>
      </c>
      <c r="B63" s="54" t="s">
        <v>111</v>
      </c>
      <c r="C63" s="54" t="s">
        <v>129</v>
      </c>
      <c r="D63" s="54" t="s">
        <v>39</v>
      </c>
      <c r="E63" s="55" t="s">
        <v>33</v>
      </c>
      <c r="F63" s="54" t="s">
        <v>48</v>
      </c>
      <c r="G63" s="56">
        <f t="shared" si="7"/>
        <v>26.5</v>
      </c>
      <c r="H63" s="56">
        <v>22</v>
      </c>
      <c r="I63" s="56">
        <f t="shared" si="2"/>
        <v>4.5</v>
      </c>
      <c r="J63" s="56">
        <v>0</v>
      </c>
      <c r="K63" s="56" t="s">
        <v>238</v>
      </c>
      <c r="L63" s="57" t="s">
        <v>246</v>
      </c>
      <c r="M63" s="56">
        <v>37</v>
      </c>
      <c r="N63" s="56">
        <v>0</v>
      </c>
      <c r="O63" s="58"/>
      <c r="P63" s="32" t="s">
        <v>49</v>
      </c>
    </row>
    <row r="64" spans="1:16" s="62" customFormat="1" hidden="1">
      <c r="A64" s="54">
        <f t="shared" si="0"/>
        <v>59</v>
      </c>
      <c r="B64" s="54" t="s">
        <v>111</v>
      </c>
      <c r="C64" s="54" t="s">
        <v>130</v>
      </c>
      <c r="D64" s="54" t="s">
        <v>39</v>
      </c>
      <c r="E64" s="55" t="s">
        <v>33</v>
      </c>
      <c r="F64" s="54" t="s">
        <v>34</v>
      </c>
      <c r="G64" s="56">
        <f t="shared" si="7"/>
        <v>22</v>
      </c>
      <c r="H64" s="56">
        <v>22</v>
      </c>
      <c r="I64" s="56">
        <f t="shared" si="2"/>
        <v>0</v>
      </c>
      <c r="J64" s="56">
        <v>0</v>
      </c>
      <c r="K64" s="56" t="s">
        <v>238</v>
      </c>
      <c r="L64" s="36"/>
      <c r="M64" s="56"/>
      <c r="N64" s="56">
        <v>0</v>
      </c>
      <c r="O64" s="58"/>
      <c r="P64" s="32" t="s">
        <v>162</v>
      </c>
    </row>
    <row r="65" spans="1:16" s="59" customFormat="1" ht="41.65">
      <c r="A65" s="54">
        <f t="shared" si="0"/>
        <v>60</v>
      </c>
      <c r="B65" s="54" t="s">
        <v>131</v>
      </c>
      <c r="C65" s="60" t="s">
        <v>132</v>
      </c>
      <c r="D65" s="54" t="s">
        <v>19</v>
      </c>
      <c r="E65" s="55" t="s">
        <v>33</v>
      </c>
      <c r="F65" s="54" t="s">
        <v>34</v>
      </c>
      <c r="G65" s="56">
        <f t="shared" si="7"/>
        <v>22.5</v>
      </c>
      <c r="H65" s="56">
        <v>22</v>
      </c>
      <c r="I65" s="56">
        <f t="shared" si="2"/>
        <v>1</v>
      </c>
      <c r="J65" s="56">
        <v>0.5</v>
      </c>
      <c r="K65" s="56" t="s">
        <v>238</v>
      </c>
      <c r="L65" s="39" t="s">
        <v>284</v>
      </c>
      <c r="M65" s="38">
        <v>8</v>
      </c>
      <c r="N65" s="56">
        <v>4</v>
      </c>
      <c r="O65" s="58"/>
      <c r="P65" s="32" t="s">
        <v>56</v>
      </c>
    </row>
    <row r="66" spans="1:16" s="59" customFormat="1" ht="27" hidden="1">
      <c r="A66" s="54">
        <f t="shared" si="0"/>
        <v>61</v>
      </c>
      <c r="B66" s="54" t="s">
        <v>131</v>
      </c>
      <c r="C66" s="55" t="s">
        <v>133</v>
      </c>
      <c r="D66" s="54" t="s">
        <v>19</v>
      </c>
      <c r="E66" s="55" t="s">
        <v>33</v>
      </c>
      <c r="F66" s="54" t="s">
        <v>34</v>
      </c>
      <c r="G66" s="56">
        <f t="shared" si="4"/>
        <v>22</v>
      </c>
      <c r="H66" s="56">
        <v>22</v>
      </c>
      <c r="I66" s="56">
        <f t="shared" si="2"/>
        <v>0</v>
      </c>
      <c r="J66" s="56">
        <v>0</v>
      </c>
      <c r="K66" s="56" t="s">
        <v>238</v>
      </c>
      <c r="L66" s="57"/>
      <c r="M66" s="56"/>
      <c r="N66" s="56">
        <v>0</v>
      </c>
      <c r="O66" s="58"/>
      <c r="P66" s="33" t="s">
        <v>185</v>
      </c>
    </row>
    <row r="67" spans="1:16" s="59" customFormat="1" ht="38.25">
      <c r="A67" s="54">
        <f t="shared" si="0"/>
        <v>62</v>
      </c>
      <c r="B67" s="54" t="s">
        <v>131</v>
      </c>
      <c r="C67" s="55" t="s">
        <v>134</v>
      </c>
      <c r="D67" s="54" t="s">
        <v>19</v>
      </c>
      <c r="E67" s="55" t="s">
        <v>33</v>
      </c>
      <c r="F67" s="54" t="s">
        <v>34</v>
      </c>
      <c r="G67" s="56">
        <f t="shared" si="4"/>
        <v>21.5</v>
      </c>
      <c r="H67" s="56">
        <v>22</v>
      </c>
      <c r="I67" s="56">
        <f t="shared" si="2"/>
        <v>0</v>
      </c>
      <c r="J67" s="56">
        <v>0.5</v>
      </c>
      <c r="K67" s="56" t="s">
        <v>238</v>
      </c>
      <c r="L67" s="88" t="s">
        <v>285</v>
      </c>
      <c r="M67" s="56">
        <v>1</v>
      </c>
      <c r="N67" s="56">
        <v>3</v>
      </c>
      <c r="O67" s="58"/>
      <c r="P67" s="42" t="s">
        <v>187</v>
      </c>
    </row>
    <row r="68" spans="1:16" s="59" customFormat="1" hidden="1">
      <c r="A68" s="54">
        <f t="shared" si="0"/>
        <v>63</v>
      </c>
      <c r="B68" s="54" t="s">
        <v>131</v>
      </c>
      <c r="C68" s="60" t="s">
        <v>135</v>
      </c>
      <c r="D68" s="54" t="s">
        <v>19</v>
      </c>
      <c r="E68" s="55" t="s">
        <v>33</v>
      </c>
      <c r="F68" s="54" t="s">
        <v>34</v>
      </c>
      <c r="G68" s="56">
        <f t="shared" ref="G68:G78" si="8">H68+I68-J68</f>
        <v>22</v>
      </c>
      <c r="H68" s="56">
        <v>22</v>
      </c>
      <c r="I68" s="56">
        <f t="shared" si="2"/>
        <v>0</v>
      </c>
      <c r="J68" s="56">
        <v>0</v>
      </c>
      <c r="K68" s="56" t="s">
        <v>238</v>
      </c>
      <c r="L68" s="57"/>
      <c r="M68" s="56"/>
      <c r="N68" s="56">
        <v>1</v>
      </c>
      <c r="O68" s="58"/>
      <c r="P68" s="33" t="s">
        <v>162</v>
      </c>
    </row>
    <row r="69" spans="1:16" s="59" customFormat="1" ht="121.5">
      <c r="A69" s="54">
        <f t="shared" si="0"/>
        <v>64</v>
      </c>
      <c r="B69" s="54" t="s">
        <v>131</v>
      </c>
      <c r="C69" s="55" t="s">
        <v>136</v>
      </c>
      <c r="D69" s="54" t="s">
        <v>19</v>
      </c>
      <c r="E69" s="55" t="s">
        <v>33</v>
      </c>
      <c r="F69" s="54" t="s">
        <v>34</v>
      </c>
      <c r="G69" s="56">
        <f t="shared" si="8"/>
        <v>23</v>
      </c>
      <c r="H69" s="56">
        <v>22</v>
      </c>
      <c r="I69" s="56">
        <f t="shared" si="2"/>
        <v>3</v>
      </c>
      <c r="J69" s="56">
        <v>2</v>
      </c>
      <c r="K69" s="56" t="s">
        <v>238</v>
      </c>
      <c r="L69" s="36" t="s">
        <v>286</v>
      </c>
      <c r="M69" s="56">
        <v>24</v>
      </c>
      <c r="N69" s="56">
        <v>3</v>
      </c>
      <c r="O69" s="58"/>
      <c r="P69" s="45" t="s">
        <v>42</v>
      </c>
    </row>
    <row r="70" spans="1:16" s="59" customFormat="1" hidden="1">
      <c r="A70" s="54">
        <f t="shared" si="0"/>
        <v>65</v>
      </c>
      <c r="B70" s="54" t="s">
        <v>131</v>
      </c>
      <c r="C70" s="60" t="s">
        <v>137</v>
      </c>
      <c r="D70" s="54" t="s">
        <v>19</v>
      </c>
      <c r="E70" s="55" t="s">
        <v>33</v>
      </c>
      <c r="F70" s="54" t="s">
        <v>34</v>
      </c>
      <c r="G70" s="56">
        <f t="shared" si="8"/>
        <v>22</v>
      </c>
      <c r="H70" s="56">
        <v>22</v>
      </c>
      <c r="I70" s="56">
        <f t="shared" si="2"/>
        <v>0</v>
      </c>
      <c r="J70" s="56">
        <v>0</v>
      </c>
      <c r="K70" s="56" t="s">
        <v>238</v>
      </c>
      <c r="L70" s="39"/>
      <c r="M70" s="46"/>
      <c r="N70" s="56">
        <v>0</v>
      </c>
      <c r="O70" s="58"/>
      <c r="P70" s="32" t="s">
        <v>194</v>
      </c>
    </row>
    <row r="71" spans="1:16" s="59" customFormat="1" ht="27.75">
      <c r="A71" s="54">
        <f t="shared" ref="A71:A103" si="9">ROW()-5</f>
        <v>66</v>
      </c>
      <c r="B71" s="54" t="s">
        <v>138</v>
      </c>
      <c r="C71" s="60" t="s">
        <v>139</v>
      </c>
      <c r="D71" s="54" t="s">
        <v>19</v>
      </c>
      <c r="E71" s="55" t="s">
        <v>33</v>
      </c>
      <c r="F71" s="54" t="s">
        <v>58</v>
      </c>
      <c r="G71" s="56">
        <f t="shared" si="8"/>
        <v>20.5</v>
      </c>
      <c r="H71" s="56">
        <v>22</v>
      </c>
      <c r="I71" s="56">
        <f t="shared" ref="I71:I103" si="10">IF(ROUND(MOD(M71,8)/8,2)&lt;0.5,INT(M71/8),INT(M71/8)+0.5)</f>
        <v>0</v>
      </c>
      <c r="J71" s="56">
        <v>1.5</v>
      </c>
      <c r="K71" s="56" t="s">
        <v>238</v>
      </c>
      <c r="L71" s="57" t="s">
        <v>287</v>
      </c>
      <c r="M71" s="56"/>
      <c r="N71" s="56">
        <v>3</v>
      </c>
      <c r="O71" s="58"/>
      <c r="P71" s="61" t="s">
        <v>140</v>
      </c>
    </row>
    <row r="72" spans="1:16" s="59" customFormat="1" hidden="1">
      <c r="A72" s="54">
        <f t="shared" si="9"/>
        <v>67</v>
      </c>
      <c r="B72" s="54" t="s">
        <v>138</v>
      </c>
      <c r="C72" s="60" t="s">
        <v>141</v>
      </c>
      <c r="D72" s="54" t="s">
        <v>19</v>
      </c>
      <c r="E72" s="55" t="s">
        <v>33</v>
      </c>
      <c r="F72" s="54" t="s">
        <v>58</v>
      </c>
      <c r="G72" s="56">
        <f t="shared" si="8"/>
        <v>22</v>
      </c>
      <c r="H72" s="56">
        <v>22</v>
      </c>
      <c r="I72" s="56">
        <f t="shared" si="10"/>
        <v>0</v>
      </c>
      <c r="J72" s="56">
        <v>0</v>
      </c>
      <c r="K72" s="56" t="s">
        <v>238</v>
      </c>
      <c r="L72" s="89" t="s">
        <v>243</v>
      </c>
      <c r="M72" s="56"/>
      <c r="N72" s="56">
        <v>0</v>
      </c>
      <c r="O72" s="58"/>
      <c r="P72" s="45" t="s">
        <v>142</v>
      </c>
    </row>
    <row r="73" spans="1:16" s="59" customFormat="1">
      <c r="A73" s="54">
        <f t="shared" si="9"/>
        <v>68</v>
      </c>
      <c r="B73" s="54" t="s">
        <v>131</v>
      </c>
      <c r="C73" s="60" t="s">
        <v>143</v>
      </c>
      <c r="D73" s="54" t="s">
        <v>19</v>
      </c>
      <c r="E73" s="55" t="s">
        <v>33</v>
      </c>
      <c r="F73" s="54" t="s">
        <v>34</v>
      </c>
      <c r="G73" s="56">
        <f t="shared" si="8"/>
        <v>21</v>
      </c>
      <c r="H73" s="56">
        <v>22</v>
      </c>
      <c r="I73" s="56">
        <f t="shared" si="10"/>
        <v>0</v>
      </c>
      <c r="J73" s="56">
        <v>1</v>
      </c>
      <c r="K73" s="56" t="s">
        <v>238</v>
      </c>
      <c r="L73" s="57" t="s">
        <v>250</v>
      </c>
      <c r="M73" s="56"/>
      <c r="N73" s="56">
        <v>6</v>
      </c>
      <c r="O73" s="58"/>
      <c r="P73" s="33" t="s">
        <v>144</v>
      </c>
    </row>
    <row r="74" spans="1:16" s="59" customFormat="1" ht="148.5" hidden="1">
      <c r="A74" s="54">
        <f t="shared" si="9"/>
        <v>69</v>
      </c>
      <c r="B74" s="54" t="s">
        <v>145</v>
      </c>
      <c r="C74" s="60" t="s">
        <v>146</v>
      </c>
      <c r="D74" s="54" t="s">
        <v>19</v>
      </c>
      <c r="E74" s="55" t="s">
        <v>33</v>
      </c>
      <c r="F74" s="54" t="s">
        <v>147</v>
      </c>
      <c r="G74" s="56">
        <f t="shared" si="8"/>
        <v>24</v>
      </c>
      <c r="H74" s="56">
        <v>22</v>
      </c>
      <c r="I74" s="56">
        <f t="shared" si="10"/>
        <v>2</v>
      </c>
      <c r="J74" s="56">
        <v>0</v>
      </c>
      <c r="K74" s="56" t="s">
        <v>238</v>
      </c>
      <c r="L74" s="36" t="s">
        <v>244</v>
      </c>
      <c r="M74" s="56">
        <v>19.5</v>
      </c>
      <c r="N74" s="56">
        <v>1</v>
      </c>
      <c r="O74" s="58"/>
      <c r="P74" s="45" t="s">
        <v>148</v>
      </c>
    </row>
    <row r="75" spans="1:16" s="59" customFormat="1" ht="63.75" hidden="1">
      <c r="A75" s="54">
        <f t="shared" si="9"/>
        <v>70</v>
      </c>
      <c r="B75" s="54" t="s">
        <v>145</v>
      </c>
      <c r="C75" s="60" t="s">
        <v>149</v>
      </c>
      <c r="D75" s="54" t="s">
        <v>19</v>
      </c>
      <c r="E75" s="55" t="s">
        <v>33</v>
      </c>
      <c r="F75" s="54" t="s">
        <v>147</v>
      </c>
      <c r="G75" s="56">
        <f t="shared" si="8"/>
        <v>24</v>
      </c>
      <c r="H75" s="56">
        <v>22</v>
      </c>
      <c r="I75" s="56">
        <f t="shared" si="10"/>
        <v>2</v>
      </c>
      <c r="J75" s="56">
        <v>0</v>
      </c>
      <c r="K75" s="56" t="s">
        <v>238</v>
      </c>
      <c r="L75" s="88" t="s">
        <v>276</v>
      </c>
      <c r="M75" s="56">
        <v>16.5</v>
      </c>
      <c r="N75" s="56">
        <v>1</v>
      </c>
      <c r="O75" s="58"/>
      <c r="P75" s="42" t="s">
        <v>102</v>
      </c>
    </row>
    <row r="76" spans="1:16" s="59" customFormat="1" ht="55.5" hidden="1">
      <c r="A76" s="54">
        <f t="shared" si="9"/>
        <v>71</v>
      </c>
      <c r="B76" s="54" t="s">
        <v>145</v>
      </c>
      <c r="C76" s="60" t="s">
        <v>150</v>
      </c>
      <c r="D76" s="54" t="s">
        <v>19</v>
      </c>
      <c r="E76" s="55" t="s">
        <v>33</v>
      </c>
      <c r="F76" s="54" t="s">
        <v>58</v>
      </c>
      <c r="G76" s="56">
        <f t="shared" si="8"/>
        <v>25</v>
      </c>
      <c r="H76" s="56">
        <v>22</v>
      </c>
      <c r="I76" s="56">
        <f t="shared" si="10"/>
        <v>3</v>
      </c>
      <c r="J76" s="56">
        <v>0</v>
      </c>
      <c r="K76" s="56" t="s">
        <v>238</v>
      </c>
      <c r="L76" s="39" t="s">
        <v>270</v>
      </c>
      <c r="M76" s="38">
        <v>24</v>
      </c>
      <c r="N76" s="38">
        <v>0</v>
      </c>
      <c r="O76" s="58"/>
      <c r="P76" s="32" t="s">
        <v>92</v>
      </c>
    </row>
    <row r="77" spans="1:16" s="74" customFormat="1" ht="27.75" hidden="1">
      <c r="A77" s="54">
        <f t="shared" si="9"/>
        <v>72</v>
      </c>
      <c r="B77" s="67" t="s">
        <v>138</v>
      </c>
      <c r="C77" s="68" t="s">
        <v>151</v>
      </c>
      <c r="D77" s="67" t="s">
        <v>19</v>
      </c>
      <c r="E77" s="69" t="s">
        <v>33</v>
      </c>
      <c r="F77" s="67" t="s">
        <v>58</v>
      </c>
      <c r="G77" s="70">
        <f t="shared" si="8"/>
        <v>7.5</v>
      </c>
      <c r="H77" s="70">
        <v>10</v>
      </c>
      <c r="I77" s="56">
        <f t="shared" si="10"/>
        <v>0</v>
      </c>
      <c r="J77" s="70">
        <v>2.5</v>
      </c>
      <c r="K77" s="78" t="s">
        <v>239</v>
      </c>
      <c r="L77" s="76" t="s">
        <v>271</v>
      </c>
      <c r="M77" s="75"/>
      <c r="N77" s="70">
        <v>0</v>
      </c>
      <c r="O77" s="72"/>
      <c r="P77" s="77" t="s">
        <v>157</v>
      </c>
    </row>
    <row r="78" spans="1:16" s="59" customFormat="1" hidden="1">
      <c r="A78" s="54">
        <f t="shared" si="9"/>
        <v>73</v>
      </c>
      <c r="B78" s="54" t="s">
        <v>145</v>
      </c>
      <c r="C78" s="60" t="s">
        <v>152</v>
      </c>
      <c r="D78" s="54" t="s">
        <v>19</v>
      </c>
      <c r="E78" s="55" t="s">
        <v>33</v>
      </c>
      <c r="F78" s="54" t="s">
        <v>147</v>
      </c>
      <c r="G78" s="56">
        <f t="shared" si="8"/>
        <v>21</v>
      </c>
      <c r="H78" s="56">
        <v>22</v>
      </c>
      <c r="I78" s="56">
        <f t="shared" si="10"/>
        <v>0</v>
      </c>
      <c r="J78" s="56">
        <v>1</v>
      </c>
      <c r="K78" s="56" t="s">
        <v>238</v>
      </c>
      <c r="L78" s="88" t="s">
        <v>262</v>
      </c>
      <c r="M78" s="56">
        <v>0</v>
      </c>
      <c r="N78" s="56">
        <v>0</v>
      </c>
      <c r="O78" s="58"/>
      <c r="P78" s="42" t="s">
        <v>153</v>
      </c>
    </row>
    <row r="79" spans="1:16" s="59" customFormat="1" hidden="1">
      <c r="A79" s="54">
        <f t="shared" si="9"/>
        <v>74</v>
      </c>
      <c r="B79" s="54" t="s">
        <v>145</v>
      </c>
      <c r="C79" s="60" t="s">
        <v>154</v>
      </c>
      <c r="D79" s="54" t="s">
        <v>19</v>
      </c>
      <c r="E79" s="55" t="s">
        <v>33</v>
      </c>
      <c r="F79" s="54" t="s">
        <v>147</v>
      </c>
      <c r="G79" s="56">
        <f t="shared" ref="G79" si="11">H79+I79-J79</f>
        <v>22</v>
      </c>
      <c r="H79" s="56">
        <v>22</v>
      </c>
      <c r="I79" s="56">
        <f t="shared" si="10"/>
        <v>0</v>
      </c>
      <c r="J79" s="56">
        <v>0</v>
      </c>
      <c r="K79" s="56" t="s">
        <v>238</v>
      </c>
      <c r="L79" s="63"/>
      <c r="M79" s="56"/>
      <c r="N79" s="56">
        <v>1</v>
      </c>
      <c r="O79" s="58"/>
      <c r="P79" s="33" t="s">
        <v>56</v>
      </c>
    </row>
    <row r="80" spans="1:16" s="59" customFormat="1" ht="69.400000000000006">
      <c r="A80" s="54">
        <f t="shared" si="9"/>
        <v>75</v>
      </c>
      <c r="B80" s="54" t="s">
        <v>145</v>
      </c>
      <c r="C80" s="60" t="s">
        <v>155</v>
      </c>
      <c r="D80" s="54" t="s">
        <v>19</v>
      </c>
      <c r="E80" s="55" t="s">
        <v>33</v>
      </c>
      <c r="F80" s="54" t="s">
        <v>147</v>
      </c>
      <c r="G80" s="56">
        <f t="shared" ref="G80:G83" si="12">H80+I80-J80</f>
        <v>22</v>
      </c>
      <c r="H80" s="56">
        <v>22</v>
      </c>
      <c r="I80" s="56">
        <f t="shared" si="10"/>
        <v>2</v>
      </c>
      <c r="J80" s="56">
        <v>2</v>
      </c>
      <c r="K80" s="56" t="s">
        <v>238</v>
      </c>
      <c r="L80" s="57" t="s">
        <v>288</v>
      </c>
      <c r="M80" s="56">
        <v>18</v>
      </c>
      <c r="N80" s="56">
        <v>3</v>
      </c>
      <c r="O80" s="58"/>
      <c r="P80" s="32" t="s">
        <v>160</v>
      </c>
    </row>
    <row r="81" spans="1:16" s="62" customFormat="1" ht="109.15" customHeight="1">
      <c r="A81" s="54">
        <f t="shared" si="9"/>
        <v>76</v>
      </c>
      <c r="B81" s="54" t="s">
        <v>145</v>
      </c>
      <c r="C81" s="60" t="s">
        <v>156</v>
      </c>
      <c r="D81" s="54" t="s">
        <v>19</v>
      </c>
      <c r="E81" s="55" t="s">
        <v>33</v>
      </c>
      <c r="F81" s="54" t="s">
        <v>147</v>
      </c>
      <c r="G81" s="56">
        <f t="shared" si="12"/>
        <v>21</v>
      </c>
      <c r="H81" s="56">
        <v>22</v>
      </c>
      <c r="I81" s="56">
        <f t="shared" si="10"/>
        <v>4</v>
      </c>
      <c r="J81" s="56">
        <v>5</v>
      </c>
      <c r="K81" s="56" t="s">
        <v>238</v>
      </c>
      <c r="L81" s="63" t="s">
        <v>289</v>
      </c>
      <c r="M81" s="38">
        <v>33</v>
      </c>
      <c r="N81" s="38">
        <v>11</v>
      </c>
      <c r="O81" s="61"/>
      <c r="P81" s="33" t="s">
        <v>157</v>
      </c>
    </row>
    <row r="82" spans="1:16" s="59" customFormat="1" ht="27" hidden="1">
      <c r="A82" s="54">
        <f t="shared" si="9"/>
        <v>77</v>
      </c>
      <c r="B82" s="54" t="s">
        <v>168</v>
      </c>
      <c r="C82" s="60" t="s">
        <v>169</v>
      </c>
      <c r="D82" s="54" t="s">
        <v>165</v>
      </c>
      <c r="E82" s="55" t="s">
        <v>170</v>
      </c>
      <c r="F82" s="54" t="s">
        <v>167</v>
      </c>
      <c r="G82" s="56">
        <f t="shared" si="12"/>
        <v>22</v>
      </c>
      <c r="H82" s="56">
        <v>22</v>
      </c>
      <c r="I82" s="56">
        <f t="shared" si="10"/>
        <v>0</v>
      </c>
      <c r="J82" s="56">
        <v>0</v>
      </c>
      <c r="K82" s="56" t="s">
        <v>238</v>
      </c>
      <c r="L82" s="57"/>
      <c r="M82" s="56"/>
      <c r="N82" s="56">
        <v>0</v>
      </c>
      <c r="O82" s="58"/>
      <c r="P82" s="32" t="s">
        <v>159</v>
      </c>
    </row>
    <row r="83" spans="1:16" s="59" customFormat="1" hidden="1">
      <c r="A83" s="54">
        <f t="shared" si="9"/>
        <v>78</v>
      </c>
      <c r="B83" s="54" t="s">
        <v>168</v>
      </c>
      <c r="C83" s="60" t="s">
        <v>171</v>
      </c>
      <c r="D83" s="54" t="s">
        <v>165</v>
      </c>
      <c r="E83" s="55" t="s">
        <v>170</v>
      </c>
      <c r="F83" s="54" t="s">
        <v>167</v>
      </c>
      <c r="G83" s="56">
        <f t="shared" si="12"/>
        <v>19</v>
      </c>
      <c r="H83" s="56">
        <v>22</v>
      </c>
      <c r="I83" s="56">
        <f t="shared" si="10"/>
        <v>0</v>
      </c>
      <c r="J83" s="56">
        <v>3</v>
      </c>
      <c r="K83" s="56" t="s">
        <v>238</v>
      </c>
      <c r="L83" s="36" t="s">
        <v>261</v>
      </c>
      <c r="M83" s="56"/>
      <c r="N83" s="56">
        <v>0</v>
      </c>
      <c r="O83" s="58"/>
      <c r="P83" s="33" t="s">
        <v>162</v>
      </c>
    </row>
    <row r="84" spans="1:16" s="59" customFormat="1" ht="27">
      <c r="A84" s="54">
        <f t="shared" si="9"/>
        <v>79</v>
      </c>
      <c r="B84" s="54" t="s">
        <v>168</v>
      </c>
      <c r="C84" s="60" t="s">
        <v>172</v>
      </c>
      <c r="D84" s="54" t="s">
        <v>165</v>
      </c>
      <c r="E84" s="55" t="s">
        <v>170</v>
      </c>
      <c r="F84" s="54" t="s">
        <v>167</v>
      </c>
      <c r="G84" s="56">
        <f t="shared" ref="G84" si="13">H84+I84-J84</f>
        <v>21.5</v>
      </c>
      <c r="H84" s="56">
        <v>22</v>
      </c>
      <c r="I84" s="56">
        <f t="shared" si="10"/>
        <v>0</v>
      </c>
      <c r="J84" s="56">
        <v>0.5</v>
      </c>
      <c r="K84" s="56" t="s">
        <v>238</v>
      </c>
      <c r="L84" s="43" t="s">
        <v>249</v>
      </c>
      <c r="M84" s="38"/>
      <c r="N84" s="38">
        <v>3</v>
      </c>
      <c r="O84" s="58"/>
      <c r="P84" s="32" t="s">
        <v>159</v>
      </c>
    </row>
    <row r="85" spans="1:16" s="59" customFormat="1" ht="27" hidden="1">
      <c r="A85" s="54">
        <f t="shared" si="9"/>
        <v>80</v>
      </c>
      <c r="B85" s="54" t="s">
        <v>168</v>
      </c>
      <c r="C85" s="60" t="s">
        <v>182</v>
      </c>
      <c r="D85" s="54" t="s">
        <v>165</v>
      </c>
      <c r="E85" s="55" t="s">
        <v>170</v>
      </c>
      <c r="F85" s="54" t="s">
        <v>167</v>
      </c>
      <c r="G85" s="56">
        <f t="shared" ref="G85" si="14">H85+I85-J85</f>
        <v>22</v>
      </c>
      <c r="H85" s="56">
        <v>22</v>
      </c>
      <c r="I85" s="56">
        <f t="shared" si="10"/>
        <v>0</v>
      </c>
      <c r="J85" s="56">
        <v>0</v>
      </c>
      <c r="K85" s="56" t="s">
        <v>238</v>
      </c>
      <c r="L85" s="36"/>
      <c r="M85" s="56"/>
      <c r="N85" s="56">
        <v>0</v>
      </c>
      <c r="O85" s="58"/>
      <c r="P85" s="33" t="s">
        <v>160</v>
      </c>
    </row>
    <row r="86" spans="1:16" s="59" customFormat="1" hidden="1">
      <c r="A86" s="54">
        <f t="shared" si="9"/>
        <v>81</v>
      </c>
      <c r="B86" s="54" t="s">
        <v>168</v>
      </c>
      <c r="C86" s="60" t="s">
        <v>183</v>
      </c>
      <c r="D86" s="54" t="s">
        <v>165</v>
      </c>
      <c r="E86" s="55" t="s">
        <v>170</v>
      </c>
      <c r="F86" s="54" t="s">
        <v>167</v>
      </c>
      <c r="G86" s="56">
        <f t="shared" ref="G86:G87" si="15">H86+I86-J86</f>
        <v>21</v>
      </c>
      <c r="H86" s="56">
        <v>22</v>
      </c>
      <c r="I86" s="56">
        <f t="shared" si="10"/>
        <v>0</v>
      </c>
      <c r="J86" s="56">
        <v>1</v>
      </c>
      <c r="K86" s="56" t="s">
        <v>238</v>
      </c>
      <c r="L86" s="36" t="s">
        <v>262</v>
      </c>
      <c r="M86" s="56"/>
      <c r="N86" s="56">
        <v>0</v>
      </c>
      <c r="O86" s="58"/>
      <c r="P86" s="33" t="s">
        <v>162</v>
      </c>
    </row>
    <row r="87" spans="1:16" s="59" customFormat="1" hidden="1">
      <c r="A87" s="54">
        <f t="shared" si="9"/>
        <v>82</v>
      </c>
      <c r="B87" s="54" t="s">
        <v>205</v>
      </c>
      <c r="C87" s="60" t="s">
        <v>206</v>
      </c>
      <c r="D87" s="54" t="s">
        <v>207</v>
      </c>
      <c r="E87" s="55" t="s">
        <v>208</v>
      </c>
      <c r="F87" s="54" t="s">
        <v>167</v>
      </c>
      <c r="G87" s="56">
        <f t="shared" si="15"/>
        <v>21</v>
      </c>
      <c r="H87" s="56">
        <v>22</v>
      </c>
      <c r="I87" s="56">
        <f t="shared" si="10"/>
        <v>0</v>
      </c>
      <c r="J87" s="56">
        <v>1</v>
      </c>
      <c r="K87" s="56" t="s">
        <v>238</v>
      </c>
      <c r="L87" s="57" t="s">
        <v>250</v>
      </c>
      <c r="M87" s="56"/>
      <c r="N87" s="56">
        <v>0</v>
      </c>
      <c r="O87" s="58"/>
      <c r="P87" s="33" t="s">
        <v>209</v>
      </c>
    </row>
    <row r="88" spans="1:16" s="59" customFormat="1" hidden="1">
      <c r="A88" s="54">
        <f t="shared" si="9"/>
        <v>83</v>
      </c>
      <c r="B88" s="34" t="s">
        <v>190</v>
      </c>
      <c r="C88" s="66" t="s">
        <v>191</v>
      </c>
      <c r="D88" s="34" t="s">
        <v>19</v>
      </c>
      <c r="E88" s="55" t="s">
        <v>33</v>
      </c>
      <c r="F88" s="34" t="s">
        <v>167</v>
      </c>
      <c r="G88" s="56">
        <f t="shared" ref="G88" si="16">H88+I88-J88</f>
        <v>22</v>
      </c>
      <c r="H88" s="56">
        <v>22</v>
      </c>
      <c r="I88" s="56">
        <f t="shared" si="10"/>
        <v>0</v>
      </c>
      <c r="J88" s="56">
        <v>0</v>
      </c>
      <c r="K88" s="56" t="s">
        <v>238</v>
      </c>
      <c r="L88" s="39"/>
      <c r="M88" s="56"/>
      <c r="N88" s="56">
        <v>2</v>
      </c>
      <c r="O88" s="58"/>
      <c r="P88" s="37" t="s">
        <v>192</v>
      </c>
    </row>
    <row r="89" spans="1:16" s="59" customFormat="1" ht="27.75" hidden="1">
      <c r="A89" s="54">
        <f t="shared" si="9"/>
        <v>84</v>
      </c>
      <c r="B89" s="34" t="s">
        <v>190</v>
      </c>
      <c r="C89" s="66" t="s">
        <v>193</v>
      </c>
      <c r="D89" s="34" t="s">
        <v>19</v>
      </c>
      <c r="E89" s="55" t="s">
        <v>33</v>
      </c>
      <c r="F89" s="34" t="s">
        <v>167</v>
      </c>
      <c r="G89" s="56">
        <f t="shared" ref="G89:G98" si="17">H89+I89-J89</f>
        <v>22</v>
      </c>
      <c r="H89" s="56">
        <v>22</v>
      </c>
      <c r="I89" s="56">
        <f t="shared" si="10"/>
        <v>0</v>
      </c>
      <c r="J89" s="56">
        <v>0</v>
      </c>
      <c r="K89" s="56" t="s">
        <v>238</v>
      </c>
      <c r="L89" s="57"/>
      <c r="M89" s="56"/>
      <c r="N89" s="56">
        <v>1</v>
      </c>
      <c r="O89" s="58"/>
      <c r="P89" s="37" t="s">
        <v>185</v>
      </c>
    </row>
    <row r="90" spans="1:16" s="59" customFormat="1" ht="27.75" hidden="1">
      <c r="A90" s="54">
        <f t="shared" si="9"/>
        <v>85</v>
      </c>
      <c r="B90" s="34" t="s">
        <v>190</v>
      </c>
      <c r="C90" s="66" t="s">
        <v>199</v>
      </c>
      <c r="D90" s="34" t="s">
        <v>165</v>
      </c>
      <c r="E90" s="55" t="s">
        <v>201</v>
      </c>
      <c r="F90" s="34" t="s">
        <v>236</v>
      </c>
      <c r="G90" s="56">
        <f t="shared" si="17"/>
        <v>22</v>
      </c>
      <c r="H90" s="56">
        <v>22</v>
      </c>
      <c r="I90" s="56">
        <f t="shared" si="10"/>
        <v>0</v>
      </c>
      <c r="J90" s="56">
        <v>0</v>
      </c>
      <c r="K90" s="56" t="s">
        <v>238</v>
      </c>
      <c r="L90" s="57"/>
      <c r="M90" s="56"/>
      <c r="N90" s="56">
        <v>0</v>
      </c>
      <c r="O90" s="58"/>
      <c r="P90" s="37" t="s">
        <v>204</v>
      </c>
    </row>
    <row r="91" spans="1:16" s="59" customFormat="1" ht="27.75" hidden="1">
      <c r="A91" s="54">
        <f t="shared" si="9"/>
        <v>86</v>
      </c>
      <c r="B91" s="34" t="s">
        <v>190</v>
      </c>
      <c r="C91" s="66" t="s">
        <v>200</v>
      </c>
      <c r="D91" s="34" t="s">
        <v>165</v>
      </c>
      <c r="E91" s="55" t="s">
        <v>201</v>
      </c>
      <c r="F91" s="34" t="s">
        <v>202</v>
      </c>
      <c r="G91" s="56">
        <f t="shared" ref="G91" si="18">H91+I91-J91</f>
        <v>22</v>
      </c>
      <c r="H91" s="56">
        <v>22</v>
      </c>
      <c r="I91" s="56">
        <f t="shared" si="10"/>
        <v>0</v>
      </c>
      <c r="J91" s="56">
        <v>0</v>
      </c>
      <c r="K91" s="56" t="s">
        <v>238</v>
      </c>
      <c r="L91" s="57"/>
      <c r="M91" s="56"/>
      <c r="N91" s="56">
        <v>0</v>
      </c>
      <c r="O91" s="58"/>
      <c r="P91" s="37" t="s">
        <v>203</v>
      </c>
    </row>
    <row r="92" spans="1:16" s="59" customFormat="1" ht="27.75" hidden="1">
      <c r="A92" s="54">
        <f t="shared" si="9"/>
        <v>87</v>
      </c>
      <c r="B92" s="34" t="s">
        <v>190</v>
      </c>
      <c r="C92" s="66" t="s">
        <v>213</v>
      </c>
      <c r="D92" s="34" t="s">
        <v>165</v>
      </c>
      <c r="E92" s="55" t="s">
        <v>170</v>
      </c>
      <c r="F92" s="34" t="s">
        <v>202</v>
      </c>
      <c r="G92" s="56">
        <f t="shared" ref="G92" si="19">H92+I92-J92</f>
        <v>22</v>
      </c>
      <c r="H92" s="56">
        <v>22</v>
      </c>
      <c r="I92" s="56">
        <f t="shared" si="10"/>
        <v>0</v>
      </c>
      <c r="J92" s="56">
        <v>0</v>
      </c>
      <c r="K92" s="56" t="s">
        <v>238</v>
      </c>
      <c r="L92" s="57"/>
      <c r="M92" s="56"/>
      <c r="N92" s="56">
        <v>0</v>
      </c>
      <c r="O92" s="58"/>
      <c r="P92" s="37" t="s">
        <v>203</v>
      </c>
    </row>
    <row r="93" spans="1:16" s="59" customFormat="1" ht="27.75" hidden="1">
      <c r="A93" s="54">
        <f t="shared" si="9"/>
        <v>88</v>
      </c>
      <c r="B93" s="34" t="s">
        <v>190</v>
      </c>
      <c r="C93" s="66" t="s">
        <v>215</v>
      </c>
      <c r="D93" s="34" t="s">
        <v>165</v>
      </c>
      <c r="E93" s="55" t="s">
        <v>170</v>
      </c>
      <c r="F93" s="34" t="s">
        <v>202</v>
      </c>
      <c r="G93" s="56">
        <f t="shared" ref="G93:G97" si="20">H93+I93-J93</f>
        <v>22</v>
      </c>
      <c r="H93" s="56">
        <v>22</v>
      </c>
      <c r="I93" s="56">
        <f t="shared" si="10"/>
        <v>0</v>
      </c>
      <c r="J93" s="56">
        <v>0</v>
      </c>
      <c r="K93" s="56" t="s">
        <v>238</v>
      </c>
      <c r="L93" s="57"/>
      <c r="M93" s="56"/>
      <c r="N93" s="56">
        <v>0</v>
      </c>
      <c r="O93" s="58"/>
      <c r="P93" s="37" t="s">
        <v>203</v>
      </c>
    </row>
    <row r="94" spans="1:16" s="59" customFormat="1" ht="27.75" hidden="1">
      <c r="A94" s="54">
        <f t="shared" si="9"/>
        <v>89</v>
      </c>
      <c r="B94" s="34" t="s">
        <v>190</v>
      </c>
      <c r="C94" s="66" t="s">
        <v>217</v>
      </c>
      <c r="D94" s="34" t="s">
        <v>165</v>
      </c>
      <c r="E94" s="55" t="s">
        <v>170</v>
      </c>
      <c r="F94" s="34" t="s">
        <v>195</v>
      </c>
      <c r="G94" s="56">
        <f t="shared" si="20"/>
        <v>22</v>
      </c>
      <c r="H94" s="56">
        <v>22</v>
      </c>
      <c r="I94" s="56">
        <f t="shared" si="10"/>
        <v>0</v>
      </c>
      <c r="J94" s="56">
        <v>0</v>
      </c>
      <c r="K94" s="56" t="s">
        <v>238</v>
      </c>
      <c r="L94" s="39"/>
      <c r="M94" s="46"/>
      <c r="N94" s="56">
        <v>0</v>
      </c>
      <c r="O94" s="58"/>
      <c r="P94" s="37" t="s">
        <v>216</v>
      </c>
    </row>
    <row r="95" spans="1:16" s="59" customFormat="1" hidden="1">
      <c r="A95" s="54">
        <f t="shared" si="9"/>
        <v>90</v>
      </c>
      <c r="B95" s="34" t="s">
        <v>190</v>
      </c>
      <c r="C95" s="66" t="s">
        <v>218</v>
      </c>
      <c r="D95" s="34" t="s">
        <v>165</v>
      </c>
      <c r="E95" s="55" t="s">
        <v>40</v>
      </c>
      <c r="F95" s="34" t="s">
        <v>167</v>
      </c>
      <c r="G95" s="56">
        <f t="shared" si="20"/>
        <v>19</v>
      </c>
      <c r="H95" s="56">
        <v>22</v>
      </c>
      <c r="I95" s="56">
        <f t="shared" si="10"/>
        <v>0</v>
      </c>
      <c r="J95" s="56">
        <v>3</v>
      </c>
      <c r="K95" s="56" t="s">
        <v>238</v>
      </c>
      <c r="L95" s="57" t="s">
        <v>273</v>
      </c>
      <c r="M95" s="56"/>
      <c r="N95" s="56">
        <v>0</v>
      </c>
      <c r="O95" s="58"/>
      <c r="P95" s="37" t="s">
        <v>220</v>
      </c>
    </row>
    <row r="96" spans="1:16" s="59" customFormat="1" ht="69.400000000000006" hidden="1">
      <c r="A96" s="54">
        <f t="shared" si="9"/>
        <v>91</v>
      </c>
      <c r="B96" s="34" t="s">
        <v>190</v>
      </c>
      <c r="C96" s="66" t="s">
        <v>219</v>
      </c>
      <c r="D96" s="34" t="s">
        <v>165</v>
      </c>
      <c r="E96" s="55" t="s">
        <v>40</v>
      </c>
      <c r="F96" s="34" t="s">
        <v>167</v>
      </c>
      <c r="G96" s="56">
        <f t="shared" si="20"/>
        <v>22</v>
      </c>
      <c r="H96" s="56">
        <v>22</v>
      </c>
      <c r="I96" s="38">
        <f t="shared" si="10"/>
        <v>1</v>
      </c>
      <c r="J96" s="38">
        <v>1</v>
      </c>
      <c r="K96" s="38" t="s">
        <v>256</v>
      </c>
      <c r="L96" s="39" t="s">
        <v>258</v>
      </c>
      <c r="M96" s="38">
        <v>8</v>
      </c>
      <c r="N96" s="38">
        <v>0</v>
      </c>
      <c r="O96" s="58"/>
      <c r="P96" s="37" t="s">
        <v>221</v>
      </c>
    </row>
    <row r="97" spans="1:16" s="97" customFormat="1" ht="27.75" hidden="1">
      <c r="A97" s="54">
        <f t="shared" si="9"/>
        <v>92</v>
      </c>
      <c r="B97" s="90" t="s">
        <v>227</v>
      </c>
      <c r="C97" s="91" t="s">
        <v>228</v>
      </c>
      <c r="D97" s="90" t="s">
        <v>165</v>
      </c>
      <c r="E97" s="92" t="s">
        <v>40</v>
      </c>
      <c r="F97" s="90" t="s">
        <v>237</v>
      </c>
      <c r="G97" s="93">
        <f t="shared" si="20"/>
        <v>15</v>
      </c>
      <c r="H97" s="93">
        <v>15</v>
      </c>
      <c r="I97" s="56">
        <f t="shared" si="10"/>
        <v>0</v>
      </c>
      <c r="J97" s="93">
        <v>0</v>
      </c>
      <c r="K97" s="93" t="s">
        <v>240</v>
      </c>
      <c r="L97" s="94" t="s">
        <v>231</v>
      </c>
      <c r="M97" s="93"/>
      <c r="N97" s="93">
        <v>0</v>
      </c>
      <c r="O97" s="95"/>
      <c r="P97" s="96" t="s">
        <v>229</v>
      </c>
    </row>
    <row r="98" spans="1:16" s="59" customFormat="1" hidden="1">
      <c r="A98" s="54">
        <f t="shared" si="9"/>
        <v>93</v>
      </c>
      <c r="B98" s="34" t="s">
        <v>198</v>
      </c>
      <c r="C98" s="66" t="s">
        <v>197</v>
      </c>
      <c r="D98" s="34" t="s">
        <v>19</v>
      </c>
      <c r="E98" s="55" t="s">
        <v>33</v>
      </c>
      <c r="F98" s="34" t="s">
        <v>167</v>
      </c>
      <c r="G98" s="56">
        <f t="shared" si="17"/>
        <v>22</v>
      </c>
      <c r="H98" s="56">
        <v>22</v>
      </c>
      <c r="I98" s="56">
        <f t="shared" si="10"/>
        <v>0</v>
      </c>
      <c r="J98" s="56">
        <v>0</v>
      </c>
      <c r="K98" s="56" t="s">
        <v>238</v>
      </c>
      <c r="L98" s="57"/>
      <c r="M98" s="56"/>
      <c r="N98" s="56">
        <v>2</v>
      </c>
      <c r="O98" s="58"/>
      <c r="P98" s="37" t="s">
        <v>162</v>
      </c>
    </row>
    <row r="99" spans="1:16" s="59" customFormat="1" hidden="1">
      <c r="A99" s="54">
        <f t="shared" si="9"/>
        <v>94</v>
      </c>
      <c r="B99" s="34" t="s">
        <v>198</v>
      </c>
      <c r="C99" s="66" t="s">
        <v>196</v>
      </c>
      <c r="D99" s="34" t="s">
        <v>19</v>
      </c>
      <c r="E99" s="55" t="s">
        <v>33</v>
      </c>
      <c r="F99" s="34" t="s">
        <v>167</v>
      </c>
      <c r="G99" s="56">
        <f t="shared" ref="G99" si="21">H99+I99-J99</f>
        <v>21</v>
      </c>
      <c r="H99" s="56">
        <v>22</v>
      </c>
      <c r="I99" s="56">
        <f t="shared" si="10"/>
        <v>0</v>
      </c>
      <c r="J99" s="56">
        <v>1</v>
      </c>
      <c r="K99" s="56" t="s">
        <v>238</v>
      </c>
      <c r="L99" s="39" t="s">
        <v>250</v>
      </c>
      <c r="M99" s="46"/>
      <c r="N99" s="56">
        <v>0</v>
      </c>
      <c r="O99" s="58"/>
      <c r="P99" s="37" t="s">
        <v>92</v>
      </c>
    </row>
    <row r="100" spans="1:16" s="59" customFormat="1">
      <c r="A100" s="54">
        <f t="shared" si="9"/>
        <v>95</v>
      </c>
      <c r="B100" s="34" t="s">
        <v>198</v>
      </c>
      <c r="C100" s="66" t="s">
        <v>214</v>
      </c>
      <c r="D100" s="34" t="s">
        <v>19</v>
      </c>
      <c r="E100" s="55" t="s">
        <v>33</v>
      </c>
      <c r="F100" s="34" t="s">
        <v>167</v>
      </c>
      <c r="G100" s="56">
        <f t="shared" ref="G100:G101" si="22">H100+I100-J100</f>
        <v>19.5</v>
      </c>
      <c r="H100" s="56">
        <v>22</v>
      </c>
      <c r="I100" s="56">
        <f t="shared" si="10"/>
        <v>0</v>
      </c>
      <c r="J100" s="56">
        <v>2.5</v>
      </c>
      <c r="K100" s="56" t="s">
        <v>238</v>
      </c>
      <c r="L100" s="57" t="s">
        <v>290</v>
      </c>
      <c r="M100" s="56"/>
      <c r="N100" s="56">
        <v>3</v>
      </c>
      <c r="O100" s="58"/>
      <c r="P100" s="37" t="s">
        <v>162</v>
      </c>
    </row>
    <row r="101" spans="1:16" s="59" customFormat="1" hidden="1">
      <c r="A101" s="54">
        <f t="shared" si="9"/>
        <v>96</v>
      </c>
      <c r="B101" s="34" t="s">
        <v>198</v>
      </c>
      <c r="C101" s="66" t="s">
        <v>179</v>
      </c>
      <c r="D101" s="34" t="s">
        <v>165</v>
      </c>
      <c r="E101" s="55" t="s">
        <v>40</v>
      </c>
      <c r="F101" s="34" t="s">
        <v>167</v>
      </c>
      <c r="G101" s="56">
        <f t="shared" si="22"/>
        <v>21</v>
      </c>
      <c r="H101" s="56">
        <v>22</v>
      </c>
      <c r="I101" s="56">
        <f t="shared" si="10"/>
        <v>0</v>
      </c>
      <c r="J101" s="38">
        <v>1</v>
      </c>
      <c r="K101" s="38" t="s">
        <v>256</v>
      </c>
      <c r="L101" s="39" t="s">
        <v>259</v>
      </c>
      <c r="M101" s="38">
        <v>0</v>
      </c>
      <c r="N101" s="38">
        <v>0</v>
      </c>
      <c r="O101" s="58"/>
      <c r="P101" s="37" t="s">
        <v>221</v>
      </c>
    </row>
    <row r="102" spans="1:16" s="59" customFormat="1" ht="14.65" hidden="1" customHeight="1">
      <c r="A102" s="54">
        <f t="shared" si="9"/>
        <v>97</v>
      </c>
      <c r="B102" s="34" t="s">
        <v>210</v>
      </c>
      <c r="C102" s="66" t="s">
        <v>211</v>
      </c>
      <c r="D102" s="34" t="s">
        <v>19</v>
      </c>
      <c r="E102" s="55" t="s">
        <v>33</v>
      </c>
      <c r="F102" s="34" t="s">
        <v>236</v>
      </c>
      <c r="G102" s="56">
        <f t="shared" ref="G102:G103" si="23">H102+I102-J102</f>
        <v>22</v>
      </c>
      <c r="H102" s="56">
        <v>22</v>
      </c>
      <c r="I102" s="56">
        <f t="shared" si="10"/>
        <v>0</v>
      </c>
      <c r="J102" s="56">
        <v>0</v>
      </c>
      <c r="K102" s="56" t="s">
        <v>238</v>
      </c>
      <c r="L102" s="57"/>
      <c r="M102" s="56"/>
      <c r="N102" s="56">
        <v>0</v>
      </c>
      <c r="O102" s="58"/>
      <c r="P102" s="37" t="s">
        <v>212</v>
      </c>
    </row>
    <row r="103" spans="1:16" s="59" customFormat="1" hidden="1">
      <c r="A103" s="54">
        <f t="shared" si="9"/>
        <v>98</v>
      </c>
      <c r="B103" s="34" t="s">
        <v>222</v>
      </c>
      <c r="C103" s="66" t="s">
        <v>223</v>
      </c>
      <c r="D103" s="34" t="s">
        <v>19</v>
      </c>
      <c r="E103" s="55" t="s">
        <v>33</v>
      </c>
      <c r="F103" s="34" t="s">
        <v>167</v>
      </c>
      <c r="G103" s="56">
        <f t="shared" si="23"/>
        <v>22</v>
      </c>
      <c r="H103" s="56">
        <v>22</v>
      </c>
      <c r="I103" s="56">
        <f t="shared" si="10"/>
        <v>0</v>
      </c>
      <c r="J103" s="56">
        <v>0</v>
      </c>
      <c r="K103" s="56" t="s">
        <v>238</v>
      </c>
      <c r="L103" s="57"/>
      <c r="M103" s="56"/>
      <c r="N103" s="56">
        <v>0</v>
      </c>
      <c r="O103" s="58"/>
      <c r="P103" s="37" t="s">
        <v>162</v>
      </c>
    </row>
    <row r="107" spans="1:16">
      <c r="D107" s="49" t="s">
        <v>177</v>
      </c>
    </row>
  </sheetData>
  <protectedRanges>
    <protectedRange sqref="L79 L48 L53 L38:L41 L71 L77 L25 L66 L8:L14 L33 L89:L95 L55 L6 L87 L100 L97:L98 L102:L103" name="区域2_5_5_6" securityDescriptor=""/>
    <protectedRange sqref="M66 M82:M84 M33 M77 M25 M55 M100 M71 M53 M20 M38:M41 M86:M95 I6:J95 M6:N6 G6:G103 N33 M102:N103 N70:N71 N8:N16 M8:M14 N64 N82:N83 N20:N21 N59:N61 N55 M97:M98 I97:J100 N97:N100 I102:J103 I101 N35:N36 N66 N25:N26 M47:M48 N47:N48 N51:N53 N57 N85:N95 N77 N38:N41 N43 N68 M79 N79" name="区域1_10_7_3" securityDescriptor=""/>
    <protectedRange algorithmName="SHA-512" hashValue="O+ZtKpzf/AOwTQYPOaf7ZIXSSH45RoR+lVHHYejc0vzvqzaNklToA+hjNHsH6YGHRRdKgjGB9BT7pdElnnWpGw==" saltValue="Oiufw3NhXN2JBeigvt21Qw==" spinCount="100000" sqref="L135:L136" name="区域2_5_5"/>
    <protectedRange sqref="L123:L127" name="区域2_3_1_6"/>
    <protectedRange sqref="K104:K150" name="区域1_10_3_1_8_3" securityDescriptor=""/>
    <protectedRange sqref="L82:L84 L86" name="区域2_3_1_2_3"/>
    <protectedRange sqref="L116" name="区域2_8_1_1_1"/>
    <protectedRange algorithmName="SHA-512" hashValue="O+ZtKpzf/AOwTQYPOaf7ZIXSSH45RoR+lVHHYejc0vzvqzaNklToA+hjNHsH6YGHRRdKgjGB9BT7pdElnnWpGw==" saltValue="Oiufw3NhXN2JBeigvt21Qw==" spinCount="100000" sqref="L117" name="区域2_5_1_2_2"/>
    <protectedRange algorithmName="SHA-512" hashValue="O+ZtKpzf/AOwTQYPOaf7ZIXSSH45RoR+lVHHYejc0vzvqzaNklToA+hjNHsH6YGHRRdKgjGB9BT7pdElnnWpGw==" saltValue="Oiufw3NhXN2JBeigvt21Qw==" spinCount="100000" sqref="L118" name="区域2_3_3_1_2"/>
    <protectedRange algorithmName="SHA-512" hashValue="O+ZtKpzf/AOwTQYPOaf7ZIXSSH45RoR+lVHHYejc0vzvqzaNklToA+hjNHsH6YGHRRdKgjGB9BT7pdElnnWpGw==" saltValue="Oiufw3NhXN2JBeigvt21Qw==" spinCount="100000" sqref="L121" name="区域2_8_4_1"/>
    <protectedRange algorithmName="SHA-512" hashValue="7u8yonaq6JJboEIL4xKFr8inoIKniGTk9VA3svaQxPxk4gF+0l2EPBhYqPubbP664XigTvxXM0248aUGxuftaw==" saltValue="yyagdwOV8iDpW/0f7rB9gg==" spinCount="100000" sqref="G104:H150" name="区域1_10_7_14" securityDescriptor=""/>
    <protectedRange algorithmName="SHA-512" hashValue="O+ZtKpzf/AOwTQYPOaf7ZIXSSH45RoR+lVHHYejc0vzvqzaNklToA+hjNHsH6YGHRRdKgjGB9BT7pdElnnWpGw==" saltValue="Oiufw3NhXN2JBeigvt21Qw==" spinCount="100000" sqref="L128:L134" name="区域2_5_4_1_1_2_1"/>
    <protectedRange algorithmName="SHA-512" hashValue="O+ZtKpzf/AOwTQYPOaf7ZIXSSH45RoR+lVHHYejc0vzvqzaNklToA+hjNHsH6YGHRRdKgjGB9BT7pdElnnWpGw==" saltValue="Oiufw3NhXN2JBeigvt21Qw==" spinCount="100000" sqref="L137:L141" name="区域2_5_4_1_1_2_1_1"/>
    <protectedRange algorithmName="SHA-512" hashValue="O+ZtKpzf/AOwTQYPOaf7ZIXSSH45RoR+lVHHYejc0vzvqzaNklToA+hjNHsH6YGHRRdKgjGB9BT7pdElnnWpGw==" saltValue="Oiufw3NhXN2JBeigvt21Qw==" spinCount="100000" sqref="L142:L150 L110:L115" name="区域2_5_4_1_1_2_1_2_1"/>
    <protectedRange sqref="L151" name="区域2_8_2_7" securityDescriptor=""/>
    <protectedRange sqref="G151 I151:J151" name="区域1_10_7_4_1" securityDescriptor=""/>
    <protectedRange sqref="K151" name="区域1_10_7_1_15_12_1" securityDescriptor=""/>
    <protectedRange sqref="H151" name="区域1_10_7_2_7_8_2" securityDescriptor=""/>
    <protectedRange sqref="L153" name="区域2_5_5_9" securityDescriptor=""/>
    <protectedRange sqref="L154:L157" name="区域2_3_1_5_7" securityDescriptor=""/>
    <protectedRange sqref="L152" name="区域2_8_2_10" securityDescriptor=""/>
    <protectedRange sqref="G152 I152:J154" name="区域1_10_7_14_1" securityDescriptor=""/>
    <protectedRange sqref="K152" name="区域1_10_7_1_15_15" securityDescriptor=""/>
    <protectedRange sqref="H152" name="区域1_10_7_2_7_11" securityDescriptor=""/>
    <protectedRange sqref="G153" name="区域1_10_7_1_1_11_8" securityDescriptor=""/>
    <protectedRange sqref="K153" name="区域1_10_7_1_1_1_2_7" securityDescriptor=""/>
    <protectedRange sqref="H153" name="区域1_10_7_2_1_3_6" securityDescriptor=""/>
    <protectedRange sqref="G154:H154" name="区域1_10_7_1_1_2_6_6" securityDescriptor=""/>
    <protectedRange sqref="G155:G156 I155:J156" name="区域1_10_7_1_2_4_6" securityDescriptor=""/>
    <protectedRange sqref="H155:H156" name="区域1_10_7_2_2_1_5" securityDescriptor=""/>
    <protectedRange sqref="G157 I157:J157" name="区域1_10_7_1_2_4_1_4" securityDescriptor=""/>
    <protectedRange sqref="H157" name="区域1_10_7_2_2_1_1_2" securityDescriptor=""/>
    <protectedRange sqref="L158" name="区域2_8_1_1"/>
    <protectedRange sqref="G158:J158 J159:J167 G159:G164 H159:H167" name="区域1_10_7_1_3" securityDescriptor=""/>
    <protectedRange sqref="L159" name="区域2_5_1_1_1_1"/>
    <protectedRange sqref="I159:I167" name="区域1_10_3_2_1" securityDescriptor=""/>
    <protectedRange sqref="L160" name="区域2_3_1_2_1"/>
    <protectedRange algorithmName="SHA-512" hashValue="O+ZtKpzf/AOwTQYPOaf7ZIXSSH45RoR+lVHHYejc0vzvqzaNklToA+hjNHsH6YGHRRdKgjGB9BT7pdElnnWpGw==" saltValue="Oiufw3NhXN2JBeigvt21Qw==" spinCount="100000" sqref="L166" name="区域2_3_3_1_3"/>
    <protectedRange algorithmName="SHA-512" hashValue="O+ZtKpzf/AOwTQYPOaf7ZIXSSH45RoR+lVHHYejc0vzvqzaNklToA+hjNHsH6YGHRRdKgjGB9BT7pdElnnWpGw==" saltValue="Oiufw3NhXN2JBeigvt21Qw==" spinCount="100000" sqref="L161" name="区域2_5_2_1"/>
    <protectedRange algorithmName="SHA-512" hashValue="O+ZtKpzf/AOwTQYPOaf7ZIXSSH45RoR+lVHHYejc0vzvqzaNklToA+hjNHsH6YGHRRdKgjGB9BT7pdElnnWpGw==" saltValue="Oiufw3NhXN2JBeigvt21Qw==" spinCount="100000" sqref="L162" name="区域2_3_1_3_2"/>
    <protectedRange sqref="L165" name="区域2_1_1_2"/>
    <protectedRange algorithmName="SHA-512" hashValue="7u8yonaq6JJboEIL4xKFr8inoIKniGTk9VA3svaQxPxk4gF+0l2EPBhYqPubbP664XigTvxXM0248aUGxuftaw==" saltValue="yyagdwOV8iDpW/0f7rB9gg==" spinCount="100000" sqref="K161" name="区域1_10_7_3_2" securityDescriptor=""/>
    <protectedRange sqref="K162" name="区域1_10_7_1_2_1" securityDescriptor=""/>
    <protectedRange algorithmName="SHA-512" hashValue="O+ZtKpzf/AOwTQYPOaf7ZIXSSH45RoR+lVHHYejc0vzvqzaNklToA+hjNHsH6YGHRRdKgjGB9BT7pdElnnWpGw==" saltValue="Oiufw3NhXN2JBeigvt21Qw==" spinCount="100000" sqref="L163:L164" name="区域2_5_1_2_1_2"/>
    <protectedRange algorithmName="SHA-512" hashValue="7u8yonaq6JJboEIL4xKFr8inoIKniGTk9VA3svaQxPxk4gF+0l2EPBhYqPubbP664XigTvxXM0248aUGxuftaw==" saltValue="yyagdwOV8iDpW/0f7rB9gg==" spinCount="100000" sqref="K163:K165" name="区域1_10_3_1_2_1" securityDescriptor=""/>
    <protectedRange sqref="K166:K167" name="区域1_10_3_3_2" securityDescriptor=""/>
    <protectedRange sqref="G165:G167" name="区域1_10_7_3_1_4_1" securityDescriptor=""/>
    <protectedRange sqref="L172" name="区域2_5_1_5_3_7"/>
    <protectedRange sqref="L170:L171" name="区域2_3_1_5_8" securityDescriptor=""/>
    <protectedRange sqref="L168" name="区域2_8_2_11" securityDescriptor=""/>
    <protectedRange sqref="I168:J172 G168:G172" name="区域1_10_7_20" securityDescriptor=""/>
    <protectedRange sqref="K168" name="区域1_10_7_1_15_16" securityDescriptor=""/>
    <protectedRange sqref="H168:H172" name="区域1_10_7_2_7_12" securityDescriptor=""/>
    <protectedRange sqref="L169 L179" name="区域2_8_2_2_6" securityDescriptor=""/>
    <protectedRange sqref="K169:K172" name="区域1_10_7_1_15_1_4" securityDescriptor=""/>
    <protectedRange sqref="L178" name="区域2_5_1_5_3_9" securityDescriptor=""/>
    <protectedRange sqref="K178" name="区域1_10_3_1_8_1_4" securityDescriptor=""/>
    <protectedRange sqref="L174" name="区域2_5_5_12" securityDescriptor=""/>
    <protectedRange sqref="L175:L177" name="区域2_3_1_5_10" securityDescriptor=""/>
    <protectedRange sqref="L173" name="区域2_8_2_13" securityDescriptor=""/>
    <protectedRange sqref="I173:J175" name="区域1_10_7_22" securityDescriptor=""/>
    <protectedRange sqref="G174" name="区域1_10_7_1_1_11_10" securityDescriptor=""/>
    <protectedRange sqref="K174" name="区域1_10_7_1_1_1_2_9" securityDescriptor=""/>
    <protectedRange sqref="I176:J177" name="区域1_10_7_1_2_4_8" securityDescriptor=""/>
    <protectedRange sqref="K176" name="区域1_10_7_1_1_3_1_6" securityDescriptor=""/>
    <protectedRange sqref="G173" name="区域1_10_7_4_6" securityDescriptor=""/>
    <protectedRange sqref="H173" name="区域1_10_7_2_7_1_6" securityDescriptor=""/>
    <protectedRange sqref="K173" name="区域1_10_7_1_15_18" securityDescriptor=""/>
    <protectedRange sqref="G174" name="区域1_10_7_4_1_4" securityDescriptor=""/>
    <protectedRange sqref="H174" name="区域1_10_7_2_7_1_1_3" securityDescriptor=""/>
    <protectedRange sqref="G175" name="区域1_10_7_4_2_3" securityDescriptor=""/>
    <protectedRange sqref="H175" name="区域1_10_7_2_7_1_2_3" securityDescriptor=""/>
    <protectedRange sqref="G176" name="区域1_10_7_4_3_2" securityDescriptor=""/>
    <protectedRange sqref="H176" name="区域1_10_7_2_7_1_3_2" securityDescriptor=""/>
    <protectedRange sqref="G178" name="区域1_10_7_4_4_2" securityDescriptor=""/>
    <protectedRange sqref="H178" name="区域1_10_7_2_7_1_4_1" securityDescriptor=""/>
    <protectedRange sqref="G177" name="区域1_10_7_4_5_2" securityDescriptor=""/>
    <protectedRange sqref="H177" name="区域1_10_7_2_7_1_5_2" securityDescriptor=""/>
    <protectedRange sqref="K177" name="区域1_10_7_1_1_3_1_1_3" securityDescriptor=""/>
    <protectedRange sqref="G179 I179:J179" name="区域1_10_7_24" securityDescriptor=""/>
    <protectedRange sqref="K179" name="区域1_10_7_1_15_20" securityDescriptor=""/>
    <protectedRange sqref="H179" name="区域1_10_7_2_7_14" securityDescriptor=""/>
    <protectedRange sqref="K186" name="区域1_10_7_1_16" securityDescriptor=""/>
    <protectedRange algorithmName="SHA-512" hashValue="O+ZtKpzf/AOwTQYPOaf7ZIXSSH45RoR+lVHHYejc0vzvqzaNklToA+hjNHsH6YGHRRdKgjGB9BT7pdElnnWpGw==" saltValue="Oiufw3NhXN2JBeigvt21Qw==" spinCount="100000" sqref="L190:L193" name="区域2_8_5_2"/>
    <protectedRange sqref="L200" name="区域2_5_1_5_1"/>
    <protectedRange sqref="L201" name="区域2_5_1_1_1_2"/>
    <protectedRange sqref="L202" name="区域2_3_1_2_3_1"/>
    <protectedRange algorithmName="SHA-512" hashValue="O+ZtKpzf/AOwTQYPOaf7ZIXSSH45RoR+lVHHYejc0vzvqzaNklToA+hjNHsH6YGHRRdKgjGB9BT7pdElnnWpGw==" saltValue="Oiufw3NhXN2JBeigvt21Qw==" spinCount="100000" sqref="L204" name="区域2_5_2_2_1"/>
    <protectedRange algorithmName="SHA-512" hashValue="O+ZtKpzf/AOwTQYPOaf7ZIXSSH45RoR+lVHHYejc0vzvqzaNklToA+hjNHsH6YGHRRdKgjGB9BT7pdElnnWpGw==" saltValue="Oiufw3NhXN2JBeigvt21Qw==" spinCount="100000" sqref="L205" name="区域2_3_1_3_1_1"/>
    <protectedRange algorithmName="SHA-512" hashValue="O+ZtKpzf/AOwTQYPOaf7ZIXSSH45RoR+lVHHYejc0vzvqzaNklToA+hjNHsH6YGHRRdKgjGB9BT7pdElnnWpGw==" saltValue="Oiufw3NhXN2JBeigvt21Qw==" spinCount="100000" sqref="L203" name="区域2_8_2_2_1"/>
    <protectedRange algorithmName="SHA-512" hashValue="O+ZtKpzf/AOwTQYPOaf7ZIXSSH45RoR+lVHHYejc0vzvqzaNklToA+hjNHsH6YGHRRdKgjGB9BT7pdElnnWpGw==" saltValue="Oiufw3NhXN2JBeigvt21Qw==" spinCount="100000" sqref="L206" name="区域2_5_1_2_1_1_2"/>
    <protectedRange sqref="L208" name="区域2_1_1_3_2"/>
    <protectedRange algorithmName="SHA-512" hashValue="O+ZtKpzf/AOwTQYPOaf7ZIXSSH45RoR+lVHHYejc0vzvqzaNklToA+hjNHsH6YGHRRdKgjGB9BT7pdElnnWpGw==" saltValue="Oiufw3NhXN2JBeigvt21Qw==" spinCount="100000" sqref="L207" name="区域2_5_1_2_1_1_2_1"/>
    <protectedRange algorithmName="SHA-512" hashValue="O+ZtKpzf/AOwTQYPOaf7ZIXSSH45RoR+lVHHYejc0vzvqzaNklToA+hjNHsH6YGHRRdKgjGB9BT7pdElnnWpGw==" saltValue="Oiufw3NhXN2JBeigvt21Qw==" spinCount="100000" sqref="L198:L199" name="区域2_5_4_1_1_2_1_2"/>
    <protectedRange sqref="L180" name="区域2_8_1_2"/>
    <protectedRange sqref="G180:J180 G181:G182 I181:J182 H181:H226" name="区域1_10_7_1_1" securityDescriptor=""/>
    <protectedRange sqref="L182" name="区域2_5_1_1"/>
    <protectedRange sqref="L181" name="区域2_8_1_1_2"/>
    <protectedRange sqref="G183 I183:J183" name="区域1_10_7_4_4" securityDescriptor=""/>
    <protectedRange sqref="K183" name="区域1_10_7_1_15_1_4_1" securityDescriptor=""/>
    <protectedRange sqref="G187 I187:J187" name="区域1_10_7_3_4" securityDescriptor=""/>
    <protectedRange sqref="K187" name="区域1_10_7_1_15_11_1" securityDescriptor=""/>
    <protectedRange sqref="G194 I194:J195" name="区域1_10_7_3_1_1" securityDescriptor=""/>
    <protectedRange sqref="K194" name="区域1_10_7_1_15_11_1_1" securityDescriptor=""/>
    <protectedRange sqref="G195" name="区域1_10_7_1_1_11_1" securityDescriptor=""/>
    <protectedRange sqref="K195" name="区域1_10_7_1_1_1_2_4_1" securityDescriptor=""/>
    <protectedRange sqref="G206:G208 I206:J212" name="区域1_10_7_1_8_1_1" securityDescriptor=""/>
    <protectedRange algorithmName="SHA-512" hashValue="7u8yonaq6JJboEIL4xKFr8inoIKniGTk9VA3svaQxPxk4gF+0l2EPBhYqPubbP664XigTvxXM0248aUGxuftaw==" saltValue="yyagdwOV8iDpW/0f7rB9gg==" spinCount="100000" sqref="G226" name="区域1_10_7_14_1_1" securityDescriptor=""/>
    <protectedRange sqref="K224:K226" name="区域1_10_3_1_8_1_1" securityDescriptor=""/>
    <protectedRange algorithmName="SHA-512" hashValue="O+ZtKpzf/AOwTQYPOaf7ZIXSSH45RoR+lVHHYejc0vzvqzaNklToA+hjNHsH6YGHRRdKgjGB9BT7pdElnnWpGw==" saltValue="Oiufw3NhXN2JBeigvt21Qw==" spinCount="100000" sqref="L225" name="区域2_5_2_1_1_1_2_1"/>
    <protectedRange algorithmName="SHA-512" hashValue="O+ZtKpzf/AOwTQYPOaf7ZIXSSH45RoR+lVHHYejc0vzvqzaNklToA+hjNHsH6YGHRRdKgjGB9BT7pdElnnWpGw==" saltValue="Oiufw3NhXN2JBeigvt21Qw==" spinCount="100000" sqref="L224" name="区域2_8_1_2_1_1_1"/>
    <protectedRange algorithmName="SHA-512" hashValue="7u8yonaq6JJboEIL4xKFr8inoIKniGTk9VA3svaQxPxk4gF+0l2EPBhYqPubbP664XigTvxXM0248aUGxuftaw==" saltValue="yyagdwOV8iDpW/0f7rB9gg==" spinCount="100000" sqref="G224:G225" name="区域1_10_7_14_5_1" securityDescriptor=""/>
    <protectedRange sqref="L215" name="区域2_5_1_5_3_1_1"/>
    <protectedRange sqref="L216" name="区域2_3_1_2_3_2_1_1"/>
    <protectedRange algorithmName="SHA-512" hashValue="O+ZtKpzf/AOwTQYPOaf7ZIXSSH45RoR+lVHHYejc0vzvqzaNklToA+hjNHsH6YGHRRdKgjGB9BT7pdElnnWpGw==" saltValue="Oiufw3NhXN2JBeigvt21Qw==" spinCount="100000" sqref="L218" name="区域2_5_2_2_1_1_1"/>
    <protectedRange algorithmName="SHA-512" hashValue="O+ZtKpzf/AOwTQYPOaf7ZIXSSH45RoR+lVHHYejc0vzvqzaNklToA+hjNHsH6YGHRRdKgjGB9BT7pdElnnWpGw==" saltValue="Oiufw3NhXN2JBeigvt21Qw==" spinCount="100000" sqref="L219" name="区域2_3_1_3_1_2_1_1"/>
    <protectedRange algorithmName="SHA-512" hashValue="O+ZtKpzf/AOwTQYPOaf7ZIXSSH45RoR+lVHHYejc0vzvqzaNklToA+hjNHsH6YGHRRdKgjGB9BT7pdElnnWpGw==" saltValue="Oiufw3NhXN2JBeigvt21Qw==" spinCount="100000" sqref="L217" name="区域2_8_2_2_1_1_1"/>
    <protectedRange algorithmName="SHA-512" hashValue="O+ZtKpzf/AOwTQYPOaf7ZIXSSH45RoR+lVHHYejc0vzvqzaNklToA+hjNHsH6YGHRRdKgjGB9BT7pdElnnWpGw==" saltValue="Oiufw3NhXN2JBeigvt21Qw==" spinCount="100000" sqref="L220" name="区域2_5_1_2_1_2_1_1"/>
    <protectedRange sqref="L222" name="区域2_1_1_3_1_1_1"/>
    <protectedRange algorithmName="SHA-512" hashValue="O+ZtKpzf/AOwTQYPOaf7ZIXSSH45RoR+lVHHYejc0vzvqzaNklToA+hjNHsH6YGHRRdKgjGB9BT7pdElnnWpGw==" saltValue="Oiufw3NhXN2JBeigvt21Qw==" spinCount="100000" sqref="L221" name="区域2_5_1_2_1_1_1_1_1"/>
    <protectedRange sqref="L209" name="区域2_5_5_2_2" securityDescriptor=""/>
    <protectedRange sqref="L210:L214" name="区域2_3_1_5_1_3" securityDescriptor=""/>
    <protectedRange sqref="I220:K220 K221:K223" name="区域1_10_7_3_1_1_1" securityDescriptor=""/>
    <protectedRange sqref="K209:K219 G209:G223" name="区域1_10_7_1_6_2" securityDescriptor=""/>
    <protectedRange algorithmName="SHA-512" hashValue="7u8yonaq6JJboEIL4xKFr8inoIKniGTk9VA3svaQxPxk4gF+0l2EPBhYqPubbP664XigTvxXM0248aUGxuftaw==" saltValue="yyagdwOV8iDpW/0f7rB9gg==" spinCount="100000" sqref="I213:J219" name="区域1_10_7_3_5" securityDescriptor=""/>
    <protectedRange sqref="L57" name="区域2_5_5_6_1" securityDescriptor=""/>
    <protectedRange sqref="M57" name="区域1_10_7_3_1" securityDescriptor=""/>
    <protectedRange sqref="L60" name="区域2_5_5_6_2" securityDescriptor=""/>
    <protectedRange sqref="M60" name="区域1_10_7_3_3" securityDescriptor=""/>
    <protectedRange sqref="L15" name="区域2_5_5_6_3" securityDescriptor=""/>
    <protectedRange sqref="M15" name="区域1_10_7_3_6" securityDescriptor=""/>
    <protectedRange sqref="M16" name="区域1_10_7_3_7" securityDescriptor=""/>
    <protectedRange sqref="L43" name="区域2_5_5_6_4" securityDescriptor=""/>
    <protectedRange sqref="M43" name="区域1_10_7_3_8" securityDescriptor=""/>
    <protectedRange sqref="L51:L52" name="区域2_5_5_6_5" securityDescriptor=""/>
    <protectedRange sqref="M51:M52" name="区域1_10_7_3_9" securityDescriptor=""/>
    <protectedRange sqref="K52" name="区域1_10_7_1_15_11_4" securityDescriptor=""/>
    <protectedRange sqref="L61" name="区域2_5_5_6_7" securityDescriptor=""/>
    <protectedRange sqref="M61" name="区域1_10_7_3_11" securityDescriptor=""/>
    <protectedRange sqref="L64" name="区域2_5_5_6_8" securityDescriptor=""/>
    <protectedRange sqref="M64" name="区域1_10_7_3_12" securityDescriptor=""/>
    <protectedRange sqref="L68" name="区域2_5_5_6_9" securityDescriptor=""/>
    <protectedRange sqref="M68" name="区域1_10_7_3_13" securityDescriptor=""/>
    <protectedRange sqref="L35" name="区域2_5_5_6_10" securityDescriptor=""/>
    <protectedRange sqref="M35" name="区域1_10_7_3_14" securityDescriptor=""/>
    <protectedRange sqref="L59" name="区域2_5_5_6_11" securityDescriptor=""/>
    <protectedRange sqref="M59" name="区域1_10_7_3_15" securityDescriptor=""/>
    <protectedRange sqref="K59 K77" name="区域1_10_7_1_15_11_10" securityDescriptor=""/>
    <protectedRange sqref="L70" name="区域2_5_5_6_12" securityDescriptor=""/>
    <protectedRange sqref="M70" name="区域1_10_7_3_16" securityDescriptor=""/>
    <protectedRange sqref="L99" name="区域2_5_5_6_13" securityDescriptor=""/>
    <protectedRange sqref="M99" name="区域1_10_7_3_17" securityDescriptor=""/>
    <protectedRange sqref="L21" name="区域2_5_5_6_16" securityDescriptor=""/>
    <protectedRange sqref="M21" name="区域1_10_7_3_20" securityDescriptor=""/>
    <protectedRange sqref="K21" name="区域1_10_7_1_15_11_15" securityDescriptor=""/>
    <protectedRange sqref="L36" name="区域2_5_5_6_20" securityDescriptor=""/>
    <protectedRange sqref="M36" name="区域1_10_7_3_24" securityDescriptor=""/>
    <protectedRange sqref="M85" name="区域1_10_7_3_26" securityDescriptor=""/>
    <protectedRange sqref="L85" name="区域2_3_1_2_3_2"/>
    <protectedRange sqref="L30:L32" name="区域2_5_5_6_24" securityDescriptor=""/>
    <protectedRange sqref="M30:N32" name="区域1_10_7_3_21" securityDescriptor=""/>
    <protectedRange sqref="M69:N69" name="区域1_10_7_3_22" securityDescriptor=""/>
    <protectedRange sqref="M7:N7" name="区域1_10_7_3_27" securityDescriptor=""/>
    <protectedRange algorithmName="SHA-512" hashValue="O+ZtKpzf/AOwTQYPOaf7ZIXSSH45RoR+lVHHYejc0vzvqzaNklToA+hjNHsH6YGHRRdKgjGB9BT7pdElnnWpGw==" saltValue="Oiufw3NhXN2JBeigvt21Qw==" spinCount="100000" sqref="L7" name="区域2_5_1_2"/>
    <protectedRange sqref="L47" name="区域2_3_1_6_1_2_1"/>
    <protectedRange sqref="L72" name="区域2_5_5_6_26" securityDescriptor=""/>
    <protectedRange sqref="M72:N72" name="区域1_10_7_3_28" securityDescriptor=""/>
    <protectedRange sqref="M74:N74" name="区域1_10_7_3_29" securityDescriptor=""/>
    <protectedRange algorithmName="SHA-512" hashValue="O+ZtKpzf/AOwTQYPOaf7ZIXSSH45RoR+lVHHYejc0vzvqzaNklToA+hjNHsH6YGHRRdKgjGB9BT7pdElnnWpGw==" saltValue="Oiufw3NhXN2JBeigvt21Qw==" spinCount="100000" sqref="L74" name="区域2_5_2_2"/>
    <protectedRange sqref="L62:L63" name="区域2_5_5_6_27" securityDescriptor=""/>
    <protectedRange sqref="M62:N63" name="区域1_10_7_3_32" securityDescriptor=""/>
    <protectedRange sqref="N28:N29" name="区域1_10_7_3_33" securityDescriptor=""/>
    <protectedRange sqref="L28:L29" name="区域2_5_5_6_19_1" securityDescriptor=""/>
    <protectedRange sqref="M28:M29" name="区域1_10_7_3_23_1" securityDescriptor=""/>
    <protectedRange sqref="N80" name="区域1_10_7_3_34" securityDescriptor=""/>
    <protectedRange sqref="L80" name="区域2_5_5_6_21_1" securityDescriptor=""/>
    <protectedRange sqref="M80" name="区域1_10_7_3_25_1" securityDescriptor=""/>
    <protectedRange sqref="L18:L19" name="区域2_5_5_6_28" securityDescriptor=""/>
    <protectedRange sqref="M17:N19" name="区域1_10_7_3_35" securityDescriptor=""/>
    <protectedRange sqref="N73 N58" name="区域1_10_7_3_36" securityDescriptor=""/>
    <protectedRange sqref="L73 L58" name="区域2_5_5_6_6_1" securityDescriptor=""/>
    <protectedRange sqref="M73 M58" name="区域1_10_7_3_10_1" securityDescriptor=""/>
    <protectedRange sqref="N54" name="区域1_10_7_3_37" securityDescriptor=""/>
    <protectedRange sqref="L54" name="区域2_5_5_6_14_1" securityDescriptor=""/>
    <protectedRange sqref="M54" name="区域1_10_7_3_18_1" securityDescriptor=""/>
    <protectedRange sqref="L96" name="区域2_5_5_6_29" securityDescriptor=""/>
    <protectedRange sqref="I96:J96 M96:N96" name="区域1_10_7_3_38" securityDescriptor=""/>
    <protectedRange sqref="L101" name="区域2_5_5_6_31" securityDescriptor=""/>
    <protectedRange sqref="J101 M101:N101" name="区域1_10_7_3_40" securityDescriptor=""/>
    <protectedRange sqref="M34:N34" name="区域1_10_7_3_41" securityDescriptor=""/>
    <protectedRange sqref="L34" name="区域2_5_5_6_22_1" securityDescriptor=""/>
    <protectedRange sqref="N44" name="区域1_10_7_3_42" securityDescriptor=""/>
    <protectedRange sqref="L44" name="区域2_5_5_6_25_1" securityDescriptor=""/>
    <protectedRange sqref="M44" name="区域1_10_7_3_30_1" securityDescriptor=""/>
    <protectedRange sqref="N65" name="区域1_10_7_3_43" securityDescriptor=""/>
    <protectedRange sqref="M65" name="区域1_10_7_3_31_1" securityDescriptor=""/>
    <protectedRange sqref="L65" name="区域2_5_5_6_23_1" securityDescriptor=""/>
    <protectedRange sqref="N22:N24" name="区域1_10_7_3_44" securityDescriptor=""/>
    <protectedRange sqref="L22:L24" name="区域2_5_5_6_16_1" securityDescriptor=""/>
    <protectedRange sqref="M22:M24" name="区域1_10_7_3_20_1" securityDescriptor=""/>
    <protectedRange sqref="L20" name="区域2_5_5_6_29_1" securityDescriptor=""/>
    <protectedRange sqref="L26" name="区域2_5_5_6_32" securityDescriptor=""/>
    <protectedRange sqref="M26" name="区域1_10_7_3_45" securityDescriptor=""/>
    <protectedRange sqref="L46" name="区域2_3_1_6_1_2_1_1" securityDescriptor=""/>
    <protectedRange sqref="M46:N46" name="区域1_10_7_3_27_1" securityDescriptor=""/>
    <protectedRange sqref="M50:N50" name="区域1_10_7_3_46" securityDescriptor=""/>
    <protectedRange sqref="L49" name="区域2_5_5_6_26_1" securityDescriptor=""/>
    <protectedRange sqref="M49:N49" name="区域1_10_7_3_22_1" securityDescriptor=""/>
    <protectedRange sqref="L50" name="区域2_5_5_6_27_1" securityDescriptor=""/>
    <protectedRange sqref="L56" name="区域2_5_5_6_28_1" securityDescriptor=""/>
    <protectedRange sqref="M56:N56" name="区域1_10_7_3_29_1" securityDescriptor=""/>
    <protectedRange sqref="N84" name="区域1_10_7_3_47" securityDescriptor=""/>
    <protectedRange sqref="N76" name="区域1_10_7_3_48" securityDescriptor=""/>
    <protectedRange sqref="L76" name="区域2_5_5_6_15_1" securityDescriptor=""/>
    <protectedRange sqref="M76" name="区域1_10_7_3_19_1" securityDescriptor=""/>
    <protectedRange sqref="L27" name="区域2_5_5_6_33" securityDescriptor=""/>
    <protectedRange sqref="M27:N27" name="区域1_10_7_3_49" securityDescriptor=""/>
    <protectedRange sqref="L81" name="区域2_5_5_6_34" securityDescriptor=""/>
    <protectedRange sqref="M81:N81" name="区域1_10_7_3_50" securityDescriptor=""/>
    <protectedRange sqref="L37" name="区域2_5_5_6_35" securityDescriptor=""/>
    <protectedRange sqref="M37:N37" name="区域1_10_7_3_51" securityDescriptor=""/>
    <protectedRange sqref="L42" name="区域2_5_5_6_36" securityDescriptor=""/>
    <protectedRange sqref="M42:N42" name="区域1_10_7_3_52" securityDescriptor=""/>
    <protectedRange sqref="M45:N45" name="区域1_10_7_3_1_2" securityDescriptor=""/>
    <protectedRange sqref="L45" name="区域2_5_5_6_1_1" securityDescriptor=""/>
    <protectedRange sqref="M45:N45" name="区域1_10_7_3_2_1" securityDescriptor=""/>
    <protectedRange sqref="L67" name="区域2_5_5_6_2_1" securityDescriptor=""/>
    <protectedRange sqref="M67:N67" name="区域1_10_7_3_3_1" securityDescriptor=""/>
    <protectedRange sqref="M75:N75" name="区域1_10_7_3_4_1" securityDescriptor=""/>
    <protectedRange sqref="L75" name="区域2_5_5_6_17_1" securityDescriptor=""/>
    <protectedRange sqref="M78:N78" name="区域1_10_7_3_5_1" securityDescriptor=""/>
    <protectedRange sqref="L78" name="区域2_5_5_6_18_1" securityDescriptor=""/>
  </protectedRanges>
  <autoFilter ref="N1:N107" xr:uid="{46B10AAA-E3E3-4033-853F-53C195492404}">
    <filterColumn colId="0">
      <filters blank="1">
        <filter val="11"/>
        <filter val="12"/>
        <filter val="3"/>
        <filter val="4"/>
        <filter val="5"/>
        <filter val="6"/>
        <filter val="迟到次数"/>
      </filters>
    </filterColumn>
  </autoFilter>
  <mergeCells count="18">
    <mergeCell ref="N4:N5"/>
    <mergeCell ref="B4:B5"/>
    <mergeCell ref="A3:F3"/>
    <mergeCell ref="A4:A5"/>
    <mergeCell ref="A1:L1"/>
    <mergeCell ref="C4:C5"/>
    <mergeCell ref="E4:E5"/>
    <mergeCell ref="K4:K5"/>
    <mergeCell ref="L4:L5"/>
    <mergeCell ref="G3:J3"/>
    <mergeCell ref="D4:D5"/>
    <mergeCell ref="F4:F5"/>
    <mergeCell ref="G4:G5"/>
    <mergeCell ref="H4:H5"/>
    <mergeCell ref="I4:I5"/>
    <mergeCell ref="L3:M3"/>
    <mergeCell ref="M4:M5"/>
    <mergeCell ref="J4:J5"/>
  </mergeCells>
  <phoneticPr fontId="1" type="noConversion"/>
  <conditionalFormatting sqref="C26">
    <cfRule type="duplicateValues" dxfId="18" priority="19"/>
  </conditionalFormatting>
  <conditionalFormatting sqref="C31">
    <cfRule type="duplicateValues" dxfId="17" priority="18"/>
  </conditionalFormatting>
  <conditionalFormatting sqref="C70:C71">
    <cfRule type="duplicateValues" dxfId="16" priority="20"/>
  </conditionalFormatting>
  <conditionalFormatting sqref="C72">
    <cfRule type="duplicateValues" dxfId="15" priority="15"/>
  </conditionalFormatting>
  <conditionalFormatting sqref="C73">
    <cfRule type="duplicateValues" dxfId="14" priority="14"/>
  </conditionalFormatting>
  <conditionalFormatting sqref="C74:C77">
    <cfRule type="duplicateValues" dxfId="13" priority="13"/>
  </conditionalFormatting>
  <conditionalFormatting sqref="C78">
    <cfRule type="duplicateValues" dxfId="12" priority="12"/>
  </conditionalFormatting>
  <conditionalFormatting sqref="P19">
    <cfRule type="duplicateValues" dxfId="11" priority="11"/>
  </conditionalFormatting>
  <conditionalFormatting sqref="P48">
    <cfRule type="duplicateValues" dxfId="10" priority="9"/>
  </conditionalFormatting>
  <conditionalFormatting sqref="P58">
    <cfRule type="duplicateValues" dxfId="9" priority="8"/>
  </conditionalFormatting>
  <conditionalFormatting sqref="P73">
    <cfRule type="duplicateValues" dxfId="8" priority="7"/>
  </conditionalFormatting>
  <conditionalFormatting sqref="P37">
    <cfRule type="duplicateValues" dxfId="7" priority="6"/>
  </conditionalFormatting>
  <conditionalFormatting sqref="P77">
    <cfRule type="duplicateValues" dxfId="6" priority="4"/>
  </conditionalFormatting>
  <conditionalFormatting sqref="P27 C27">
    <cfRule type="duplicateValues" dxfId="5" priority="21"/>
  </conditionalFormatting>
  <conditionalFormatting sqref="P18 C18">
    <cfRule type="duplicateValues" dxfId="4" priority="22"/>
  </conditionalFormatting>
  <conditionalFormatting sqref="P81 P79">
    <cfRule type="duplicateValues" dxfId="3" priority="23"/>
  </conditionalFormatting>
  <conditionalFormatting sqref="P61">
    <cfRule type="duplicateValues" dxfId="2" priority="2"/>
  </conditionalFormatting>
  <conditionalFormatting sqref="C79:C84">
    <cfRule type="duplicateValues" dxfId="1" priority="25"/>
  </conditionalFormatting>
  <conditionalFormatting sqref="C85:C87">
    <cfRule type="duplicateValues" dxfId="0" priority="26"/>
  </conditionalFormatting>
  <dataValidations count="1">
    <dataValidation type="list" allowBlank="1" showInputMessage="1" showErrorMessage="1" sqref="E6:E103" xr:uid="{00000000-0002-0000-0000-000000000000}">
      <formula1>"管理信息化中心,质量管理中心,交通行业中心,医疗行业中心,安全项目中心,教育行业中心"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L6" sqref="L6"/>
    </sheetView>
  </sheetViews>
  <sheetFormatPr defaultColWidth="8.796875" defaultRowHeight="13.9"/>
  <cols>
    <col min="1" max="1" width="8.796875" style="2"/>
    <col min="2" max="2" width="13.6640625" style="3" bestFit="1" customWidth="1"/>
    <col min="3" max="4" width="11.1328125" style="3" customWidth="1"/>
    <col min="5" max="5" width="15.1328125" style="3" bestFit="1" customWidth="1"/>
    <col min="6" max="6" width="11.1328125" style="3" customWidth="1"/>
    <col min="7" max="8" width="10" style="3" bestFit="1" customWidth="1"/>
    <col min="9" max="10" width="10" style="3" customWidth="1"/>
    <col min="11" max="11" width="11.33203125" style="3" customWidth="1"/>
    <col min="12" max="12" width="38.796875" style="3" customWidth="1"/>
    <col min="13" max="16384" width="8.796875" style="2"/>
  </cols>
  <sheetData>
    <row r="1" spans="1:14" s="1" customFormat="1">
      <c r="A1" s="104" t="s">
        <v>16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8"/>
      <c r="N1" s="18"/>
    </row>
    <row r="2" spans="1:14" s="1" customFormat="1" ht="27.75">
      <c r="A2" s="19"/>
      <c r="B2" s="20"/>
      <c r="C2" s="20"/>
      <c r="D2" s="20"/>
      <c r="E2" s="20"/>
      <c r="F2" s="20"/>
      <c r="G2" s="20"/>
      <c r="H2" s="20"/>
      <c r="I2" s="20"/>
      <c r="J2" s="21" t="s">
        <v>27</v>
      </c>
      <c r="K2" s="21"/>
      <c r="L2" s="22" t="s">
        <v>26</v>
      </c>
      <c r="M2" s="18"/>
      <c r="N2" s="18"/>
    </row>
    <row r="3" spans="1:14" s="4" customFormat="1">
      <c r="A3" s="106" t="s">
        <v>7</v>
      </c>
      <c r="B3" s="106"/>
      <c r="C3" s="106" t="s">
        <v>4</v>
      </c>
      <c r="D3" s="106"/>
      <c r="E3" s="106"/>
      <c r="F3" s="106"/>
      <c r="G3" s="106" t="s">
        <v>13</v>
      </c>
      <c r="H3" s="106"/>
      <c r="I3" s="106"/>
      <c r="J3" s="107"/>
      <c r="K3" s="23" t="s">
        <v>10</v>
      </c>
      <c r="L3" s="24" t="s">
        <v>17</v>
      </c>
      <c r="M3" s="25"/>
      <c r="N3" s="25"/>
    </row>
    <row r="4" spans="1:14" s="4" customFormat="1">
      <c r="A4" s="106" t="s">
        <v>8</v>
      </c>
      <c r="B4" s="106" t="s">
        <v>6</v>
      </c>
      <c r="C4" s="108" t="s">
        <v>0</v>
      </c>
      <c r="D4" s="106" t="s">
        <v>14</v>
      </c>
      <c r="E4" s="106" t="s">
        <v>3</v>
      </c>
      <c r="F4" s="106" t="s">
        <v>15</v>
      </c>
      <c r="G4" s="106" t="s">
        <v>5</v>
      </c>
      <c r="H4" s="106" t="s">
        <v>12</v>
      </c>
      <c r="I4" s="106" t="s">
        <v>11</v>
      </c>
      <c r="J4" s="106" t="s">
        <v>9</v>
      </c>
      <c r="K4" s="106" t="s">
        <v>1</v>
      </c>
      <c r="L4" s="110" t="s">
        <v>2</v>
      </c>
      <c r="M4" s="109" t="s">
        <v>30</v>
      </c>
      <c r="N4" s="109" t="s">
        <v>31</v>
      </c>
    </row>
    <row r="5" spans="1:14" s="4" customFormat="1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09"/>
      <c r="N5" s="109"/>
    </row>
    <row r="6" spans="1:14" s="5" customFormat="1" ht="69.400000000000006">
      <c r="A6" s="6">
        <v>1</v>
      </c>
      <c r="B6" s="7" t="s">
        <v>18</v>
      </c>
      <c r="C6" s="7"/>
      <c r="D6" s="7" t="s">
        <v>19</v>
      </c>
      <c r="E6" s="7" t="s">
        <v>20</v>
      </c>
      <c r="F6" s="7" t="s">
        <v>22</v>
      </c>
      <c r="G6" s="7">
        <f>H6+I6-J6</f>
        <v>23.31</v>
      </c>
      <c r="H6" s="7">
        <v>22</v>
      </c>
      <c r="I6" s="7">
        <f>ROUND((M6-N6)/8,2)</f>
        <v>1.31</v>
      </c>
      <c r="J6" s="7">
        <v>0</v>
      </c>
      <c r="K6" s="7"/>
      <c r="L6" s="9" t="s">
        <v>32</v>
      </c>
      <c r="M6" s="26">
        <f>2+12.5+8</f>
        <v>22.5</v>
      </c>
      <c r="N6" s="26">
        <f>1.5*8</f>
        <v>12</v>
      </c>
    </row>
    <row r="7" spans="1:14" s="13" customFormat="1">
      <c r="A7" s="10">
        <v>2</v>
      </c>
      <c r="B7" s="27" t="s">
        <v>175</v>
      </c>
      <c r="C7" s="11"/>
      <c r="D7" s="11" t="s">
        <v>19</v>
      </c>
      <c r="E7" s="11" t="s">
        <v>20</v>
      </c>
      <c r="F7" s="11" t="s">
        <v>21</v>
      </c>
      <c r="G7" s="11">
        <f>H7+I7-J7</f>
        <v>2</v>
      </c>
      <c r="H7" s="11">
        <v>2</v>
      </c>
      <c r="I7" s="11">
        <v>0</v>
      </c>
      <c r="J7" s="11">
        <v>0</v>
      </c>
      <c r="K7" s="11"/>
      <c r="L7" s="12" t="s">
        <v>28</v>
      </c>
      <c r="M7" s="28"/>
      <c r="N7" s="28"/>
    </row>
    <row r="8" spans="1:14" s="15" customFormat="1" ht="55.5">
      <c r="A8" s="8">
        <v>3</v>
      </c>
      <c r="B8" s="14" t="s">
        <v>24</v>
      </c>
      <c r="C8" s="14"/>
      <c r="D8" s="29" t="s">
        <v>19</v>
      </c>
      <c r="E8" s="30" t="s">
        <v>20</v>
      </c>
      <c r="F8" s="14" t="s">
        <v>25</v>
      </c>
      <c r="G8" s="14">
        <f t="shared" ref="G8" si="0">H8+I8-J8</f>
        <v>7.25</v>
      </c>
      <c r="H8" s="14">
        <v>7</v>
      </c>
      <c r="I8" s="14">
        <f>ROUND(2/8,2)</f>
        <v>0.25</v>
      </c>
      <c r="J8" s="14">
        <v>0</v>
      </c>
      <c r="K8" s="14"/>
      <c r="L8" s="16" t="s">
        <v>29</v>
      </c>
      <c r="M8" s="31"/>
      <c r="N8" s="31"/>
    </row>
    <row r="9" spans="1:14" s="5" customFormat="1" ht="18" customHeigh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6"/>
      <c r="M9" s="17"/>
      <c r="N9" s="17"/>
    </row>
    <row r="10" spans="1:14" s="5" customFormat="1" ht="18" customHeight="1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6"/>
      <c r="M10" s="17"/>
      <c r="N10" s="17"/>
    </row>
  </sheetData>
  <autoFilter ref="A4:R6" xr:uid="{00000000-0009-0000-0000-000001000000}"/>
  <mergeCells count="17">
    <mergeCell ref="N4:N5"/>
    <mergeCell ref="H4:H5"/>
    <mergeCell ref="I4:I5"/>
    <mergeCell ref="J4:J5"/>
    <mergeCell ref="K4:K5"/>
    <mergeCell ref="L4:L5"/>
    <mergeCell ref="M4:M5"/>
    <mergeCell ref="A1:L1"/>
    <mergeCell ref="A3:F3"/>
    <mergeCell ref="G3:J3"/>
    <mergeCell ref="A4:A5"/>
    <mergeCell ref="B4:B5"/>
    <mergeCell ref="C4:C5"/>
    <mergeCell ref="D4:D5"/>
    <mergeCell ref="E4:E5"/>
    <mergeCell ref="F4:F5"/>
    <mergeCell ref="G4:G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全部</vt:lpstr>
      <vt:lpstr>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2018-11-30T09:29:58Z</dcterms:modified>
</cp:coreProperties>
</file>