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data/"/>
    </mc:Choice>
  </mc:AlternateContent>
  <xr:revisionPtr revIDLastSave="0" documentId="13_ncr:1_{7FF473E3-7C4B-A546-9A8A-A7676702005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交易紀錄!$A$1:$L$246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8" i="1" l="1"/>
  <c r="K177" i="1"/>
  <c r="J186" i="1"/>
  <c r="L186" i="1" s="1"/>
  <c r="K245" i="1"/>
  <c r="K244" i="1"/>
  <c r="K206" i="1"/>
  <c r="K202" i="1"/>
  <c r="K190" i="1"/>
  <c r="K163" i="1"/>
  <c r="K164" i="1"/>
  <c r="K166" i="1"/>
  <c r="K167" i="1"/>
  <c r="K168" i="1"/>
  <c r="K169" i="1"/>
  <c r="K170" i="1"/>
  <c r="K173" i="1"/>
  <c r="K174" i="1"/>
  <c r="K175" i="1"/>
  <c r="K176" i="1"/>
  <c r="K138" i="1"/>
  <c r="K139" i="1"/>
  <c r="K140" i="1"/>
  <c r="K141" i="1"/>
  <c r="K142" i="1"/>
  <c r="K143" i="1"/>
  <c r="K144" i="1"/>
  <c r="K146" i="1"/>
  <c r="K147" i="1"/>
  <c r="K149" i="1"/>
  <c r="K150" i="1"/>
  <c r="K151" i="1"/>
  <c r="K152" i="1"/>
  <c r="K154" i="1"/>
  <c r="K156" i="1"/>
  <c r="K157" i="1"/>
  <c r="K158" i="1"/>
  <c r="K159" i="1"/>
  <c r="K160" i="1"/>
  <c r="K161" i="1"/>
  <c r="K118" i="1"/>
  <c r="K119" i="1"/>
  <c r="K123" i="1"/>
  <c r="K124" i="1"/>
  <c r="K125" i="1"/>
  <c r="K126" i="1"/>
  <c r="K128" i="1"/>
  <c r="K130" i="1"/>
  <c r="K131" i="1"/>
  <c r="K132" i="1"/>
  <c r="K133" i="1"/>
  <c r="K134" i="1"/>
  <c r="K135" i="1"/>
  <c r="K92" i="1"/>
  <c r="K93" i="1"/>
  <c r="K95" i="1"/>
  <c r="K96" i="1"/>
  <c r="K98" i="1"/>
  <c r="K99" i="1"/>
  <c r="K100" i="1"/>
  <c r="K101" i="1"/>
  <c r="K102" i="1"/>
  <c r="K103" i="1"/>
  <c r="K104" i="1"/>
  <c r="K105" i="1"/>
  <c r="K116" i="1"/>
  <c r="K91" i="1"/>
  <c r="K90" i="1"/>
  <c r="K89" i="1"/>
  <c r="K88" i="1"/>
  <c r="K84" i="1"/>
  <c r="K83" i="1"/>
  <c r="K82" i="1"/>
  <c r="K76" i="1"/>
  <c r="K75" i="1"/>
  <c r="K74" i="1"/>
  <c r="K71" i="1"/>
  <c r="K70" i="1"/>
  <c r="K69" i="1"/>
  <c r="K66" i="1"/>
  <c r="K65" i="1"/>
  <c r="K63" i="1"/>
  <c r="K62" i="1"/>
  <c r="K59" i="1"/>
  <c r="K58" i="1"/>
  <c r="K57" i="1"/>
  <c r="K55" i="1"/>
  <c r="K53" i="1"/>
  <c r="K50" i="1"/>
  <c r="K49" i="1"/>
  <c r="K48" i="1"/>
  <c r="K46" i="1"/>
  <c r="K43" i="1"/>
  <c r="K42" i="1"/>
  <c r="K41" i="1"/>
  <c r="K40" i="1"/>
  <c r="K39" i="1"/>
  <c r="K37" i="1"/>
  <c r="K36" i="1"/>
  <c r="K35" i="1"/>
  <c r="K31" i="1"/>
  <c r="K30" i="1"/>
  <c r="K29" i="1"/>
  <c r="K28" i="1"/>
  <c r="K27" i="1"/>
  <c r="K26" i="1"/>
  <c r="K22" i="1"/>
  <c r="K21" i="1"/>
  <c r="K20" i="1"/>
  <c r="K18" i="1"/>
  <c r="K15" i="1"/>
  <c r="K14" i="1"/>
  <c r="K13" i="1"/>
  <c r="K12" i="1"/>
  <c r="K10" i="1"/>
  <c r="K8" i="1"/>
  <c r="K7" i="1"/>
  <c r="K6" i="1"/>
  <c r="K4" i="1"/>
  <c r="K3" i="1"/>
  <c r="K2" i="1"/>
  <c r="B1" i="7"/>
  <c r="J243" i="1"/>
  <c r="J241" i="1"/>
  <c r="J240" i="1"/>
  <c r="J239" i="1"/>
  <c r="J238" i="1"/>
  <c r="J237" i="1"/>
  <c r="J235" i="1"/>
  <c r="J233" i="1"/>
  <c r="J232" i="1"/>
  <c r="J231" i="1"/>
  <c r="J230" i="1"/>
  <c r="J228" i="1"/>
  <c r="J225" i="1"/>
  <c r="J224" i="1"/>
  <c r="J223" i="1"/>
  <c r="J222" i="1"/>
  <c r="J220" i="1"/>
  <c r="J219" i="1"/>
  <c r="J218" i="1"/>
  <c r="J215" i="1"/>
  <c r="J214" i="1"/>
  <c r="J213" i="1"/>
  <c r="J212" i="1"/>
  <c r="J211" i="1"/>
  <c r="J210" i="1"/>
  <c r="J209" i="1"/>
  <c r="J208" i="1"/>
  <c r="J207" i="1"/>
  <c r="J200" i="1"/>
  <c r="J199" i="1"/>
  <c r="J198" i="1"/>
  <c r="J197" i="1"/>
  <c r="J196" i="1"/>
  <c r="J195" i="1"/>
  <c r="J194" i="1"/>
  <c r="J193" i="1"/>
  <c r="J192" i="1"/>
  <c r="J191" i="1"/>
  <c r="J188" i="1"/>
  <c r="J187" i="1"/>
  <c r="J184" i="1"/>
  <c r="J183" i="1"/>
  <c r="J182" i="1"/>
  <c r="J181" i="1"/>
  <c r="J180" i="1"/>
  <c r="J179" i="1"/>
  <c r="J236" i="1"/>
  <c r="J234" i="1"/>
  <c r="J229" i="1"/>
  <c r="J227" i="1"/>
  <c r="J221" i="1"/>
  <c r="J217" i="1"/>
  <c r="J216" i="1"/>
  <c r="J246" i="1"/>
  <c r="L246" i="1" s="1"/>
  <c r="J242" i="1"/>
  <c r="L242" i="1" s="1"/>
  <c r="J226" i="1"/>
  <c r="L226" i="1" s="1"/>
  <c r="J205" i="1"/>
  <c r="L205" i="1" s="1"/>
  <c r="J204" i="1"/>
  <c r="L204" i="1" s="1"/>
  <c r="J203" i="1"/>
  <c r="L203" i="1" s="1"/>
  <c r="J201" i="1"/>
  <c r="K201" i="1" s="1"/>
  <c r="J189" i="1"/>
  <c r="K189" i="1" s="1"/>
  <c r="J185" i="1"/>
  <c r="L185" i="1" s="1"/>
  <c r="J172" i="1"/>
  <c r="L172" i="1" s="1"/>
  <c r="J171" i="1"/>
  <c r="L171" i="1" s="1"/>
  <c r="J165" i="1"/>
  <c r="L165" i="1" s="1"/>
  <c r="J162" i="1"/>
  <c r="L162" i="1" s="1"/>
  <c r="J155" i="1"/>
  <c r="L155" i="1" s="1"/>
  <c r="J153" i="1"/>
  <c r="L153" i="1" s="1"/>
  <c r="J148" i="1"/>
  <c r="L148" i="1" s="1"/>
  <c r="J145" i="1"/>
  <c r="L145" i="1" s="1"/>
  <c r="J137" i="1"/>
  <c r="L137" i="1" s="1"/>
  <c r="J136" i="1"/>
  <c r="L136" i="1" s="1"/>
  <c r="J129" i="1"/>
  <c r="K129" i="1" s="1"/>
  <c r="J127" i="1"/>
  <c r="K127" i="1" s="1"/>
  <c r="J122" i="1"/>
  <c r="L122" i="1" s="1"/>
  <c r="J121" i="1"/>
  <c r="K121" i="1" s="1"/>
  <c r="J120" i="1"/>
  <c r="L120" i="1" s="1"/>
  <c r="J117" i="1"/>
  <c r="L117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K109" i="1" s="1"/>
  <c r="J108" i="1"/>
  <c r="K108" i="1" s="1"/>
  <c r="J107" i="1"/>
  <c r="L107" i="1" s="1"/>
  <c r="J106" i="1"/>
  <c r="L106" i="1" s="1"/>
  <c r="J97" i="1"/>
  <c r="L97" i="1" s="1"/>
  <c r="J94" i="1"/>
  <c r="L94" i="1" s="1"/>
  <c r="J87" i="1"/>
  <c r="L87" i="1" s="1"/>
  <c r="J86" i="1"/>
  <c r="K86" i="1" s="1"/>
  <c r="J85" i="1"/>
  <c r="K85" i="1" s="1"/>
  <c r="J81" i="1"/>
  <c r="L81" i="1" s="1"/>
  <c r="J80" i="1"/>
  <c r="L80" i="1" s="1"/>
  <c r="J79" i="1"/>
  <c r="L79" i="1" s="1"/>
  <c r="J78" i="1"/>
  <c r="K78" i="1" s="1"/>
  <c r="J77" i="1"/>
  <c r="K77" i="1" s="1"/>
  <c r="J73" i="1"/>
  <c r="K73" i="1" s="1"/>
  <c r="J72" i="1"/>
  <c r="K72" i="1" s="1"/>
  <c r="J68" i="1"/>
  <c r="K68" i="1" s="1"/>
  <c r="J67" i="1"/>
  <c r="L67" i="1" s="1"/>
  <c r="J64" i="1"/>
  <c r="L64" i="1" s="1"/>
  <c r="J61" i="1"/>
  <c r="L61" i="1" s="1"/>
  <c r="J60" i="1"/>
  <c r="L60" i="1" s="1"/>
  <c r="J56" i="1"/>
  <c r="L56" i="1" s="1"/>
  <c r="J54" i="1"/>
  <c r="L54" i="1" s="1"/>
  <c r="J52" i="1"/>
  <c r="L52" i="1" s="1"/>
  <c r="J51" i="1"/>
  <c r="K51" i="1" s="1"/>
  <c r="J47" i="1"/>
  <c r="L47" i="1" s="1"/>
  <c r="J45" i="1"/>
  <c r="L45" i="1" s="1"/>
  <c r="J44" i="1"/>
  <c r="L44" i="1" s="1"/>
  <c r="J38" i="1"/>
  <c r="K38" i="1" s="1"/>
  <c r="J34" i="1"/>
  <c r="L34" i="1" s="1"/>
  <c r="J33" i="1"/>
  <c r="L33" i="1" s="1"/>
  <c r="J32" i="1"/>
  <c r="L32" i="1" s="1"/>
  <c r="J25" i="1"/>
  <c r="L25" i="1" s="1"/>
  <c r="J24" i="1"/>
  <c r="L24" i="1" s="1"/>
  <c r="J23" i="1"/>
  <c r="L23" i="1" s="1"/>
  <c r="J19" i="1"/>
  <c r="L19" i="1" s="1"/>
  <c r="J17" i="1"/>
  <c r="L17" i="1" s="1"/>
  <c r="J16" i="1"/>
  <c r="K16" i="1" s="1"/>
  <c r="J11" i="1"/>
  <c r="L11" i="1" s="1"/>
  <c r="J9" i="1"/>
  <c r="K9" i="1" s="1"/>
  <c r="J5" i="1"/>
  <c r="K5" i="1" s="1"/>
  <c r="K186" i="1" l="1"/>
  <c r="K97" i="1"/>
  <c r="K120" i="1"/>
  <c r="L5" i="1"/>
  <c r="L38" i="1"/>
  <c r="K155" i="1"/>
  <c r="L68" i="1"/>
  <c r="K165" i="1"/>
  <c r="K122" i="1"/>
  <c r="K61" i="1"/>
  <c r="K25" i="1"/>
  <c r="K60" i="1"/>
  <c r="K117" i="1"/>
  <c r="K153" i="1"/>
  <c r="L189" i="1"/>
  <c r="K64" i="1"/>
  <c r="K87" i="1"/>
  <c r="L201" i="1"/>
  <c r="L72" i="1"/>
  <c r="L121" i="1"/>
  <c r="L73" i="1"/>
  <c r="L16" i="1"/>
  <c r="L108" i="1"/>
  <c r="L109" i="1"/>
  <c r="K17" i="1"/>
  <c r="K107" i="1"/>
  <c r="K106" i="1"/>
  <c r="K171" i="1"/>
  <c r="L86" i="1"/>
  <c r="L77" i="1"/>
  <c r="L129" i="1"/>
  <c r="L85" i="1"/>
  <c r="L9" i="1"/>
  <c r="L127" i="1"/>
  <c r="L51" i="1"/>
  <c r="L78" i="1"/>
  <c r="K24" i="1"/>
  <c r="K112" i="1"/>
  <c r="K205" i="1"/>
  <c r="K54" i="1"/>
  <c r="K94" i="1"/>
  <c r="K67" i="1"/>
  <c r="K32" i="1"/>
  <c r="K56" i="1"/>
  <c r="K33" i="1"/>
  <c r="K45" i="1"/>
  <c r="K81" i="1"/>
  <c r="K115" i="1"/>
  <c r="K137" i="1"/>
  <c r="K162" i="1"/>
  <c r="K111" i="1"/>
  <c r="K110" i="1"/>
  <c r="K203" i="1"/>
  <c r="K52" i="1"/>
  <c r="K19" i="1"/>
  <c r="K34" i="1"/>
  <c r="K114" i="1"/>
  <c r="K136" i="1"/>
  <c r="K145" i="1"/>
  <c r="K185" i="1"/>
  <c r="K204" i="1"/>
  <c r="K79" i="1"/>
  <c r="K148" i="1"/>
  <c r="K226" i="1"/>
  <c r="K44" i="1"/>
  <c r="K80" i="1"/>
  <c r="K242" i="1"/>
  <c r="K11" i="1"/>
  <c r="K23" i="1"/>
  <c r="K47" i="1"/>
  <c r="K113" i="1"/>
  <c r="K172" i="1"/>
  <c r="K246" i="1"/>
</calcChain>
</file>

<file path=xl/sharedStrings.xml><?xml version="1.0" encoding="utf-8"?>
<sst xmlns="http://schemas.openxmlformats.org/spreadsheetml/2006/main" count="1307" uniqueCount="67">
  <si>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</si>
  <si>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</si>
  <si>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</si>
  <si>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</si>
  <si>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</si>
  <si>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</si>
  <si>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</si>
  <si>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</si>
  <si>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</si>
  <si>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</si>
  <si>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</si>
  <si>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</si>
  <si>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</si>
  <si>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</si>
  <si>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</si>
  <si>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</si>
  <si>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</si>
  <si>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</si>
  <si>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</si>
  <si>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</si>
  <si>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</si>
  <si>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</si>
  <si>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</si>
  <si>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00688L</t>
  </si>
  <si>
    <t>元大AAA至Ａ公司債</t>
  </si>
  <si>
    <t>00751B</t>
  </si>
  <si>
    <t>元大投資級公司債</t>
  </si>
  <si>
    <t>00720B</t>
  </si>
  <si>
    <t>美國20年美債</t>
  </si>
  <si>
    <t>00687B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</si>
  <si>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</si>
  <si>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</si>
  <si>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</si>
  <si>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</si>
  <si>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</si>
  <si>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</si>
  <si>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</si>
  <si>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</si>
  <si>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</si>
  <si>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</si>
  <si>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00685L</t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</si>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</sst>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12" Type="http://schemas.openxmlformats.org/officeDocument/2006/relationships/hyperlink" Target="http://6770.tw/" TargetMode="External"/><Relationship Id="rId2" Type="http://schemas.openxmlformats.org/officeDocument/2006/relationships/hyperlink" Target="http://6770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11" Type="http://schemas.openxmlformats.org/officeDocument/2006/relationships/hyperlink" Target="http://6770.tw/" TargetMode="External"/><Relationship Id="rId5" Type="http://schemas.openxmlformats.org/officeDocument/2006/relationships/hyperlink" Target="http://00685l.tw/" TargetMode="External"/><Relationship Id="rId10" Type="http://schemas.openxmlformats.org/officeDocument/2006/relationships/hyperlink" Target="http://00685l.tw/" TargetMode="External"/><Relationship Id="rId4" Type="http://schemas.openxmlformats.org/officeDocument/2006/relationships/hyperlink" Target="http://00685l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5"/>
  <sheetViews>
    <sheetView tabSelected="1" zoomScale="125" workbookViewId="0">
      <selection activeCell="E227" sqref="E227"/>
    </sheetView>
  </sheetViews>
  <sheetFormatPr baseColWidth="10" defaultColWidth="14.5" defaultRowHeight="15" customHeight="1" x14ac:dyDescent="0.2"/>
  <cols>
    <col min="1" max="1" width="14" style="11" bestFit="1" customWidth="1"/>
    <col min="2" max="2" width="12.6640625" style="1" customWidth="1"/>
    <col min="3" max="3" width="15.83203125" style="4" bestFit="1" customWidth="1"/>
    <col min="4" max="4" width="15.1640625" style="1" bestFit="1" customWidth="1"/>
    <col min="5" max="5" width="11.6640625" style="4" bestFit="1" customWidth="1"/>
    <col min="6" max="6" width="11.6640625" style="1" bestFit="1" customWidth="1"/>
    <col min="7" max="7" width="15.6640625" style="1" bestFit="1" customWidth="1"/>
    <col min="8" max="9" width="11.6640625" style="1" bestFit="1" customWidth="1"/>
    <col min="10" max="10" width="15.1640625" style="1" bestFit="1" customWidth="1"/>
    <col min="11" max="11" width="13.5" style="1" bestFit="1" customWidth="1"/>
    <col min="12" max="12" width="11.6640625" style="1" bestFit="1" customWidth="1"/>
    <col min="13" max="13" width="11.1640625" bestFit="1" customWidth="1"/>
    <col min="14" max="23" width="8.6640625" customWidth="1"/>
  </cols>
  <sheetData>
    <row r="1" spans="1:12" ht="18" customHeight="1" x14ac:dyDescent="0.2">
      <c r="A1" s="9" t="s">
        <v>0</v>
      </c>
      <c r="B1" s="8" t="s">
        <v>1</v>
      </c>
      <c r="C1" s="8" t="s">
        <v>62</v>
      </c>
      <c r="D1" s="8" t="s">
        <v>55</v>
      </c>
      <c r="E1" s="8" t="s">
        <v>56</v>
      </c>
      <c r="F1" s="8" t="s">
        <v>2</v>
      </c>
      <c r="G1" s="8" t="s">
        <v>50</v>
      </c>
      <c r="H1" s="8" t="s">
        <v>47</v>
      </c>
      <c r="I1" s="8" t="s">
        <v>57</v>
      </c>
      <c r="J1" s="8" t="s">
        <v>58</v>
      </c>
      <c r="K1" s="8" t="s">
        <v>59</v>
      </c>
      <c r="L1" s="8" t="s">
        <v>60</v>
      </c>
    </row>
    <row r="2" spans="1:12" x14ac:dyDescent="0.2">
      <c r="A2" s="11">
        <v>43774</v>
      </c>
      <c r="B2" s="1" t="s">
        <v>3</v>
      </c>
      <c r="C2" s="4" t="s">
        <v>39</v>
      </c>
      <c r="D2" s="13">
        <v>2330</v>
      </c>
      <c r="E2" s="4" t="s">
        <v>4</v>
      </c>
      <c r="F2" s="12" t="s">
        <v>53</v>
      </c>
      <c r="G2" s="1">
        <v>1</v>
      </c>
      <c r="H2" s="2">
        <v>110</v>
      </c>
      <c r="I2" s="1" t="s">
        <v>44</v>
      </c>
      <c r="J2" s="1">
        <v>1000</v>
      </c>
      <c r="K2" s="10">
        <f>H2*J2*公式計算用參數!$B$1</f>
        <v>78.374999999999986</v>
      </c>
      <c r="L2" s="1">
        <v>0</v>
      </c>
    </row>
    <row r="3" spans="1:12" x14ac:dyDescent="0.2">
      <c r="A3" s="11">
        <v>43774</v>
      </c>
      <c r="B3" s="1" t="s">
        <v>3</v>
      </c>
      <c r="C3" s="4" t="s">
        <v>39</v>
      </c>
      <c r="D3" s="13">
        <v>2330</v>
      </c>
      <c r="E3" s="4" t="s">
        <v>4</v>
      </c>
      <c r="F3" s="12" t="s">
        <v>53</v>
      </c>
      <c r="G3" s="1">
        <v>1</v>
      </c>
      <c r="H3" s="2">
        <v>309</v>
      </c>
      <c r="I3" s="1" t="s">
        <v>5</v>
      </c>
      <c r="J3" s="1">
        <v>1000</v>
      </c>
      <c r="K3" s="10">
        <f>H3*J3*公式計算用參數!$B$1</f>
        <v>220.16249999999997</v>
      </c>
      <c r="L3" s="1">
        <v>0</v>
      </c>
    </row>
    <row r="4" spans="1:12" x14ac:dyDescent="0.2">
      <c r="A4" s="11">
        <v>43905</v>
      </c>
      <c r="B4" s="1" t="s">
        <v>3</v>
      </c>
      <c r="C4" s="4" t="s">
        <v>39</v>
      </c>
      <c r="D4" s="13">
        <v>2330</v>
      </c>
      <c r="E4" s="4" t="s">
        <v>4</v>
      </c>
      <c r="F4" s="12" t="s">
        <v>53</v>
      </c>
      <c r="G4" s="1">
        <v>1</v>
      </c>
      <c r="H4" s="2">
        <v>280</v>
      </c>
      <c r="I4" s="1" t="s">
        <v>5</v>
      </c>
      <c r="J4" s="1">
        <v>1000</v>
      </c>
      <c r="K4" s="10">
        <f>H4*J4*公式計算用參數!$B$1</f>
        <v>199.49999999999997</v>
      </c>
      <c r="L4" s="1">
        <v>0</v>
      </c>
    </row>
    <row r="5" spans="1:12" x14ac:dyDescent="0.2">
      <c r="A5" s="11">
        <v>43994</v>
      </c>
      <c r="B5" s="1" t="s">
        <v>3</v>
      </c>
      <c r="C5" s="4" t="s">
        <v>39</v>
      </c>
      <c r="D5" s="13">
        <v>2330</v>
      </c>
      <c r="E5" s="4" t="s">
        <v>4</v>
      </c>
      <c r="F5" s="3" t="s">
        <v>54</v>
      </c>
      <c r="G5" s="1">
        <v>-2</v>
      </c>
      <c r="H5" s="2">
        <v>316</v>
      </c>
      <c r="I5" s="1" t="s">
        <v>5</v>
      </c>
      <c r="J5" s="1">
        <f>G5*1000</f>
        <v>-2000</v>
      </c>
      <c r="K5" s="10">
        <f>H5*J5*公式計算用參數!$B$1</f>
        <v>-450.29999999999995</v>
      </c>
      <c r="L5" s="10">
        <f>-H5*J5*公式計算用參數!$B$2</f>
        <v>1896</v>
      </c>
    </row>
    <row r="6" spans="1:12" x14ac:dyDescent="0.2">
      <c r="A6" s="11">
        <v>44020</v>
      </c>
      <c r="B6" s="1" t="s">
        <v>6</v>
      </c>
      <c r="C6" s="4" t="s">
        <v>39</v>
      </c>
      <c r="D6" s="13">
        <v>2317</v>
      </c>
      <c r="E6" s="4" t="s">
        <v>4</v>
      </c>
      <c r="F6" s="12" t="s">
        <v>53</v>
      </c>
      <c r="G6" s="1">
        <v>4</v>
      </c>
      <c r="H6" s="2">
        <v>86.9</v>
      </c>
      <c r="I6" s="1" t="s">
        <v>5</v>
      </c>
      <c r="J6" s="1">
        <v>4000</v>
      </c>
      <c r="K6" s="10">
        <f>H6*J6*公式計算用參數!$B$1</f>
        <v>247.66499999999996</v>
      </c>
      <c r="L6" s="1">
        <v>0</v>
      </c>
    </row>
    <row r="7" spans="1:12" x14ac:dyDescent="0.2">
      <c r="A7" s="11">
        <v>44040</v>
      </c>
      <c r="B7" s="1" t="s">
        <v>3</v>
      </c>
      <c r="C7" s="4" t="s">
        <v>39</v>
      </c>
      <c r="D7" s="13">
        <v>2330</v>
      </c>
      <c r="E7" s="4" t="s">
        <v>4</v>
      </c>
      <c r="F7" s="12" t="s">
        <v>53</v>
      </c>
      <c r="G7" s="1">
        <v>1</v>
      </c>
      <c r="H7" s="2">
        <v>464</v>
      </c>
      <c r="I7" s="1" t="s">
        <v>5</v>
      </c>
      <c r="J7" s="1">
        <v>1000</v>
      </c>
      <c r="K7" s="10">
        <f>H7*J7*公式計算用參數!$B$1</f>
        <v>330.59999999999997</v>
      </c>
      <c r="L7" s="1">
        <v>0</v>
      </c>
    </row>
    <row r="8" spans="1:12" x14ac:dyDescent="0.2">
      <c r="A8" s="11">
        <v>44056</v>
      </c>
      <c r="B8" s="1" t="s">
        <v>3</v>
      </c>
      <c r="C8" s="4" t="s">
        <v>39</v>
      </c>
      <c r="D8" s="13">
        <v>2330</v>
      </c>
      <c r="E8" s="4" t="s">
        <v>4</v>
      </c>
      <c r="F8" s="12" t="s">
        <v>53</v>
      </c>
      <c r="G8" s="1">
        <v>1</v>
      </c>
      <c r="H8" s="2">
        <v>427</v>
      </c>
      <c r="I8" s="1" t="s">
        <v>44</v>
      </c>
      <c r="J8" s="1">
        <v>1000</v>
      </c>
      <c r="K8" s="10">
        <f>H8*J8*公式計算用參數!$B$1</f>
        <v>304.23749999999995</v>
      </c>
      <c r="L8" s="1">
        <v>0</v>
      </c>
    </row>
    <row r="9" spans="1:12" x14ac:dyDescent="0.2">
      <c r="A9" s="11">
        <v>44070</v>
      </c>
      <c r="B9" s="1" t="s">
        <v>3</v>
      </c>
      <c r="C9" s="4" t="s">
        <v>39</v>
      </c>
      <c r="D9" s="13">
        <v>2330</v>
      </c>
      <c r="E9" s="4" t="s">
        <v>4</v>
      </c>
      <c r="F9" s="3" t="s">
        <v>54</v>
      </c>
      <c r="G9" s="1">
        <v>-1</v>
      </c>
      <c r="H9" s="2">
        <v>446</v>
      </c>
      <c r="I9" s="1" t="s">
        <v>5</v>
      </c>
      <c r="J9" s="1">
        <f>G9*1000</f>
        <v>-1000</v>
      </c>
      <c r="K9" s="10">
        <f>H9*J9*公式計算用參數!$B$1</f>
        <v>-317.77499999999998</v>
      </c>
      <c r="L9" s="10">
        <f>-H9*J9*公式計算用參數!$B$2</f>
        <v>1338</v>
      </c>
    </row>
    <row r="10" spans="1:12" x14ac:dyDescent="0.2">
      <c r="A10" s="11">
        <v>44075</v>
      </c>
      <c r="B10" s="1" t="s">
        <v>3</v>
      </c>
      <c r="C10" s="4" t="s">
        <v>39</v>
      </c>
      <c r="D10" s="13">
        <v>2330</v>
      </c>
      <c r="E10" s="4" t="s">
        <v>4</v>
      </c>
      <c r="F10" s="12" t="s">
        <v>53</v>
      </c>
      <c r="G10" s="1">
        <v>1</v>
      </c>
      <c r="H10" s="2">
        <v>434.5</v>
      </c>
      <c r="I10" s="1" t="s">
        <v>5</v>
      </c>
      <c r="J10" s="1">
        <v>1000</v>
      </c>
      <c r="K10" s="10">
        <f>H10*J10*公式計算用參數!$B$1</f>
        <v>309.58124999999995</v>
      </c>
      <c r="L10" s="1">
        <v>0</v>
      </c>
    </row>
    <row r="11" spans="1:12" x14ac:dyDescent="0.2">
      <c r="A11" s="11">
        <v>44090</v>
      </c>
      <c r="B11" s="1" t="s">
        <v>3</v>
      </c>
      <c r="C11" s="4" t="s">
        <v>39</v>
      </c>
      <c r="D11" s="13">
        <v>2330</v>
      </c>
      <c r="E11" s="4" t="s">
        <v>4</v>
      </c>
      <c r="F11" s="3" t="s">
        <v>54</v>
      </c>
      <c r="G11" s="1">
        <v>-1</v>
      </c>
      <c r="H11" s="2">
        <v>459.5</v>
      </c>
      <c r="I11" s="1" t="s">
        <v>5</v>
      </c>
      <c r="J11" s="1">
        <f>G11*1000</f>
        <v>-1000</v>
      </c>
      <c r="K11" s="10">
        <f>H11*J11*公式計算用參數!$B$1</f>
        <v>-327.39374999999995</v>
      </c>
      <c r="L11" s="10">
        <f>-H11*J11*公式計算用參數!$B$2</f>
        <v>1378.5</v>
      </c>
    </row>
    <row r="12" spans="1:12" x14ac:dyDescent="0.2">
      <c r="A12" s="11">
        <v>44091</v>
      </c>
      <c r="B12" s="1" t="s">
        <v>3</v>
      </c>
      <c r="C12" s="4" t="s">
        <v>39</v>
      </c>
      <c r="D12" s="13">
        <v>2330</v>
      </c>
      <c r="E12" s="4" t="s">
        <v>4</v>
      </c>
      <c r="F12" s="12" t="s">
        <v>53</v>
      </c>
      <c r="G12" s="1">
        <v>1</v>
      </c>
      <c r="H12" s="2">
        <v>448</v>
      </c>
      <c r="I12" s="1" t="s">
        <v>5</v>
      </c>
      <c r="J12" s="1">
        <v>1000</v>
      </c>
      <c r="K12" s="10">
        <f>H12*J12*公式計算用參數!$B$1</f>
        <v>319.2</v>
      </c>
      <c r="L12" s="1">
        <v>0</v>
      </c>
    </row>
    <row r="13" spans="1:12" x14ac:dyDescent="0.2">
      <c r="A13" s="11">
        <v>44165</v>
      </c>
      <c r="B13" s="1" t="s">
        <v>3</v>
      </c>
      <c r="C13" s="4" t="s">
        <v>39</v>
      </c>
      <c r="D13" s="13">
        <v>2330</v>
      </c>
      <c r="E13" s="4" t="s">
        <v>4</v>
      </c>
      <c r="F13" s="12" t="s">
        <v>53</v>
      </c>
      <c r="G13" s="1">
        <v>1</v>
      </c>
      <c r="H13" s="2">
        <v>486</v>
      </c>
      <c r="I13" s="1" t="s">
        <v>44</v>
      </c>
      <c r="J13" s="1">
        <v>1000</v>
      </c>
      <c r="K13" s="10">
        <f>H13*J13*公式計算用參數!$B$1</f>
        <v>346.27499999999998</v>
      </c>
      <c r="L13" s="1">
        <v>0</v>
      </c>
    </row>
    <row r="14" spans="1:12" x14ac:dyDescent="0.2">
      <c r="A14" s="11">
        <v>44181</v>
      </c>
      <c r="B14" s="1" t="s">
        <v>7</v>
      </c>
      <c r="C14" s="4" t="s">
        <v>39</v>
      </c>
      <c r="D14" s="13">
        <v>2454</v>
      </c>
      <c r="E14" s="4" t="s">
        <v>4</v>
      </c>
      <c r="F14" s="12" t="s">
        <v>53</v>
      </c>
      <c r="G14" s="1">
        <v>1</v>
      </c>
      <c r="H14" s="2">
        <v>708</v>
      </c>
      <c r="I14" s="1" t="s">
        <v>5</v>
      </c>
      <c r="J14" s="1">
        <v>1000</v>
      </c>
      <c r="K14" s="10">
        <f>H14*J14*公式計算用參數!$B$1</f>
        <v>504.44999999999993</v>
      </c>
      <c r="L14" s="1">
        <v>0</v>
      </c>
    </row>
    <row r="15" spans="1:12" x14ac:dyDescent="0.2">
      <c r="A15" s="11">
        <v>44183</v>
      </c>
      <c r="B15" s="1" t="s">
        <v>7</v>
      </c>
      <c r="C15" s="4" t="s">
        <v>39</v>
      </c>
      <c r="D15" s="13">
        <v>2454</v>
      </c>
      <c r="E15" s="4" t="s">
        <v>4</v>
      </c>
      <c r="F15" s="12" t="s">
        <v>53</v>
      </c>
      <c r="G15" s="1">
        <v>1</v>
      </c>
      <c r="H15" s="2">
        <v>701</v>
      </c>
      <c r="I15" s="1" t="s">
        <v>44</v>
      </c>
      <c r="J15" s="1">
        <v>1000</v>
      </c>
      <c r="K15" s="10">
        <f>H15*J15*公式計算用參數!$B$1</f>
        <v>499.46249999999992</v>
      </c>
      <c r="L15" s="1">
        <v>0</v>
      </c>
    </row>
    <row r="16" spans="1:12" x14ac:dyDescent="0.2">
      <c r="A16" s="11">
        <v>44188</v>
      </c>
      <c r="B16" s="1" t="s">
        <v>6</v>
      </c>
      <c r="C16" s="4" t="s">
        <v>39</v>
      </c>
      <c r="D16" s="13">
        <v>2317</v>
      </c>
      <c r="E16" s="4" t="s">
        <v>4</v>
      </c>
      <c r="F16" s="3" t="s">
        <v>54</v>
      </c>
      <c r="G16" s="1">
        <v>-4</v>
      </c>
      <c r="H16" s="2">
        <v>88.4</v>
      </c>
      <c r="I16" s="1" t="s">
        <v>5</v>
      </c>
      <c r="J16" s="1">
        <f t="shared" ref="J16:J17" si="0">G16*1000</f>
        <v>-4000</v>
      </c>
      <c r="K16" s="10">
        <f>H16*J16*公式計算用參數!$B$1</f>
        <v>-251.93999999999997</v>
      </c>
      <c r="L16" s="10">
        <f>-H16*J16*公式計算用參數!$B$2</f>
        <v>1060.8</v>
      </c>
    </row>
    <row r="17" spans="1:12" x14ac:dyDescent="0.2">
      <c r="A17" s="11">
        <v>44188</v>
      </c>
      <c r="B17" s="1" t="s">
        <v>3</v>
      </c>
      <c r="C17" s="4" t="s">
        <v>39</v>
      </c>
      <c r="D17" s="13">
        <v>2330</v>
      </c>
      <c r="E17" s="4" t="s">
        <v>4</v>
      </c>
      <c r="F17" s="3" t="s">
        <v>54</v>
      </c>
      <c r="G17" s="1">
        <v>-1</v>
      </c>
      <c r="H17" s="2">
        <v>508</v>
      </c>
      <c r="I17" s="1" t="s">
        <v>5</v>
      </c>
      <c r="J17" s="1">
        <f t="shared" si="0"/>
        <v>-1000</v>
      </c>
      <c r="K17" s="10">
        <f>H17*J17*公式計算用參數!$B$1</f>
        <v>-361.94999999999993</v>
      </c>
      <c r="L17" s="10">
        <f>-H17*J17*公式計算用參數!$B$2</f>
        <v>1524</v>
      </c>
    </row>
    <row r="18" spans="1:12" x14ac:dyDescent="0.2">
      <c r="A18" s="11">
        <v>44196</v>
      </c>
      <c r="B18" s="1" t="s">
        <v>7</v>
      </c>
      <c r="C18" s="4" t="s">
        <v>39</v>
      </c>
      <c r="D18" s="13">
        <v>2454</v>
      </c>
      <c r="E18" s="4" t="s">
        <v>4</v>
      </c>
      <c r="F18" s="12" t="s">
        <v>53</v>
      </c>
      <c r="G18" s="1">
        <v>1</v>
      </c>
      <c r="H18" s="2">
        <v>747</v>
      </c>
      <c r="I18" s="1" t="s">
        <v>5</v>
      </c>
      <c r="J18" s="1">
        <v>1000</v>
      </c>
      <c r="K18" s="10">
        <f>H18*J18*公式計算用參數!$B$1</f>
        <v>532.23749999999995</v>
      </c>
      <c r="L18" s="1">
        <v>0</v>
      </c>
    </row>
    <row r="19" spans="1:12" x14ac:dyDescent="0.2">
      <c r="A19" s="11">
        <v>44201</v>
      </c>
      <c r="B19" s="1" t="s">
        <v>7</v>
      </c>
      <c r="C19" s="4" t="s">
        <v>39</v>
      </c>
      <c r="D19" s="13">
        <v>2454</v>
      </c>
      <c r="E19" s="4" t="s">
        <v>4</v>
      </c>
      <c r="F19" s="3" t="s">
        <v>54</v>
      </c>
      <c r="G19" s="1">
        <v>-1</v>
      </c>
      <c r="H19" s="2">
        <v>785</v>
      </c>
      <c r="I19" s="1" t="s">
        <v>5</v>
      </c>
      <c r="J19" s="1">
        <f>G19*1000</f>
        <v>-1000</v>
      </c>
      <c r="K19" s="10">
        <f>H19*J19*公式計算用參數!$B$1</f>
        <v>-559.31249999999989</v>
      </c>
      <c r="L19" s="10">
        <f>-H19*J19*公式計算用參數!$B$2</f>
        <v>2355</v>
      </c>
    </row>
    <row r="20" spans="1:12" x14ac:dyDescent="0.2">
      <c r="A20" s="11">
        <v>44202</v>
      </c>
      <c r="B20" s="1" t="s">
        <v>7</v>
      </c>
      <c r="C20" s="4" t="s">
        <v>39</v>
      </c>
      <c r="D20" s="13">
        <v>2454</v>
      </c>
      <c r="E20" s="4" t="s">
        <v>4</v>
      </c>
      <c r="F20" s="12" t="s">
        <v>53</v>
      </c>
      <c r="G20" s="1">
        <v>1</v>
      </c>
      <c r="H20" s="2">
        <v>810</v>
      </c>
      <c r="I20" s="1" t="s">
        <v>5</v>
      </c>
      <c r="J20" s="1">
        <v>1000</v>
      </c>
      <c r="K20" s="10">
        <f>H20*J20*公式計算用參數!$B$1</f>
        <v>577.12499999999989</v>
      </c>
      <c r="L20" s="1">
        <v>0</v>
      </c>
    </row>
    <row r="21" spans="1:12" ht="15.75" customHeight="1" x14ac:dyDescent="0.2">
      <c r="A21" s="11">
        <v>44204</v>
      </c>
      <c r="B21" s="1" t="s">
        <v>3</v>
      </c>
      <c r="C21" s="4" t="s">
        <v>39</v>
      </c>
      <c r="D21" s="13">
        <v>2330</v>
      </c>
      <c r="E21" s="4" t="s">
        <v>4</v>
      </c>
      <c r="F21" s="12" t="s">
        <v>53</v>
      </c>
      <c r="G21" s="1">
        <v>1</v>
      </c>
      <c r="H21" s="2">
        <v>580</v>
      </c>
      <c r="I21" s="1" t="s">
        <v>5</v>
      </c>
      <c r="J21" s="1">
        <v>1000</v>
      </c>
      <c r="K21" s="10">
        <f>H21*J21*公式計算用參數!$B$1</f>
        <v>413.24999999999994</v>
      </c>
      <c r="L21" s="1">
        <v>0</v>
      </c>
    </row>
    <row r="22" spans="1:12" ht="15.75" customHeight="1" x14ac:dyDescent="0.2">
      <c r="A22" s="11">
        <v>44208</v>
      </c>
      <c r="B22" s="1" t="s">
        <v>3</v>
      </c>
      <c r="C22" s="4" t="s">
        <v>39</v>
      </c>
      <c r="D22" s="13">
        <v>2330</v>
      </c>
      <c r="E22" s="4" t="s">
        <v>4</v>
      </c>
      <c r="F22" s="12" t="s">
        <v>53</v>
      </c>
      <c r="G22" s="1">
        <v>1</v>
      </c>
      <c r="H22" s="2">
        <v>592</v>
      </c>
      <c r="I22" s="1" t="s">
        <v>5</v>
      </c>
      <c r="J22" s="1">
        <v>1000</v>
      </c>
      <c r="K22" s="10">
        <f>H22*J22*公式計算用參數!$B$1</f>
        <v>421.79999999999995</v>
      </c>
      <c r="L22" s="1">
        <v>0</v>
      </c>
    </row>
    <row r="23" spans="1:12" ht="15.75" customHeight="1" x14ac:dyDescent="0.2">
      <c r="A23" s="11">
        <v>44209</v>
      </c>
      <c r="B23" s="1" t="s">
        <v>7</v>
      </c>
      <c r="C23" s="4" t="s">
        <v>39</v>
      </c>
      <c r="D23" s="13">
        <v>2454</v>
      </c>
      <c r="E23" s="4" t="s">
        <v>4</v>
      </c>
      <c r="F23" s="3" t="s">
        <v>54</v>
      </c>
      <c r="G23" s="1">
        <v>-1</v>
      </c>
      <c r="H23" s="2">
        <v>855</v>
      </c>
      <c r="I23" s="1" t="s">
        <v>44</v>
      </c>
      <c r="J23" s="1">
        <f t="shared" ref="J23:J25" si="1">G23*1000</f>
        <v>-1000</v>
      </c>
      <c r="K23" s="10">
        <f>H23*J23*公式計算用參數!$B$1</f>
        <v>-609.18749999999989</v>
      </c>
      <c r="L23" s="10">
        <f>-H23*J23*公式計算用參數!$B$2</f>
        <v>2565</v>
      </c>
    </row>
    <row r="24" spans="1:12" ht="15.75" customHeight="1" x14ac:dyDescent="0.2">
      <c r="A24" s="11">
        <v>44209</v>
      </c>
      <c r="B24" s="1" t="s">
        <v>7</v>
      </c>
      <c r="C24" s="4" t="s">
        <v>39</v>
      </c>
      <c r="D24" s="13">
        <v>2454</v>
      </c>
      <c r="E24" s="4" t="s">
        <v>4</v>
      </c>
      <c r="F24" s="3" t="s">
        <v>54</v>
      </c>
      <c r="G24" s="1">
        <v>-1</v>
      </c>
      <c r="H24" s="2">
        <v>863</v>
      </c>
      <c r="I24" s="1" t="s">
        <v>5</v>
      </c>
      <c r="J24" s="1">
        <f t="shared" si="1"/>
        <v>-1000</v>
      </c>
      <c r="K24" s="10">
        <f>H24*J24*公式計算用參數!$B$1</f>
        <v>-614.88749999999993</v>
      </c>
      <c r="L24" s="10">
        <f>-H24*J24*公式計算用參數!$B$2</f>
        <v>2589</v>
      </c>
    </row>
    <row r="25" spans="1:12" ht="15.75" customHeight="1" x14ac:dyDescent="0.2">
      <c r="A25" s="11">
        <v>44209</v>
      </c>
      <c r="B25" s="1" t="s">
        <v>7</v>
      </c>
      <c r="C25" s="4" t="s">
        <v>39</v>
      </c>
      <c r="D25" s="13">
        <v>2454</v>
      </c>
      <c r="E25" s="4" t="s">
        <v>4</v>
      </c>
      <c r="F25" s="3" t="s">
        <v>54</v>
      </c>
      <c r="G25" s="1">
        <v>-1</v>
      </c>
      <c r="H25" s="2">
        <v>861</v>
      </c>
      <c r="I25" s="1" t="s">
        <v>5</v>
      </c>
      <c r="J25" s="1">
        <f t="shared" si="1"/>
        <v>-1000</v>
      </c>
      <c r="K25" s="10">
        <f>H25*J25*公式計算用參數!$B$1</f>
        <v>-613.46249999999998</v>
      </c>
      <c r="L25" s="10">
        <f>-H25*J25*公式計算用參數!$B$2</f>
        <v>2583</v>
      </c>
    </row>
    <row r="26" spans="1:12" ht="15.75" customHeight="1" x14ac:dyDescent="0.2">
      <c r="A26" s="11">
        <v>44210</v>
      </c>
      <c r="B26" s="1" t="s">
        <v>3</v>
      </c>
      <c r="C26" s="4" t="s">
        <v>39</v>
      </c>
      <c r="D26" s="13">
        <v>2330</v>
      </c>
      <c r="E26" s="4" t="s">
        <v>4</v>
      </c>
      <c r="F26" s="12" t="s">
        <v>53</v>
      </c>
      <c r="G26" s="1">
        <v>1</v>
      </c>
      <c r="H26" s="2">
        <v>596</v>
      </c>
      <c r="I26" s="1" t="s">
        <v>44</v>
      </c>
      <c r="J26" s="1">
        <v>1000</v>
      </c>
      <c r="K26" s="10">
        <f>H26*J26*公式計算用參數!$B$1</f>
        <v>424.65</v>
      </c>
      <c r="L26" s="1">
        <v>0</v>
      </c>
    </row>
    <row r="27" spans="1:12" ht="15.75" customHeight="1" x14ac:dyDescent="0.2">
      <c r="A27" s="11">
        <v>44211</v>
      </c>
      <c r="B27" s="1" t="s">
        <v>3</v>
      </c>
      <c r="C27" s="4" t="s">
        <v>39</v>
      </c>
      <c r="D27" s="13">
        <v>2330</v>
      </c>
      <c r="E27" s="4" t="s">
        <v>4</v>
      </c>
      <c r="F27" s="12" t="s">
        <v>53</v>
      </c>
      <c r="G27" s="1">
        <v>1</v>
      </c>
      <c r="H27" s="2">
        <v>638</v>
      </c>
      <c r="I27" s="1" t="s">
        <v>44</v>
      </c>
      <c r="J27" s="1">
        <v>1000</v>
      </c>
      <c r="K27" s="10">
        <f>H27*J27*公式計算用參數!$B$1</f>
        <v>454.57499999999993</v>
      </c>
      <c r="L27" s="1">
        <v>0</v>
      </c>
    </row>
    <row r="28" spans="1:12" ht="15.75" customHeight="1" x14ac:dyDescent="0.2">
      <c r="A28" s="11">
        <v>44215</v>
      </c>
      <c r="B28" s="1" t="s">
        <v>8</v>
      </c>
      <c r="C28" s="4" t="s">
        <v>39</v>
      </c>
      <c r="D28" s="13">
        <v>6414</v>
      </c>
      <c r="E28" s="4" t="s">
        <v>4</v>
      </c>
      <c r="F28" s="12" t="s">
        <v>53</v>
      </c>
      <c r="G28" s="1">
        <v>1</v>
      </c>
      <c r="H28" s="2">
        <v>269</v>
      </c>
      <c r="I28" s="1" t="s">
        <v>5</v>
      </c>
      <c r="J28" s="1">
        <v>1000</v>
      </c>
      <c r="K28" s="10">
        <f>H28*J28*公式計算用參數!$B$1</f>
        <v>191.66249999999997</v>
      </c>
      <c r="L28" s="1">
        <v>0</v>
      </c>
    </row>
    <row r="29" spans="1:12" ht="15.75" customHeight="1" x14ac:dyDescent="0.2">
      <c r="A29" s="11">
        <v>44215</v>
      </c>
      <c r="B29" s="1" t="s">
        <v>9</v>
      </c>
      <c r="C29" s="4" t="s">
        <v>39</v>
      </c>
      <c r="D29" s="13">
        <v>4938</v>
      </c>
      <c r="E29" s="4" t="s">
        <v>4</v>
      </c>
      <c r="F29" s="12" t="s">
        <v>53</v>
      </c>
      <c r="G29" s="1">
        <v>5</v>
      </c>
      <c r="H29" s="2">
        <v>79.400000000000006</v>
      </c>
      <c r="I29" s="1" t="s">
        <v>5</v>
      </c>
      <c r="J29" s="1">
        <v>5000</v>
      </c>
      <c r="K29" s="10">
        <f>H29*J29*公式計算用參數!$B$1</f>
        <v>282.86249999999995</v>
      </c>
      <c r="L29" s="1">
        <v>0</v>
      </c>
    </row>
    <row r="30" spans="1:12" ht="15.75" customHeight="1" x14ac:dyDescent="0.2">
      <c r="A30" s="11">
        <v>44217</v>
      </c>
      <c r="B30" s="1" t="s">
        <v>3</v>
      </c>
      <c r="C30" s="4" t="s">
        <v>39</v>
      </c>
      <c r="D30" s="13">
        <v>2330</v>
      </c>
      <c r="E30" s="4" t="s">
        <v>4</v>
      </c>
      <c r="F30" s="12" t="s">
        <v>53</v>
      </c>
      <c r="G30" s="1">
        <v>1</v>
      </c>
      <c r="H30" s="2">
        <v>638</v>
      </c>
      <c r="I30" s="1" t="s">
        <v>5</v>
      </c>
      <c r="J30" s="1">
        <v>1000</v>
      </c>
      <c r="K30" s="10">
        <f>H30*J30*公式計算用參數!$B$1</f>
        <v>454.57499999999993</v>
      </c>
      <c r="L30" s="1">
        <v>0</v>
      </c>
    </row>
    <row r="31" spans="1:12" ht="15.75" customHeight="1" x14ac:dyDescent="0.2">
      <c r="A31" s="11">
        <v>44224</v>
      </c>
      <c r="B31" s="1" t="s">
        <v>3</v>
      </c>
      <c r="C31" s="4" t="s">
        <v>39</v>
      </c>
      <c r="D31" s="13">
        <v>2330</v>
      </c>
      <c r="E31" s="4" t="s">
        <v>4</v>
      </c>
      <c r="F31" s="12" t="s">
        <v>53</v>
      </c>
      <c r="G31" s="1">
        <v>1</v>
      </c>
      <c r="H31" s="2">
        <v>605</v>
      </c>
      <c r="I31" s="1" t="s">
        <v>5</v>
      </c>
      <c r="J31" s="1">
        <v>1000</v>
      </c>
      <c r="K31" s="10">
        <f>H31*J31*公式計算用參數!$B$1</f>
        <v>431.06249999999994</v>
      </c>
      <c r="L31" s="1">
        <v>0</v>
      </c>
    </row>
    <row r="32" spans="1:12" ht="15.75" customHeight="1" x14ac:dyDescent="0.2">
      <c r="A32" s="11">
        <v>44224</v>
      </c>
      <c r="B32" s="1" t="s">
        <v>9</v>
      </c>
      <c r="C32" s="4" t="s">
        <v>39</v>
      </c>
      <c r="D32" s="13">
        <v>4938</v>
      </c>
      <c r="E32" s="4" t="s">
        <v>4</v>
      </c>
      <c r="F32" s="3" t="s">
        <v>54</v>
      </c>
      <c r="G32" s="1">
        <v>-5</v>
      </c>
      <c r="H32" s="2">
        <v>81</v>
      </c>
      <c r="I32" s="1" t="s">
        <v>5</v>
      </c>
      <c r="J32" s="1">
        <f t="shared" ref="J32:J34" si="2">G32*1000</f>
        <v>-5000</v>
      </c>
      <c r="K32" s="10">
        <f>H32*J32*公式計算用參數!$B$1</f>
        <v>-288.56249999999994</v>
      </c>
      <c r="L32" s="10">
        <f>-H32*J32*公式計算用參數!$B$2</f>
        <v>1215</v>
      </c>
    </row>
    <row r="33" spans="1:12" ht="15.75" customHeight="1" x14ac:dyDescent="0.2">
      <c r="A33" s="11">
        <v>44224</v>
      </c>
      <c r="B33" s="1" t="s">
        <v>8</v>
      </c>
      <c r="C33" s="4" t="s">
        <v>39</v>
      </c>
      <c r="D33" s="13">
        <v>6414</v>
      </c>
      <c r="E33" s="4" t="s">
        <v>4</v>
      </c>
      <c r="F33" s="3" t="s">
        <v>54</v>
      </c>
      <c r="G33" s="1">
        <v>-1</v>
      </c>
      <c r="H33" s="2">
        <v>270</v>
      </c>
      <c r="I33" s="1" t="s">
        <v>5</v>
      </c>
      <c r="J33" s="1">
        <f t="shared" si="2"/>
        <v>-1000</v>
      </c>
      <c r="K33" s="10">
        <f>H33*J33*公式計算用參數!$B$1</f>
        <v>-192.37499999999997</v>
      </c>
      <c r="L33" s="10">
        <f>-H33*J33*公式計算用參數!$B$2</f>
        <v>810</v>
      </c>
    </row>
    <row r="34" spans="1:12" ht="15.75" customHeight="1" x14ac:dyDescent="0.2">
      <c r="A34" s="11">
        <v>44260</v>
      </c>
      <c r="B34" s="1" t="s">
        <v>10</v>
      </c>
      <c r="C34" s="4" t="s">
        <v>39</v>
      </c>
      <c r="D34" s="13">
        <v>6278</v>
      </c>
      <c r="E34" s="4" t="s">
        <v>4</v>
      </c>
      <c r="F34" s="3" t="s">
        <v>54</v>
      </c>
      <c r="G34" s="1">
        <v>-1</v>
      </c>
      <c r="H34" s="2">
        <v>115</v>
      </c>
      <c r="I34" s="1" t="s">
        <v>5</v>
      </c>
      <c r="J34" s="1">
        <f t="shared" si="2"/>
        <v>-1000</v>
      </c>
      <c r="K34" s="10">
        <f>H34*J34*公式計算用參數!$B$1</f>
        <v>-81.937499999999986</v>
      </c>
      <c r="L34" s="10">
        <f>-H34*J34*公式計算用參數!$B$2</f>
        <v>345</v>
      </c>
    </row>
    <row r="35" spans="1:12" ht="15.75" customHeight="1" x14ac:dyDescent="0.2">
      <c r="A35" s="11">
        <v>44260</v>
      </c>
      <c r="B35" s="1" t="s">
        <v>3</v>
      </c>
      <c r="C35" s="4" t="s">
        <v>39</v>
      </c>
      <c r="D35" s="13">
        <v>2330</v>
      </c>
      <c r="E35" s="4" t="s">
        <v>4</v>
      </c>
      <c r="F35" s="12" t="s">
        <v>53</v>
      </c>
      <c r="G35" s="1">
        <v>1</v>
      </c>
      <c r="H35" s="2">
        <v>590</v>
      </c>
      <c r="I35" s="1" t="s">
        <v>11</v>
      </c>
      <c r="J35" s="1">
        <v>1000</v>
      </c>
      <c r="K35" s="10">
        <f>H35*J35*公式計算用參數!$B$1</f>
        <v>420.37499999999994</v>
      </c>
      <c r="L35" s="1">
        <v>0</v>
      </c>
    </row>
    <row r="36" spans="1:12" ht="15.75" customHeight="1" x14ac:dyDescent="0.2">
      <c r="A36" s="11">
        <v>44260</v>
      </c>
      <c r="B36" s="1" t="s">
        <v>10</v>
      </c>
      <c r="C36" s="4" t="s">
        <v>39</v>
      </c>
      <c r="D36" s="13">
        <v>6278</v>
      </c>
      <c r="E36" s="4" t="s">
        <v>4</v>
      </c>
      <c r="F36" s="12" t="s">
        <v>53</v>
      </c>
      <c r="G36" s="1">
        <v>1</v>
      </c>
      <c r="H36" s="2">
        <v>112</v>
      </c>
      <c r="I36" s="1" t="s">
        <v>5</v>
      </c>
      <c r="J36" s="1">
        <v>1000</v>
      </c>
      <c r="K36" s="10">
        <f>H36*J36*公式計算用參數!$B$1</f>
        <v>79.8</v>
      </c>
      <c r="L36" s="1">
        <v>0</v>
      </c>
    </row>
    <row r="37" spans="1:12" ht="15.75" customHeight="1" x14ac:dyDescent="0.2">
      <c r="A37" s="11">
        <v>44260</v>
      </c>
      <c r="B37" s="1" t="s">
        <v>12</v>
      </c>
      <c r="C37" s="4" t="s">
        <v>39</v>
      </c>
      <c r="D37" s="13">
        <v>3006</v>
      </c>
      <c r="E37" s="4" t="s">
        <v>4</v>
      </c>
      <c r="F37" s="12" t="s">
        <v>53</v>
      </c>
      <c r="G37" s="1">
        <v>1</v>
      </c>
      <c r="H37" s="2">
        <v>85.4</v>
      </c>
      <c r="I37" s="1" t="s">
        <v>5</v>
      </c>
      <c r="J37" s="1">
        <v>1000</v>
      </c>
      <c r="K37" s="10">
        <f>H37*J37*公式計算用參數!$B$1</f>
        <v>60.847499999999989</v>
      </c>
      <c r="L37" s="1">
        <v>0</v>
      </c>
    </row>
    <row r="38" spans="1:12" ht="15.75" customHeight="1" x14ac:dyDescent="0.2">
      <c r="A38" s="11">
        <v>44286</v>
      </c>
      <c r="B38" s="1" t="s">
        <v>3</v>
      </c>
      <c r="C38" s="4" t="s">
        <v>39</v>
      </c>
      <c r="D38" s="13">
        <v>2330</v>
      </c>
      <c r="E38" s="4" t="s">
        <v>4</v>
      </c>
      <c r="F38" s="3" t="s">
        <v>54</v>
      </c>
      <c r="G38" s="1">
        <v>-2</v>
      </c>
      <c r="H38" s="2">
        <v>589</v>
      </c>
      <c r="I38" s="1" t="s">
        <v>5</v>
      </c>
      <c r="J38" s="1">
        <f>G38*1000</f>
        <v>-2000</v>
      </c>
      <c r="K38" s="10">
        <f>H38*J38*公式計算用參數!$B$1</f>
        <v>-839.32499999999993</v>
      </c>
      <c r="L38" s="10">
        <f>-H38*J38*公式計算用參數!$B$2</f>
        <v>3534</v>
      </c>
    </row>
    <row r="39" spans="1:12" ht="15.75" customHeight="1" x14ac:dyDescent="0.2">
      <c r="A39" s="11">
        <v>44286</v>
      </c>
      <c r="B39" s="1" t="s">
        <v>3</v>
      </c>
      <c r="C39" s="4" t="s">
        <v>39</v>
      </c>
      <c r="D39" s="13">
        <v>2330</v>
      </c>
      <c r="E39" s="4" t="s">
        <v>4</v>
      </c>
      <c r="F39" s="12" t="s">
        <v>53</v>
      </c>
      <c r="G39" s="1">
        <v>2</v>
      </c>
      <c r="H39" s="2">
        <v>589</v>
      </c>
      <c r="I39" s="1" t="s">
        <v>5</v>
      </c>
      <c r="J39" s="1">
        <v>2000</v>
      </c>
      <c r="K39" s="10">
        <f>H39*J39*公式計算用參數!$B$1</f>
        <v>839.32499999999993</v>
      </c>
      <c r="L39" s="1">
        <v>0</v>
      </c>
    </row>
    <row r="40" spans="1:12" ht="15.75" customHeight="1" x14ac:dyDescent="0.2">
      <c r="A40" s="11">
        <v>44286</v>
      </c>
      <c r="B40" s="1" t="s">
        <v>3</v>
      </c>
      <c r="C40" s="4" t="s">
        <v>39</v>
      </c>
      <c r="D40" s="13">
        <v>2330</v>
      </c>
      <c r="E40" s="4" t="s">
        <v>4</v>
      </c>
      <c r="F40" s="12" t="s">
        <v>53</v>
      </c>
      <c r="G40" s="1">
        <v>1</v>
      </c>
      <c r="H40" s="2">
        <v>589</v>
      </c>
      <c r="I40" s="1" t="s">
        <v>5</v>
      </c>
      <c r="J40" s="1">
        <v>1000</v>
      </c>
      <c r="K40" s="10">
        <f>H40*J40*公式計算用參數!$B$1</f>
        <v>419.66249999999997</v>
      </c>
      <c r="L40" s="1">
        <v>0</v>
      </c>
    </row>
    <row r="41" spans="1:12" ht="15.75" customHeight="1" x14ac:dyDescent="0.2">
      <c r="A41" s="11">
        <v>44292</v>
      </c>
      <c r="B41" s="1" t="s">
        <v>13</v>
      </c>
      <c r="C41" s="4" t="s">
        <v>39</v>
      </c>
      <c r="D41" s="13">
        <v>2303</v>
      </c>
      <c r="E41" s="4" t="s">
        <v>4</v>
      </c>
      <c r="F41" s="12" t="s">
        <v>53</v>
      </c>
      <c r="G41" s="1">
        <v>5</v>
      </c>
      <c r="H41" s="2">
        <v>51.3</v>
      </c>
      <c r="I41" s="1" t="s">
        <v>5</v>
      </c>
      <c r="J41" s="1">
        <v>5000</v>
      </c>
      <c r="K41" s="10">
        <f>H41*J41*公式計算用參數!$B$1</f>
        <v>182.75624999999997</v>
      </c>
      <c r="L41" s="1">
        <v>0</v>
      </c>
    </row>
    <row r="42" spans="1:12" ht="15.75" customHeight="1" x14ac:dyDescent="0.2">
      <c r="A42" s="11">
        <v>44292</v>
      </c>
      <c r="B42" s="1" t="s">
        <v>13</v>
      </c>
      <c r="C42" s="4" t="s">
        <v>39</v>
      </c>
      <c r="D42" s="13">
        <v>2303</v>
      </c>
      <c r="E42" s="4" t="s">
        <v>4</v>
      </c>
      <c r="F42" s="12" t="s">
        <v>53</v>
      </c>
      <c r="G42" s="1">
        <v>5</v>
      </c>
      <c r="H42" s="2">
        <v>51</v>
      </c>
      <c r="I42" s="1" t="s">
        <v>5</v>
      </c>
      <c r="J42" s="1">
        <v>5000</v>
      </c>
      <c r="K42" s="10">
        <f>H42*J42*公式計算用參數!$B$1</f>
        <v>181.68749999999997</v>
      </c>
      <c r="L42" s="1">
        <v>0</v>
      </c>
    </row>
    <row r="43" spans="1:12" ht="15.75" customHeight="1" x14ac:dyDescent="0.2">
      <c r="A43" s="11">
        <v>44293</v>
      </c>
      <c r="B43" s="1" t="s">
        <v>14</v>
      </c>
      <c r="C43" s="4" t="s">
        <v>39</v>
      </c>
      <c r="D43" s="13">
        <v>2338</v>
      </c>
      <c r="E43" s="4" t="s">
        <v>4</v>
      </c>
      <c r="F43" s="12" t="s">
        <v>53</v>
      </c>
      <c r="G43" s="1">
        <v>1</v>
      </c>
      <c r="H43" s="2">
        <v>79.400000000000006</v>
      </c>
      <c r="I43" s="1" t="s">
        <v>5</v>
      </c>
      <c r="J43" s="1">
        <v>1000</v>
      </c>
      <c r="K43" s="10">
        <f>H43*J43*公式計算用參數!$B$1</f>
        <v>56.572499999999991</v>
      </c>
      <c r="L43" s="1">
        <v>0</v>
      </c>
    </row>
    <row r="44" spans="1:12" ht="15.75" customHeight="1" x14ac:dyDescent="0.2">
      <c r="A44" s="11">
        <v>44293</v>
      </c>
      <c r="B44" s="1" t="s">
        <v>12</v>
      </c>
      <c r="C44" s="4" t="s">
        <v>39</v>
      </c>
      <c r="D44" s="13">
        <v>3006</v>
      </c>
      <c r="E44" s="4" t="s">
        <v>4</v>
      </c>
      <c r="F44" s="3" t="s">
        <v>54</v>
      </c>
      <c r="G44" s="1">
        <v>-1</v>
      </c>
      <c r="H44" s="2">
        <v>125</v>
      </c>
      <c r="I44" s="1" t="s">
        <v>5</v>
      </c>
      <c r="J44" s="1">
        <f t="shared" ref="J44:J45" si="3">G44*1000</f>
        <v>-1000</v>
      </c>
      <c r="K44" s="10">
        <f>H44*J44*公式計算用參數!$B$1</f>
        <v>-89.062499999999986</v>
      </c>
      <c r="L44" s="10">
        <f>-H44*J44*公式計算用參數!$B$2</f>
        <v>375</v>
      </c>
    </row>
    <row r="45" spans="1:12" ht="15.75" customHeight="1" x14ac:dyDescent="0.2">
      <c r="A45" s="11">
        <v>44294</v>
      </c>
      <c r="B45" s="1" t="s">
        <v>13</v>
      </c>
      <c r="C45" s="4" t="s">
        <v>39</v>
      </c>
      <c r="D45" s="13">
        <v>2303</v>
      </c>
      <c r="E45" s="4" t="s">
        <v>4</v>
      </c>
      <c r="F45" s="3" t="s">
        <v>54</v>
      </c>
      <c r="G45" s="1">
        <v>-5</v>
      </c>
      <c r="H45" s="2">
        <v>54.7</v>
      </c>
      <c r="I45" s="1" t="s">
        <v>5</v>
      </c>
      <c r="J45" s="1">
        <f t="shared" si="3"/>
        <v>-5000</v>
      </c>
      <c r="K45" s="10">
        <f>H45*J45*公式計算用參數!$B$1</f>
        <v>-194.86874999999998</v>
      </c>
      <c r="L45" s="10">
        <f>-H45*J45*公式計算用參數!$B$2</f>
        <v>820.5</v>
      </c>
    </row>
    <row r="46" spans="1:12" ht="15.75" customHeight="1" x14ac:dyDescent="0.2">
      <c r="A46" s="11">
        <v>44294</v>
      </c>
      <c r="B46" s="1" t="s">
        <v>3</v>
      </c>
      <c r="C46" s="4" t="s">
        <v>39</v>
      </c>
      <c r="D46" s="13">
        <v>2330</v>
      </c>
      <c r="E46" s="4" t="s">
        <v>4</v>
      </c>
      <c r="F46" s="12" t="s">
        <v>53</v>
      </c>
      <c r="G46" s="1">
        <v>1</v>
      </c>
      <c r="H46" s="2">
        <v>609</v>
      </c>
      <c r="I46" s="1" t="s">
        <v>5</v>
      </c>
      <c r="J46" s="1">
        <v>1000</v>
      </c>
      <c r="K46" s="10">
        <f>H46*J46*公式計算用參數!$B$1</f>
        <v>433.91249999999997</v>
      </c>
      <c r="L46" s="1">
        <v>0</v>
      </c>
    </row>
    <row r="47" spans="1:12" ht="15.75" customHeight="1" x14ac:dyDescent="0.2">
      <c r="A47" s="11">
        <v>44294</v>
      </c>
      <c r="B47" s="1" t="s">
        <v>14</v>
      </c>
      <c r="C47" s="4" t="s">
        <v>39</v>
      </c>
      <c r="D47" s="13">
        <v>2338</v>
      </c>
      <c r="E47" s="4" t="s">
        <v>4</v>
      </c>
      <c r="F47" s="3" t="s">
        <v>54</v>
      </c>
      <c r="G47" s="1">
        <v>-1</v>
      </c>
      <c r="H47" s="2">
        <v>81.5</v>
      </c>
      <c r="I47" s="1" t="s">
        <v>5</v>
      </c>
      <c r="J47" s="1">
        <f>G47*1000</f>
        <v>-1000</v>
      </c>
      <c r="K47" s="10">
        <f>H47*J47*公式計算用參數!$B$1</f>
        <v>-58.068749999999994</v>
      </c>
      <c r="L47" s="10">
        <f>-H47*J47*公式計算用參數!$B$2</f>
        <v>244.5</v>
      </c>
    </row>
    <row r="48" spans="1:12" ht="15.75" customHeight="1" x14ac:dyDescent="0.2">
      <c r="A48" s="11">
        <v>44295</v>
      </c>
      <c r="B48" s="1" t="s">
        <v>12</v>
      </c>
      <c r="C48" s="4" t="s">
        <v>39</v>
      </c>
      <c r="D48" s="13">
        <v>3006</v>
      </c>
      <c r="E48" s="4" t="s">
        <v>4</v>
      </c>
      <c r="F48" s="12" t="s">
        <v>53</v>
      </c>
      <c r="G48" s="1">
        <v>1</v>
      </c>
      <c r="H48" s="2">
        <v>143.5</v>
      </c>
      <c r="I48" s="1" t="s">
        <v>5</v>
      </c>
      <c r="J48" s="1">
        <v>1000</v>
      </c>
      <c r="K48" s="10">
        <f>H48*J48*公式計算用參數!$B$1</f>
        <v>102.24374999999999</v>
      </c>
      <c r="L48" s="1">
        <v>0</v>
      </c>
    </row>
    <row r="49" spans="1:12" ht="15.75" customHeight="1" x14ac:dyDescent="0.2">
      <c r="A49" s="11">
        <v>44295</v>
      </c>
      <c r="B49" s="1" t="s">
        <v>12</v>
      </c>
      <c r="C49" s="4" t="s">
        <v>39</v>
      </c>
      <c r="D49" s="13">
        <v>3006</v>
      </c>
      <c r="E49" s="4" t="s">
        <v>4</v>
      </c>
      <c r="F49" s="12" t="s">
        <v>53</v>
      </c>
      <c r="G49" s="1">
        <v>1</v>
      </c>
      <c r="H49" s="2">
        <v>143.5</v>
      </c>
      <c r="I49" s="1" t="s">
        <v>5</v>
      </c>
      <c r="J49" s="1">
        <v>1000</v>
      </c>
      <c r="K49" s="10">
        <f>H49*J49*公式計算用參數!$B$1</f>
        <v>102.24374999999999</v>
      </c>
      <c r="L49" s="1">
        <v>0</v>
      </c>
    </row>
    <row r="50" spans="1:12" ht="15.75" customHeight="1" x14ac:dyDescent="0.2">
      <c r="A50" s="11">
        <v>44295</v>
      </c>
      <c r="B50" s="1" t="s">
        <v>12</v>
      </c>
      <c r="C50" s="4" t="s">
        <v>39</v>
      </c>
      <c r="D50" s="13">
        <v>3006</v>
      </c>
      <c r="E50" s="4" t="s">
        <v>4</v>
      </c>
      <c r="F50" s="12" t="s">
        <v>53</v>
      </c>
      <c r="G50" s="1">
        <v>1</v>
      </c>
      <c r="H50" s="2">
        <v>143.5</v>
      </c>
      <c r="I50" s="1" t="s">
        <v>5</v>
      </c>
      <c r="J50" s="1">
        <v>1000</v>
      </c>
      <c r="K50" s="10">
        <f>H50*J50*公式計算用參數!$B$1</f>
        <v>102.24374999999999</v>
      </c>
      <c r="L50" s="1">
        <v>0</v>
      </c>
    </row>
    <row r="51" spans="1:12" ht="15.75" customHeight="1" x14ac:dyDescent="0.2">
      <c r="A51" s="11">
        <v>44298</v>
      </c>
      <c r="B51" s="1" t="s">
        <v>13</v>
      </c>
      <c r="C51" s="4" t="s">
        <v>39</v>
      </c>
      <c r="D51" s="13">
        <v>2303</v>
      </c>
      <c r="E51" s="4" t="s">
        <v>4</v>
      </c>
      <c r="F51" s="3" t="s">
        <v>54</v>
      </c>
      <c r="G51" s="1">
        <v>-5</v>
      </c>
      <c r="H51" s="2">
        <v>53.9</v>
      </c>
      <c r="I51" s="1" t="s">
        <v>5</v>
      </c>
      <c r="J51" s="1">
        <f t="shared" ref="J51:J52" si="4">G51*1000</f>
        <v>-5000</v>
      </c>
      <c r="K51" s="10">
        <f>H51*J51*公式計算用參數!$B$1</f>
        <v>-192.01874999999998</v>
      </c>
      <c r="L51" s="10">
        <f>-H51*J51*公式計算用參數!$B$2</f>
        <v>808.5</v>
      </c>
    </row>
    <row r="52" spans="1:12" ht="15.75" customHeight="1" x14ac:dyDescent="0.2">
      <c r="A52" s="11">
        <v>44299</v>
      </c>
      <c r="B52" s="1" t="s">
        <v>14</v>
      </c>
      <c r="C52" s="4" t="s">
        <v>39</v>
      </c>
      <c r="D52" s="13">
        <v>2338</v>
      </c>
      <c r="E52" s="4" t="s">
        <v>4</v>
      </c>
      <c r="F52" s="3" t="s">
        <v>54</v>
      </c>
      <c r="G52" s="1">
        <v>-1</v>
      </c>
      <c r="H52" s="2">
        <v>89</v>
      </c>
      <c r="I52" s="1" t="s">
        <v>5</v>
      </c>
      <c r="J52" s="1">
        <f t="shared" si="4"/>
        <v>-1000</v>
      </c>
      <c r="K52" s="10">
        <f>H52*J52*公式計算用參數!$B$1</f>
        <v>-63.412499999999994</v>
      </c>
      <c r="L52" s="10">
        <f>-H52*J52*公式計算用參數!$B$2</f>
        <v>267</v>
      </c>
    </row>
    <row r="53" spans="1:12" ht="15.75" customHeight="1" x14ac:dyDescent="0.2">
      <c r="A53" s="11">
        <v>44299</v>
      </c>
      <c r="B53" s="1" t="s">
        <v>14</v>
      </c>
      <c r="C53" s="4" t="s">
        <v>39</v>
      </c>
      <c r="D53" s="13">
        <v>2338</v>
      </c>
      <c r="E53" s="4" t="s">
        <v>4</v>
      </c>
      <c r="F53" s="12" t="s">
        <v>53</v>
      </c>
      <c r="G53" s="1">
        <v>1</v>
      </c>
      <c r="H53" s="2">
        <v>86</v>
      </c>
      <c r="I53" s="1" t="s">
        <v>5</v>
      </c>
      <c r="J53" s="1">
        <v>1000</v>
      </c>
      <c r="K53" s="10">
        <f>H53*J53*公式計算用參數!$B$1</f>
        <v>61.274999999999991</v>
      </c>
      <c r="L53" s="1">
        <v>0</v>
      </c>
    </row>
    <row r="54" spans="1:12" ht="15.75" customHeight="1" x14ac:dyDescent="0.2">
      <c r="A54" s="11">
        <v>44299</v>
      </c>
      <c r="B54" s="1" t="s">
        <v>14</v>
      </c>
      <c r="C54" s="4" t="s">
        <v>39</v>
      </c>
      <c r="D54" s="13">
        <v>2338</v>
      </c>
      <c r="E54" s="4" t="s">
        <v>4</v>
      </c>
      <c r="F54" s="3" t="s">
        <v>54</v>
      </c>
      <c r="G54" s="1">
        <v>-1</v>
      </c>
      <c r="H54" s="2">
        <v>87</v>
      </c>
      <c r="I54" s="1" t="s">
        <v>5</v>
      </c>
      <c r="J54" s="1">
        <f>G54*1000</f>
        <v>-1000</v>
      </c>
      <c r="K54" s="10">
        <f>H54*J54*公式計算用參數!$B$1</f>
        <v>-61.98749999999999</v>
      </c>
      <c r="L54" s="10">
        <f>-H54*J54*公式計算用參數!$B$2</f>
        <v>261</v>
      </c>
    </row>
    <row r="55" spans="1:12" ht="15.75" customHeight="1" x14ac:dyDescent="0.2">
      <c r="A55" s="11">
        <v>44299</v>
      </c>
      <c r="B55" s="1" t="s">
        <v>14</v>
      </c>
      <c r="C55" s="4" t="s">
        <v>39</v>
      </c>
      <c r="D55" s="13">
        <v>2338</v>
      </c>
      <c r="E55" s="4" t="s">
        <v>4</v>
      </c>
      <c r="F55" s="12" t="s">
        <v>53</v>
      </c>
      <c r="G55" s="1">
        <v>1</v>
      </c>
      <c r="H55" s="2">
        <v>86.2</v>
      </c>
      <c r="I55" s="1" t="s">
        <v>5</v>
      </c>
      <c r="J55" s="1">
        <v>1000</v>
      </c>
      <c r="K55" s="10">
        <f>H55*J55*公式計算用參數!$B$1</f>
        <v>61.41749999999999</v>
      </c>
      <c r="L55" s="1">
        <v>0</v>
      </c>
    </row>
    <row r="56" spans="1:12" ht="15.75" customHeight="1" x14ac:dyDescent="0.2">
      <c r="A56" s="11">
        <v>44299</v>
      </c>
      <c r="B56" s="1" t="s">
        <v>12</v>
      </c>
      <c r="C56" s="4" t="s">
        <v>39</v>
      </c>
      <c r="D56" s="13">
        <v>3006</v>
      </c>
      <c r="E56" s="4" t="s">
        <v>4</v>
      </c>
      <c r="F56" s="3" t="s">
        <v>54</v>
      </c>
      <c r="G56" s="1">
        <v>-1</v>
      </c>
      <c r="H56" s="2">
        <v>146.5</v>
      </c>
      <c r="I56" s="1" t="s">
        <v>5</v>
      </c>
      <c r="J56" s="1">
        <f>G56*1000</f>
        <v>-1000</v>
      </c>
      <c r="K56" s="10">
        <f>H56*J56*公式計算用參數!$B$1</f>
        <v>-104.38124999999999</v>
      </c>
      <c r="L56" s="10">
        <f>-H56*J56*公式計算用參數!$B$2</f>
        <v>439.5</v>
      </c>
    </row>
    <row r="57" spans="1:12" ht="15.75" customHeight="1" x14ac:dyDescent="0.2">
      <c r="A57" s="11">
        <v>44300</v>
      </c>
      <c r="B57" s="1" t="s">
        <v>15</v>
      </c>
      <c r="C57" s="4" t="s">
        <v>39</v>
      </c>
      <c r="D57" s="13">
        <v>1533</v>
      </c>
      <c r="E57" s="4" t="s">
        <v>4</v>
      </c>
      <c r="F57" s="12" t="s">
        <v>53</v>
      </c>
      <c r="G57" s="1">
        <v>1</v>
      </c>
      <c r="H57" s="2">
        <v>69.099999999999994</v>
      </c>
      <c r="I57" s="1" t="s">
        <v>5</v>
      </c>
      <c r="J57" s="1">
        <v>1000</v>
      </c>
      <c r="K57" s="10">
        <f>H57*J57*公式計算用參數!$B$1</f>
        <v>49.233749999999993</v>
      </c>
      <c r="L57" s="1">
        <v>0</v>
      </c>
    </row>
    <row r="58" spans="1:12" ht="15.75" customHeight="1" x14ac:dyDescent="0.2">
      <c r="A58" s="11">
        <v>44300</v>
      </c>
      <c r="B58" s="1" t="s">
        <v>14</v>
      </c>
      <c r="C58" s="4" t="s">
        <v>39</v>
      </c>
      <c r="D58" s="13">
        <v>2338</v>
      </c>
      <c r="E58" s="4" t="s">
        <v>4</v>
      </c>
      <c r="F58" s="12" t="s">
        <v>53</v>
      </c>
      <c r="G58" s="1">
        <v>1</v>
      </c>
      <c r="H58" s="2">
        <v>84.2</v>
      </c>
      <c r="I58" s="1" t="s">
        <v>5</v>
      </c>
      <c r="J58" s="1">
        <v>1000</v>
      </c>
      <c r="K58" s="10">
        <f>H58*J58*公式計算用參數!$B$1</f>
        <v>59.992499999999993</v>
      </c>
      <c r="L58" s="1">
        <v>0</v>
      </c>
    </row>
    <row r="59" spans="1:12" ht="15.75" customHeight="1" x14ac:dyDescent="0.2">
      <c r="A59" s="11">
        <v>44300</v>
      </c>
      <c r="B59" s="1" t="s">
        <v>15</v>
      </c>
      <c r="C59" s="4" t="s">
        <v>39</v>
      </c>
      <c r="D59" s="13">
        <v>1533</v>
      </c>
      <c r="E59" s="4" t="s">
        <v>4</v>
      </c>
      <c r="F59" s="12" t="s">
        <v>53</v>
      </c>
      <c r="G59" s="1">
        <v>1</v>
      </c>
      <c r="H59" s="2">
        <v>69.099999999999994</v>
      </c>
      <c r="I59" s="1" t="s">
        <v>5</v>
      </c>
      <c r="J59" s="1">
        <v>1000</v>
      </c>
      <c r="K59" s="10">
        <f>H59*J59*公式計算用參數!$B$1</f>
        <v>49.233749999999993</v>
      </c>
      <c r="L59" s="1">
        <v>0</v>
      </c>
    </row>
    <row r="60" spans="1:12" ht="15.75" customHeight="1" x14ac:dyDescent="0.2">
      <c r="A60" s="11">
        <v>44301</v>
      </c>
      <c r="B60" s="1" t="s">
        <v>15</v>
      </c>
      <c r="C60" s="4" t="s">
        <v>39</v>
      </c>
      <c r="D60" s="13">
        <v>1533</v>
      </c>
      <c r="E60" s="4" t="s">
        <v>4</v>
      </c>
      <c r="F60" s="3" t="s">
        <v>54</v>
      </c>
      <c r="G60" s="1">
        <v>-1</v>
      </c>
      <c r="H60" s="2">
        <v>69</v>
      </c>
      <c r="I60" s="1" t="s">
        <v>5</v>
      </c>
      <c r="J60" s="1">
        <f t="shared" ref="J60:J61" si="5">G60*1000</f>
        <v>-1000</v>
      </c>
      <c r="K60" s="10">
        <f>H60*J60*公式計算用參數!$B$1</f>
        <v>-49.162499999999994</v>
      </c>
      <c r="L60" s="10">
        <f>-H60*J60*公式計算用參數!$B$2</f>
        <v>207</v>
      </c>
    </row>
    <row r="61" spans="1:12" ht="15.75" customHeight="1" x14ac:dyDescent="0.2">
      <c r="A61" s="11">
        <v>44302</v>
      </c>
      <c r="B61" s="1" t="s">
        <v>14</v>
      </c>
      <c r="C61" s="4" t="s">
        <v>39</v>
      </c>
      <c r="D61" s="13">
        <v>2338</v>
      </c>
      <c r="E61" s="4" t="s">
        <v>4</v>
      </c>
      <c r="F61" s="3" t="s">
        <v>54</v>
      </c>
      <c r="G61" s="1">
        <v>-1</v>
      </c>
      <c r="H61" s="2">
        <v>87.5</v>
      </c>
      <c r="I61" s="1" t="s">
        <v>5</v>
      </c>
      <c r="J61" s="1">
        <f t="shared" si="5"/>
        <v>-1000</v>
      </c>
      <c r="K61" s="10">
        <f>H61*J61*公式計算用參數!$B$1</f>
        <v>-62.343749999999993</v>
      </c>
      <c r="L61" s="10">
        <f>-H61*J61*公式計算用參數!$B$2</f>
        <v>262.5</v>
      </c>
    </row>
    <row r="62" spans="1:12" ht="15.75" customHeight="1" x14ac:dyDescent="0.2">
      <c r="A62" s="11">
        <v>44306</v>
      </c>
      <c r="B62" s="1" t="s">
        <v>15</v>
      </c>
      <c r="C62" s="4" t="s">
        <v>39</v>
      </c>
      <c r="D62" s="13">
        <v>1533</v>
      </c>
      <c r="E62" s="4" t="s">
        <v>4</v>
      </c>
      <c r="F62" s="12" t="s">
        <v>53</v>
      </c>
      <c r="G62" s="1">
        <v>1</v>
      </c>
      <c r="H62" s="2">
        <v>69.2</v>
      </c>
      <c r="I62" s="1" t="s">
        <v>5</v>
      </c>
      <c r="J62" s="1">
        <v>1000</v>
      </c>
      <c r="K62" s="10">
        <f>H62*J62*公式計算用參數!$B$1</f>
        <v>49.304999999999993</v>
      </c>
      <c r="L62" s="1">
        <v>0</v>
      </c>
    </row>
    <row r="63" spans="1:12" ht="15.75" customHeight="1" x14ac:dyDescent="0.2">
      <c r="A63" s="11">
        <v>44306</v>
      </c>
      <c r="B63" s="1" t="s">
        <v>15</v>
      </c>
      <c r="C63" s="4" t="s">
        <v>39</v>
      </c>
      <c r="D63" s="13">
        <v>1533</v>
      </c>
      <c r="E63" s="4" t="s">
        <v>4</v>
      </c>
      <c r="F63" s="12" t="s">
        <v>53</v>
      </c>
      <c r="G63" s="1">
        <v>1</v>
      </c>
      <c r="H63" s="2">
        <v>68.900000000000006</v>
      </c>
      <c r="I63" s="1" t="s">
        <v>5</v>
      </c>
      <c r="J63" s="1">
        <v>1000</v>
      </c>
      <c r="K63" s="10">
        <f>H63*J63*公式計算用參數!$B$1</f>
        <v>49.091249999999995</v>
      </c>
      <c r="L63" s="1">
        <v>0</v>
      </c>
    </row>
    <row r="64" spans="1:12" ht="15.75" customHeight="1" x14ac:dyDescent="0.2">
      <c r="A64" s="11">
        <v>44327</v>
      </c>
      <c r="B64" s="1" t="s">
        <v>16</v>
      </c>
      <c r="C64" s="4" t="s">
        <v>39</v>
      </c>
      <c r="D64" s="13">
        <v>2002</v>
      </c>
      <c r="E64" s="4" t="s">
        <v>4</v>
      </c>
      <c r="F64" s="3" t="s">
        <v>54</v>
      </c>
      <c r="G64" s="1">
        <v>-1</v>
      </c>
      <c r="H64" s="2">
        <v>44.2</v>
      </c>
      <c r="I64" s="1" t="s">
        <v>5</v>
      </c>
      <c r="J64" s="1">
        <f>G64*1000</f>
        <v>-1000</v>
      </c>
      <c r="K64" s="10">
        <f>H64*J64*公式計算用參數!$B$1</f>
        <v>-31.492499999999996</v>
      </c>
      <c r="L64" s="10">
        <f>-H64*J64*公式計算用參數!$B$2</f>
        <v>132.6</v>
      </c>
    </row>
    <row r="65" spans="1:12" ht="15.75" customHeight="1" x14ac:dyDescent="0.2">
      <c r="A65" s="11">
        <v>44327</v>
      </c>
      <c r="B65" s="1" t="s">
        <v>16</v>
      </c>
      <c r="C65" s="4" t="s">
        <v>39</v>
      </c>
      <c r="D65" s="13">
        <v>2002</v>
      </c>
      <c r="E65" s="4" t="s">
        <v>4</v>
      </c>
      <c r="F65" s="12" t="s">
        <v>53</v>
      </c>
      <c r="G65" s="1">
        <v>1</v>
      </c>
      <c r="H65" s="2">
        <v>45.5</v>
      </c>
      <c r="I65" s="1" t="s">
        <v>5</v>
      </c>
      <c r="J65" s="1">
        <v>1000</v>
      </c>
      <c r="K65" s="10">
        <f>H65*J65*公式計算用參數!$B$1</f>
        <v>32.418749999999996</v>
      </c>
      <c r="L65" s="1">
        <v>0</v>
      </c>
    </row>
    <row r="66" spans="1:12" ht="15.75" customHeight="1" x14ac:dyDescent="0.2">
      <c r="A66" s="11">
        <v>44327</v>
      </c>
      <c r="B66" s="1" t="s">
        <v>16</v>
      </c>
      <c r="C66" s="4" t="s">
        <v>39</v>
      </c>
      <c r="D66" s="13">
        <v>2002</v>
      </c>
      <c r="E66" s="4" t="s">
        <v>4</v>
      </c>
      <c r="F66" s="12" t="s">
        <v>53</v>
      </c>
      <c r="G66" s="1">
        <v>1</v>
      </c>
      <c r="H66" s="2">
        <v>45.6</v>
      </c>
      <c r="I66" s="1" t="s">
        <v>5</v>
      </c>
      <c r="J66" s="1">
        <v>1000</v>
      </c>
      <c r="K66" s="10">
        <f>H66*J66*公式計算用參數!$B$1</f>
        <v>32.489999999999995</v>
      </c>
      <c r="L66" s="1">
        <v>0</v>
      </c>
    </row>
    <row r="67" spans="1:12" ht="15.75" customHeight="1" x14ac:dyDescent="0.2">
      <c r="A67" s="11">
        <v>44327</v>
      </c>
      <c r="B67" s="1" t="s">
        <v>16</v>
      </c>
      <c r="C67" s="4" t="s">
        <v>39</v>
      </c>
      <c r="D67" s="13">
        <v>2002</v>
      </c>
      <c r="E67" s="4" t="s">
        <v>4</v>
      </c>
      <c r="F67" s="3" t="s">
        <v>54</v>
      </c>
      <c r="G67" s="1">
        <v>-1</v>
      </c>
      <c r="H67" s="2">
        <v>44.2</v>
      </c>
      <c r="I67" s="1" t="s">
        <v>5</v>
      </c>
      <c r="J67" s="1">
        <f t="shared" ref="J67:J68" si="6">G67*1000</f>
        <v>-1000</v>
      </c>
      <c r="K67" s="10">
        <f>H67*J67*公式計算用參數!$B$1</f>
        <v>-31.492499999999996</v>
      </c>
      <c r="L67" s="10">
        <f>-H67*J67*公式計算用參數!$B$2</f>
        <v>132.6</v>
      </c>
    </row>
    <row r="68" spans="1:12" ht="15.75" customHeight="1" x14ac:dyDescent="0.2">
      <c r="A68" s="11">
        <v>44327</v>
      </c>
      <c r="B68" s="1" t="s">
        <v>16</v>
      </c>
      <c r="C68" s="4" t="s">
        <v>39</v>
      </c>
      <c r="D68" s="13">
        <v>2002</v>
      </c>
      <c r="E68" s="4" t="s">
        <v>4</v>
      </c>
      <c r="F68" s="3" t="s">
        <v>54</v>
      </c>
      <c r="G68" s="1">
        <v>-1</v>
      </c>
      <c r="H68" s="2">
        <v>44.2</v>
      </c>
      <c r="I68" s="1" t="s">
        <v>5</v>
      </c>
      <c r="J68" s="1">
        <f t="shared" si="6"/>
        <v>-1000</v>
      </c>
      <c r="K68" s="10">
        <f>H68*J68*公式計算用參數!$B$1</f>
        <v>-31.492499999999996</v>
      </c>
      <c r="L68" s="10">
        <f>-H68*J68*公式計算用參數!$B$2</f>
        <v>132.6</v>
      </c>
    </row>
    <row r="69" spans="1:12" ht="15.75" customHeight="1" x14ac:dyDescent="0.2">
      <c r="A69" s="11">
        <v>44327</v>
      </c>
      <c r="B69" s="1" t="s">
        <v>16</v>
      </c>
      <c r="C69" s="4" t="s">
        <v>39</v>
      </c>
      <c r="D69" s="13">
        <v>2002</v>
      </c>
      <c r="E69" s="4" t="s">
        <v>4</v>
      </c>
      <c r="F69" s="12" t="s">
        <v>53</v>
      </c>
      <c r="G69" s="1">
        <v>1</v>
      </c>
      <c r="H69" s="2">
        <v>46</v>
      </c>
      <c r="I69" s="1" t="s">
        <v>5</v>
      </c>
      <c r="J69" s="1">
        <v>1000</v>
      </c>
      <c r="K69" s="10">
        <f>H69*J69*公式計算用參數!$B$1</f>
        <v>32.774999999999999</v>
      </c>
      <c r="L69" s="1">
        <v>0</v>
      </c>
    </row>
    <row r="70" spans="1:12" ht="15.75" customHeight="1" x14ac:dyDescent="0.2">
      <c r="A70" s="11">
        <v>44327</v>
      </c>
      <c r="B70" s="1" t="s">
        <v>16</v>
      </c>
      <c r="C70" s="4" t="s">
        <v>39</v>
      </c>
      <c r="D70" s="13">
        <v>2002</v>
      </c>
      <c r="E70" s="4" t="s">
        <v>4</v>
      </c>
      <c r="F70" s="12" t="s">
        <v>53</v>
      </c>
      <c r="G70" s="1">
        <v>1</v>
      </c>
      <c r="H70" s="2">
        <v>45.8</v>
      </c>
      <c r="I70" s="1" t="s">
        <v>5</v>
      </c>
      <c r="J70" s="1">
        <v>1000</v>
      </c>
      <c r="K70" s="10">
        <f>H70*J70*公式計算用參數!$B$1</f>
        <v>32.632499999999993</v>
      </c>
      <c r="L70" s="1">
        <v>0</v>
      </c>
    </row>
    <row r="71" spans="1:12" ht="15.75" customHeight="1" x14ac:dyDescent="0.2">
      <c r="A71" s="11">
        <v>44327</v>
      </c>
      <c r="B71" s="1" t="s">
        <v>16</v>
      </c>
      <c r="C71" s="4" t="s">
        <v>39</v>
      </c>
      <c r="D71" s="13">
        <v>2002</v>
      </c>
      <c r="E71" s="4" t="s">
        <v>4</v>
      </c>
      <c r="F71" s="12" t="s">
        <v>53</v>
      </c>
      <c r="G71" s="1">
        <v>1</v>
      </c>
      <c r="H71" s="2">
        <v>45.3</v>
      </c>
      <c r="I71" s="1" t="s">
        <v>5</v>
      </c>
      <c r="J71" s="1">
        <v>1000</v>
      </c>
      <c r="K71" s="10">
        <f>H71*J71*公式計算用參數!$B$1</f>
        <v>32.276249999999997</v>
      </c>
      <c r="L71" s="1">
        <v>0</v>
      </c>
    </row>
    <row r="72" spans="1:12" ht="15.75" customHeight="1" x14ac:dyDescent="0.2">
      <c r="A72" s="11">
        <v>44329</v>
      </c>
      <c r="B72" s="1" t="s">
        <v>3</v>
      </c>
      <c r="C72" s="4" t="s">
        <v>39</v>
      </c>
      <c r="D72" s="13">
        <v>2330</v>
      </c>
      <c r="E72" s="4" t="s">
        <v>4</v>
      </c>
      <c r="F72" s="3" t="s">
        <v>54</v>
      </c>
      <c r="G72" s="1">
        <v>-1</v>
      </c>
      <c r="H72" s="2">
        <v>550</v>
      </c>
      <c r="I72" s="1" t="s">
        <v>5</v>
      </c>
      <c r="J72" s="1">
        <f t="shared" ref="J72:J73" si="7">G72*1000</f>
        <v>-1000</v>
      </c>
      <c r="K72" s="10">
        <f>H72*J72*公式計算用參數!$B$1</f>
        <v>-391.87499999999994</v>
      </c>
      <c r="L72" s="10">
        <f>-H72*J72*公式計算用參數!$B$2</f>
        <v>1650</v>
      </c>
    </row>
    <row r="73" spans="1:12" ht="15.75" customHeight="1" x14ac:dyDescent="0.2">
      <c r="A73" s="11">
        <v>44329</v>
      </c>
      <c r="B73" s="1" t="s">
        <v>3</v>
      </c>
      <c r="C73" s="4" t="s">
        <v>39</v>
      </c>
      <c r="D73" s="13">
        <v>2330</v>
      </c>
      <c r="E73" s="4" t="s">
        <v>4</v>
      </c>
      <c r="F73" s="3" t="s">
        <v>54</v>
      </c>
      <c r="G73" s="1">
        <v>-2</v>
      </c>
      <c r="H73" s="2">
        <v>550</v>
      </c>
      <c r="I73" s="1" t="s">
        <v>5</v>
      </c>
      <c r="J73" s="1">
        <f t="shared" si="7"/>
        <v>-2000</v>
      </c>
      <c r="K73" s="10">
        <f>H73*J73*公式計算用參數!$B$1</f>
        <v>-783.74999999999989</v>
      </c>
      <c r="L73" s="10">
        <f>-H73*J73*公式計算用參數!$B$2</f>
        <v>3300</v>
      </c>
    </row>
    <row r="74" spans="1:12" ht="15.75" customHeight="1" x14ac:dyDescent="0.2">
      <c r="A74" s="11">
        <v>44329</v>
      </c>
      <c r="B74" s="1" t="s">
        <v>12</v>
      </c>
      <c r="C74" s="4" t="s">
        <v>39</v>
      </c>
      <c r="D74" s="13">
        <v>3006</v>
      </c>
      <c r="E74" s="4" t="s">
        <v>4</v>
      </c>
      <c r="F74" s="12" t="s">
        <v>53</v>
      </c>
      <c r="G74" s="1">
        <v>1</v>
      </c>
      <c r="H74" s="2">
        <v>114</v>
      </c>
      <c r="I74" s="1" t="s">
        <v>5</v>
      </c>
      <c r="J74" s="1">
        <v>1000</v>
      </c>
      <c r="K74" s="10">
        <f>H74*J74*公式計算用參數!$B$1</f>
        <v>81.224999999999994</v>
      </c>
      <c r="L74" s="1">
        <v>0</v>
      </c>
    </row>
    <row r="75" spans="1:12" ht="15.75" customHeight="1" x14ac:dyDescent="0.2">
      <c r="A75" s="11">
        <v>44329</v>
      </c>
      <c r="B75" s="1" t="s">
        <v>12</v>
      </c>
      <c r="C75" s="4" t="s">
        <v>39</v>
      </c>
      <c r="D75" s="13">
        <v>3006</v>
      </c>
      <c r="E75" s="4" t="s">
        <v>4</v>
      </c>
      <c r="F75" s="12" t="s">
        <v>53</v>
      </c>
      <c r="G75" s="1">
        <v>1</v>
      </c>
      <c r="H75" s="2">
        <v>115</v>
      </c>
      <c r="I75" s="1" t="s">
        <v>5</v>
      </c>
      <c r="J75" s="1">
        <v>1000</v>
      </c>
      <c r="K75" s="10">
        <f>H75*J75*公式計算用參數!$B$1</f>
        <v>81.937499999999986</v>
      </c>
      <c r="L75" s="1">
        <v>0</v>
      </c>
    </row>
    <row r="76" spans="1:12" ht="15.75" customHeight="1" x14ac:dyDescent="0.2">
      <c r="A76" s="11">
        <v>44329</v>
      </c>
      <c r="B76" s="1" t="s">
        <v>3</v>
      </c>
      <c r="C76" s="4" t="s">
        <v>39</v>
      </c>
      <c r="D76" s="13">
        <v>2330</v>
      </c>
      <c r="E76" s="4" t="s">
        <v>4</v>
      </c>
      <c r="F76" s="12" t="s">
        <v>53</v>
      </c>
      <c r="G76" s="1">
        <v>1</v>
      </c>
      <c r="H76" s="2">
        <v>550</v>
      </c>
      <c r="I76" s="1" t="s">
        <v>5</v>
      </c>
      <c r="J76" s="1">
        <v>1000</v>
      </c>
      <c r="K76" s="10">
        <f>H76*J76*公式計算用參數!$B$1</f>
        <v>391.87499999999994</v>
      </c>
      <c r="L76" s="1">
        <v>0</v>
      </c>
    </row>
    <row r="77" spans="1:12" ht="15.75" customHeight="1" x14ac:dyDescent="0.2">
      <c r="A77" s="11">
        <v>44329</v>
      </c>
      <c r="B77" s="1" t="s">
        <v>12</v>
      </c>
      <c r="C77" s="4" t="s">
        <v>39</v>
      </c>
      <c r="D77" s="13">
        <v>3006</v>
      </c>
      <c r="E77" s="4" t="s">
        <v>4</v>
      </c>
      <c r="F77" s="3" t="s">
        <v>54</v>
      </c>
      <c r="G77" s="1">
        <v>-1</v>
      </c>
      <c r="H77" s="2">
        <v>116.5</v>
      </c>
      <c r="I77" s="1" t="s">
        <v>5</v>
      </c>
      <c r="J77" s="1">
        <f t="shared" ref="J77:J81" si="8">G77*1000</f>
        <v>-1000</v>
      </c>
      <c r="K77" s="10">
        <f>H77*J77*公式計算用參數!$B$1</f>
        <v>-83.006249999999994</v>
      </c>
      <c r="L77" s="10">
        <f>-H77*J77*公式計算用參數!$B$2</f>
        <v>349.5</v>
      </c>
    </row>
    <row r="78" spans="1:12" ht="15.75" customHeight="1" x14ac:dyDescent="0.2">
      <c r="A78" s="11">
        <v>44329</v>
      </c>
      <c r="B78" s="1" t="s">
        <v>12</v>
      </c>
      <c r="C78" s="4" t="s">
        <v>39</v>
      </c>
      <c r="D78" s="13">
        <v>3006</v>
      </c>
      <c r="E78" s="4" t="s">
        <v>4</v>
      </c>
      <c r="F78" s="3" t="s">
        <v>54</v>
      </c>
      <c r="G78" s="1">
        <v>-1</v>
      </c>
      <c r="H78" s="2">
        <v>116</v>
      </c>
      <c r="I78" s="1" t="s">
        <v>5</v>
      </c>
      <c r="J78" s="1">
        <f t="shared" si="8"/>
        <v>-1000</v>
      </c>
      <c r="K78" s="10">
        <f>H78*J78*公式計算用參數!$B$1</f>
        <v>-82.649999999999991</v>
      </c>
      <c r="L78" s="10">
        <f>-H78*J78*公式計算用參數!$B$2</f>
        <v>348</v>
      </c>
    </row>
    <row r="79" spans="1:12" ht="15.75" customHeight="1" x14ac:dyDescent="0.2">
      <c r="A79" s="11">
        <v>44330</v>
      </c>
      <c r="B79" s="1" t="s">
        <v>16</v>
      </c>
      <c r="C79" s="4" t="s">
        <v>39</v>
      </c>
      <c r="D79" s="13">
        <v>2002</v>
      </c>
      <c r="E79" s="4" t="s">
        <v>4</v>
      </c>
      <c r="F79" s="3" t="s">
        <v>54</v>
      </c>
      <c r="G79" s="1">
        <v>-2</v>
      </c>
      <c r="H79" s="2">
        <v>34.85</v>
      </c>
      <c r="I79" s="1" t="s">
        <v>5</v>
      </c>
      <c r="J79" s="1">
        <f t="shared" si="8"/>
        <v>-2000</v>
      </c>
      <c r="K79" s="10">
        <f>H79*J79*公式計算用參數!$B$1</f>
        <v>-49.661249999999995</v>
      </c>
      <c r="L79" s="10">
        <f>-H79*J79*公式計算用參數!$B$2</f>
        <v>209.1</v>
      </c>
    </row>
    <row r="80" spans="1:12" ht="15.75" customHeight="1" x14ac:dyDescent="0.2">
      <c r="A80" s="11">
        <v>44330</v>
      </c>
      <c r="B80" s="1" t="s">
        <v>15</v>
      </c>
      <c r="C80" s="4" t="s">
        <v>39</v>
      </c>
      <c r="D80" s="13">
        <v>1533</v>
      </c>
      <c r="E80" s="4" t="s">
        <v>4</v>
      </c>
      <c r="F80" s="3" t="s">
        <v>54</v>
      </c>
      <c r="G80" s="1">
        <v>-3</v>
      </c>
      <c r="H80" s="2">
        <v>50.8</v>
      </c>
      <c r="I80" s="1" t="s">
        <v>5</v>
      </c>
      <c r="J80" s="1">
        <f t="shared" si="8"/>
        <v>-3000</v>
      </c>
      <c r="K80" s="10">
        <f>H80*J80*公式計算用參數!$B$1</f>
        <v>-108.58499999999999</v>
      </c>
      <c r="L80" s="10">
        <f>-H80*J80*公式計算用參數!$B$2</f>
        <v>457.2</v>
      </c>
    </row>
    <row r="81" spans="1:12" ht="15.75" customHeight="1" x14ac:dyDescent="0.2">
      <c r="A81" s="11">
        <v>44333</v>
      </c>
      <c r="B81" s="1" t="s">
        <v>3</v>
      </c>
      <c r="C81" s="4" t="s">
        <v>39</v>
      </c>
      <c r="D81" s="13">
        <v>2330</v>
      </c>
      <c r="E81" s="4" t="s">
        <v>4</v>
      </c>
      <c r="F81" s="3" t="s">
        <v>54</v>
      </c>
      <c r="G81" s="1">
        <v>-1</v>
      </c>
      <c r="H81" s="2">
        <v>545</v>
      </c>
      <c r="I81" s="1" t="s">
        <v>5</v>
      </c>
      <c r="J81" s="1">
        <f t="shared" si="8"/>
        <v>-1000</v>
      </c>
      <c r="K81" s="10">
        <f>H81*J81*公式計算用參數!$B$1</f>
        <v>-388.31249999999994</v>
      </c>
      <c r="L81" s="10">
        <f>-H81*J81*公式計算用參數!$B$2</f>
        <v>1635</v>
      </c>
    </row>
    <row r="82" spans="1:12" ht="15.75" customHeight="1" x14ac:dyDescent="0.2">
      <c r="A82" s="11">
        <v>44334</v>
      </c>
      <c r="B82" s="1" t="s">
        <v>3</v>
      </c>
      <c r="C82" s="4" t="s">
        <v>39</v>
      </c>
      <c r="D82" s="13">
        <v>2330</v>
      </c>
      <c r="E82" s="4" t="s">
        <v>4</v>
      </c>
      <c r="F82" s="12" t="s">
        <v>53</v>
      </c>
      <c r="G82" s="1">
        <v>1</v>
      </c>
      <c r="H82" s="2">
        <v>559</v>
      </c>
      <c r="I82" s="1" t="s">
        <v>5</v>
      </c>
      <c r="J82" s="1">
        <v>1000</v>
      </c>
      <c r="K82" s="10">
        <f>H82*J82*公式計算用參數!$B$1</f>
        <v>398.28749999999997</v>
      </c>
      <c r="L82" s="1">
        <v>0</v>
      </c>
    </row>
    <row r="83" spans="1:12" ht="15.75" customHeight="1" x14ac:dyDescent="0.2">
      <c r="A83" s="11">
        <v>44334</v>
      </c>
      <c r="B83" s="1" t="s">
        <v>3</v>
      </c>
      <c r="C83" s="4" t="s">
        <v>39</v>
      </c>
      <c r="D83" s="13">
        <v>2330</v>
      </c>
      <c r="E83" s="4" t="s">
        <v>4</v>
      </c>
      <c r="F83" s="12" t="s">
        <v>53</v>
      </c>
      <c r="G83" s="1">
        <v>1</v>
      </c>
      <c r="H83" s="2">
        <v>559</v>
      </c>
      <c r="I83" s="1" t="s">
        <v>5</v>
      </c>
      <c r="J83" s="1">
        <v>1000</v>
      </c>
      <c r="K83" s="10">
        <f>H83*J83*公式計算用參數!$B$1</f>
        <v>398.28749999999997</v>
      </c>
      <c r="L83" s="1">
        <v>0</v>
      </c>
    </row>
    <row r="84" spans="1:12" ht="15.75" customHeight="1" x14ac:dyDescent="0.2">
      <c r="A84" s="11">
        <v>44337</v>
      </c>
      <c r="B84" s="1" t="s">
        <v>12</v>
      </c>
      <c r="C84" s="4" t="s">
        <v>39</v>
      </c>
      <c r="D84" s="13">
        <v>3006</v>
      </c>
      <c r="E84" s="4" t="s">
        <v>4</v>
      </c>
      <c r="F84" s="12" t="s">
        <v>53</v>
      </c>
      <c r="G84" s="1">
        <v>1</v>
      </c>
      <c r="H84" s="2">
        <v>106</v>
      </c>
      <c r="I84" s="1" t="s">
        <v>5</v>
      </c>
      <c r="J84" s="1">
        <v>1000</v>
      </c>
      <c r="K84" s="10">
        <f>H84*J84*公式計算用參數!$B$1</f>
        <v>75.524999999999991</v>
      </c>
      <c r="L84" s="1">
        <v>0</v>
      </c>
    </row>
    <row r="85" spans="1:12" ht="15.75" customHeight="1" x14ac:dyDescent="0.2">
      <c r="A85" s="11">
        <v>44337</v>
      </c>
      <c r="B85" s="1" t="s">
        <v>12</v>
      </c>
      <c r="C85" s="4" t="s">
        <v>39</v>
      </c>
      <c r="D85" s="13">
        <v>3006</v>
      </c>
      <c r="E85" s="4" t="s">
        <v>4</v>
      </c>
      <c r="F85" s="3" t="s">
        <v>54</v>
      </c>
      <c r="G85" s="1">
        <v>-1</v>
      </c>
      <c r="H85" s="2">
        <v>103</v>
      </c>
      <c r="I85" s="1" t="s">
        <v>5</v>
      </c>
      <c r="J85" s="1">
        <f>G85*1000</f>
        <v>-1000</v>
      </c>
      <c r="K85" s="10">
        <f>H85*J85*公式計算用參數!$B$1</f>
        <v>-73.387499999999989</v>
      </c>
      <c r="L85" s="10">
        <f>-H85*J85*公式計算用參數!$B$2</f>
        <v>309</v>
      </c>
    </row>
    <row r="86" spans="1:12" ht="15.75" customHeight="1" x14ac:dyDescent="0.2">
      <c r="A86" s="11">
        <v>44399</v>
      </c>
      <c r="B86" s="1" t="s">
        <v>12</v>
      </c>
      <c r="C86" s="4" t="s">
        <v>39</v>
      </c>
      <c r="D86" s="13">
        <v>3006</v>
      </c>
      <c r="E86" s="4" t="s">
        <v>4</v>
      </c>
      <c r="F86" s="3" t="s">
        <v>54</v>
      </c>
      <c r="G86" s="1">
        <v>-1</v>
      </c>
      <c r="H86" s="2">
        <v>191</v>
      </c>
      <c r="I86" s="1" t="s">
        <v>5</v>
      </c>
      <c r="J86" s="1">
        <f t="shared" ref="J86:J87" si="9">G86*1000</f>
        <v>-1000</v>
      </c>
      <c r="K86" s="10">
        <f>H86*J86*公式計算用參數!$B$1</f>
        <v>-136.08749999999998</v>
      </c>
      <c r="L86" s="10">
        <f>-H86*J86*公式計算用參數!$B$2</f>
        <v>573</v>
      </c>
    </row>
    <row r="87" spans="1:12" ht="15.75" customHeight="1" x14ac:dyDescent="0.2">
      <c r="A87" s="11">
        <v>44399</v>
      </c>
      <c r="B87" s="1" t="s">
        <v>12</v>
      </c>
      <c r="C87" s="4" t="s">
        <v>39</v>
      </c>
      <c r="D87" s="13">
        <v>3006</v>
      </c>
      <c r="E87" s="4" t="s">
        <v>4</v>
      </c>
      <c r="F87" s="3" t="s">
        <v>54</v>
      </c>
      <c r="G87" s="1">
        <v>-1</v>
      </c>
      <c r="H87" s="2">
        <v>196.5</v>
      </c>
      <c r="I87" s="1" t="s">
        <v>5</v>
      </c>
      <c r="J87" s="1">
        <f t="shared" si="9"/>
        <v>-1000</v>
      </c>
      <c r="K87" s="10">
        <f>H87*J87*公式計算用參數!$B$1</f>
        <v>-140.00624999999999</v>
      </c>
      <c r="L87" s="10">
        <f>-H87*J87*公式計算用參數!$B$2</f>
        <v>589.5</v>
      </c>
    </row>
    <row r="88" spans="1:12" ht="15.75" customHeight="1" x14ac:dyDescent="0.2">
      <c r="A88" s="11">
        <v>44406</v>
      </c>
      <c r="B88" s="1" t="s">
        <v>3</v>
      </c>
      <c r="C88" s="4" t="s">
        <v>39</v>
      </c>
      <c r="D88" s="13">
        <v>2330</v>
      </c>
      <c r="E88" s="4" t="s">
        <v>4</v>
      </c>
      <c r="F88" s="12" t="s">
        <v>53</v>
      </c>
      <c r="G88" s="1">
        <v>1</v>
      </c>
      <c r="H88" s="2">
        <v>578</v>
      </c>
      <c r="I88" s="1" t="s">
        <v>44</v>
      </c>
      <c r="J88" s="1">
        <v>1000</v>
      </c>
      <c r="K88" s="10">
        <f>H88*J88*公式計算用參數!$B$1</f>
        <v>411.82499999999993</v>
      </c>
      <c r="L88" s="1">
        <v>0</v>
      </c>
    </row>
    <row r="89" spans="1:12" ht="15.75" customHeight="1" x14ac:dyDescent="0.2">
      <c r="A89" s="11">
        <v>44407</v>
      </c>
      <c r="B89" s="1" t="s">
        <v>17</v>
      </c>
      <c r="C89" s="4" t="s">
        <v>39</v>
      </c>
      <c r="D89" s="13">
        <v>6770</v>
      </c>
      <c r="E89" s="4" t="s">
        <v>4</v>
      </c>
      <c r="F89" s="12" t="s">
        <v>53</v>
      </c>
      <c r="G89" s="1">
        <v>4</v>
      </c>
      <c r="H89" s="2">
        <v>68.3</v>
      </c>
      <c r="I89" s="1" t="s">
        <v>5</v>
      </c>
      <c r="J89" s="1">
        <v>4000</v>
      </c>
      <c r="K89" s="10">
        <f>H89*J89*公式計算用參數!$B$1</f>
        <v>194.65499999999997</v>
      </c>
      <c r="L89" s="1">
        <v>0</v>
      </c>
    </row>
    <row r="90" spans="1:12" ht="15.75" customHeight="1" x14ac:dyDescent="0.2">
      <c r="A90" s="11">
        <v>44407</v>
      </c>
      <c r="B90" s="1" t="s">
        <v>18</v>
      </c>
      <c r="C90" s="4" t="s">
        <v>39</v>
      </c>
      <c r="D90" s="13">
        <v>2457</v>
      </c>
      <c r="E90" s="4" t="s">
        <v>4</v>
      </c>
      <c r="F90" s="12" t="s">
        <v>53</v>
      </c>
      <c r="G90" s="1">
        <v>1</v>
      </c>
      <c r="H90" s="2">
        <v>38.5</v>
      </c>
      <c r="I90" s="1" t="s">
        <v>5</v>
      </c>
      <c r="J90" s="1">
        <v>1000</v>
      </c>
      <c r="K90" s="10">
        <f>H90*J90*公式計算用參數!$B$1</f>
        <v>27.431249999999999</v>
      </c>
      <c r="L90" s="1">
        <v>0</v>
      </c>
    </row>
    <row r="91" spans="1:12" ht="15.75" customHeight="1" x14ac:dyDescent="0.2">
      <c r="A91" s="11">
        <v>44407</v>
      </c>
      <c r="B91" s="1" t="s">
        <v>18</v>
      </c>
      <c r="C91" s="4" t="s">
        <v>39</v>
      </c>
      <c r="D91" s="13">
        <v>2457</v>
      </c>
      <c r="E91" s="4" t="s">
        <v>4</v>
      </c>
      <c r="F91" s="12" t="s">
        <v>53</v>
      </c>
      <c r="G91" s="1">
        <v>2</v>
      </c>
      <c r="H91" s="2">
        <v>38.299999999999997</v>
      </c>
      <c r="I91" s="1" t="s">
        <v>5</v>
      </c>
      <c r="J91" s="1">
        <v>2000</v>
      </c>
      <c r="K91" s="10">
        <f>H91*J91*公式計算用參數!$B$1</f>
        <v>54.577499999999993</v>
      </c>
      <c r="L91" s="1">
        <v>0</v>
      </c>
    </row>
    <row r="92" spans="1:12" ht="15.75" customHeight="1" x14ac:dyDescent="0.2">
      <c r="A92" s="11">
        <v>44412</v>
      </c>
      <c r="B92" s="1" t="s">
        <v>19</v>
      </c>
      <c r="C92" s="4" t="s">
        <v>39</v>
      </c>
      <c r="D92" s="13">
        <v>3707</v>
      </c>
      <c r="E92" s="4" t="s">
        <v>4</v>
      </c>
      <c r="F92" s="12" t="s">
        <v>53</v>
      </c>
      <c r="G92" s="1">
        <v>1</v>
      </c>
      <c r="H92" s="2">
        <v>108</v>
      </c>
      <c r="I92" s="1" t="s">
        <v>44</v>
      </c>
      <c r="J92" s="1">
        <v>1000</v>
      </c>
      <c r="K92" s="10">
        <f>H92*J92*公式計算用參數!$B$1</f>
        <v>76.949999999999989</v>
      </c>
      <c r="L92" s="1">
        <v>0</v>
      </c>
    </row>
    <row r="93" spans="1:12" ht="15.75" customHeight="1" x14ac:dyDescent="0.2">
      <c r="A93" s="11">
        <v>44412</v>
      </c>
      <c r="B93" s="1" t="s">
        <v>19</v>
      </c>
      <c r="C93" s="4" t="s">
        <v>39</v>
      </c>
      <c r="D93" s="13">
        <v>3707</v>
      </c>
      <c r="E93" s="4" t="s">
        <v>4</v>
      </c>
      <c r="F93" s="12" t="s">
        <v>53</v>
      </c>
      <c r="G93" s="1">
        <v>1</v>
      </c>
      <c r="H93" s="2">
        <v>107.5</v>
      </c>
      <c r="I93" s="1" t="s">
        <v>5</v>
      </c>
      <c r="J93" s="1">
        <v>1000</v>
      </c>
      <c r="K93" s="10">
        <f>H93*J93*公式計算用參數!$B$1</f>
        <v>76.593749999999986</v>
      </c>
      <c r="L93" s="1">
        <v>0</v>
      </c>
    </row>
    <row r="94" spans="1:12" ht="15.75" customHeight="1" x14ac:dyDescent="0.2">
      <c r="A94" s="11">
        <v>44412</v>
      </c>
      <c r="B94" s="1" t="s">
        <v>3</v>
      </c>
      <c r="C94" s="4" t="s">
        <v>39</v>
      </c>
      <c r="D94" s="13">
        <v>2330</v>
      </c>
      <c r="E94" s="4" t="s">
        <v>4</v>
      </c>
      <c r="F94" s="3" t="s">
        <v>54</v>
      </c>
      <c r="G94" s="1">
        <v>-1</v>
      </c>
      <c r="H94" s="2">
        <v>596</v>
      </c>
      <c r="I94" s="1" t="s">
        <v>44</v>
      </c>
      <c r="J94" s="1">
        <f>G94*1000</f>
        <v>-1000</v>
      </c>
      <c r="K94" s="10">
        <f>H94*J94*公式計算用參數!$B$1</f>
        <v>-424.65</v>
      </c>
      <c r="L94" s="10">
        <f>-H94*J94*公式計算用參數!$B$2</f>
        <v>1788</v>
      </c>
    </row>
    <row r="95" spans="1:12" ht="15.75" customHeight="1" x14ac:dyDescent="0.2">
      <c r="A95" s="11">
        <v>44412</v>
      </c>
      <c r="B95" s="1" t="s">
        <v>20</v>
      </c>
      <c r="C95" s="4" t="s">
        <v>39</v>
      </c>
      <c r="D95" s="13">
        <v>1308</v>
      </c>
      <c r="E95" s="4" t="s">
        <v>4</v>
      </c>
      <c r="F95" s="12" t="s">
        <v>53</v>
      </c>
      <c r="G95" s="1">
        <v>2</v>
      </c>
      <c r="H95" s="2">
        <v>37.15</v>
      </c>
      <c r="I95" s="1" t="s">
        <v>5</v>
      </c>
      <c r="J95" s="1">
        <v>2000</v>
      </c>
      <c r="K95" s="10">
        <f>H95*J95*公式計算用參數!$B$1</f>
        <v>52.938749999999992</v>
      </c>
      <c r="L95" s="1">
        <v>0</v>
      </c>
    </row>
    <row r="96" spans="1:12" ht="15.75" customHeight="1" x14ac:dyDescent="0.2">
      <c r="A96" s="11">
        <v>44412</v>
      </c>
      <c r="B96" s="1" t="s">
        <v>20</v>
      </c>
      <c r="C96" s="4" t="s">
        <v>39</v>
      </c>
      <c r="D96" s="13">
        <v>1308</v>
      </c>
      <c r="E96" s="4" t="s">
        <v>4</v>
      </c>
      <c r="F96" s="12" t="s">
        <v>53</v>
      </c>
      <c r="G96" s="1">
        <v>3</v>
      </c>
      <c r="H96" s="2">
        <v>37.299999999999997</v>
      </c>
      <c r="I96" s="1" t="s">
        <v>5</v>
      </c>
      <c r="J96" s="1">
        <v>3000</v>
      </c>
      <c r="K96" s="10">
        <f>H96*J96*公式計算用參數!$B$1</f>
        <v>79.728749999999977</v>
      </c>
      <c r="L96" s="1">
        <v>0</v>
      </c>
    </row>
    <row r="97" spans="1:12" ht="15.75" customHeight="1" x14ac:dyDescent="0.2">
      <c r="A97" s="11">
        <v>44412</v>
      </c>
      <c r="B97" s="1" t="s">
        <v>3</v>
      </c>
      <c r="C97" s="4" t="s">
        <v>39</v>
      </c>
      <c r="D97" s="13">
        <v>2330</v>
      </c>
      <c r="E97" s="4" t="s">
        <v>4</v>
      </c>
      <c r="F97" s="3" t="s">
        <v>54</v>
      </c>
      <c r="G97" s="1">
        <v>-1</v>
      </c>
      <c r="H97" s="2">
        <v>596</v>
      </c>
      <c r="I97" s="1" t="s">
        <v>5</v>
      </c>
      <c r="J97" s="1">
        <f>G97*1000</f>
        <v>-1000</v>
      </c>
      <c r="K97" s="10">
        <f>H97*J97*公式計算用參數!$B$1</f>
        <v>-424.65</v>
      </c>
      <c r="L97" s="10">
        <f>-H97*J97*公式計算用參數!$B$2</f>
        <v>1788</v>
      </c>
    </row>
    <row r="98" spans="1:12" ht="15.75" customHeight="1" x14ac:dyDescent="0.2">
      <c r="A98" s="11">
        <v>44412</v>
      </c>
      <c r="B98" s="1" t="s">
        <v>19</v>
      </c>
      <c r="C98" s="4" t="s">
        <v>39</v>
      </c>
      <c r="D98" s="13">
        <v>3707</v>
      </c>
      <c r="E98" s="4" t="s">
        <v>4</v>
      </c>
      <c r="F98" s="12" t="s">
        <v>53</v>
      </c>
      <c r="G98" s="1">
        <v>1</v>
      </c>
      <c r="H98" s="2">
        <v>108</v>
      </c>
      <c r="I98" s="1" t="s">
        <v>44</v>
      </c>
      <c r="J98" s="1">
        <v>1000</v>
      </c>
      <c r="K98" s="10">
        <f>H98*J98*公式計算用參數!$B$1</f>
        <v>76.949999999999989</v>
      </c>
      <c r="L98" s="1">
        <v>0</v>
      </c>
    </row>
    <row r="99" spans="1:12" ht="15.75" customHeight="1" x14ac:dyDescent="0.2">
      <c r="A99" s="11">
        <v>44412</v>
      </c>
      <c r="B99" s="1" t="s">
        <v>19</v>
      </c>
      <c r="C99" s="4" t="s">
        <v>39</v>
      </c>
      <c r="D99" s="13">
        <v>3707</v>
      </c>
      <c r="E99" s="4" t="s">
        <v>4</v>
      </c>
      <c r="F99" s="12" t="s">
        <v>53</v>
      </c>
      <c r="G99" s="1">
        <v>1</v>
      </c>
      <c r="H99" s="2">
        <v>107.5</v>
      </c>
      <c r="I99" s="1" t="s">
        <v>5</v>
      </c>
      <c r="J99" s="1">
        <v>1000</v>
      </c>
      <c r="K99" s="10">
        <f>H99*J99*公式計算用參數!$B$1</f>
        <v>76.593749999999986</v>
      </c>
      <c r="L99" s="1">
        <v>0</v>
      </c>
    </row>
    <row r="100" spans="1:12" ht="15.75" customHeight="1" x14ac:dyDescent="0.2">
      <c r="A100" s="11">
        <v>44412</v>
      </c>
      <c r="B100" s="1" t="s">
        <v>19</v>
      </c>
      <c r="C100" s="4" t="s">
        <v>39</v>
      </c>
      <c r="D100" s="13">
        <v>3707</v>
      </c>
      <c r="E100" s="4" t="s">
        <v>4</v>
      </c>
      <c r="F100" s="12" t="s">
        <v>53</v>
      </c>
      <c r="G100" s="1">
        <v>1</v>
      </c>
      <c r="H100" s="2">
        <v>108</v>
      </c>
      <c r="I100" s="1" t="s">
        <v>44</v>
      </c>
      <c r="J100" s="1">
        <v>1000</v>
      </c>
      <c r="K100" s="10">
        <f>H100*J100*公式計算用參數!$B$1</f>
        <v>76.949999999999989</v>
      </c>
      <c r="L100" s="1">
        <v>0</v>
      </c>
    </row>
    <row r="101" spans="1:12" ht="15.75" customHeight="1" x14ac:dyDescent="0.2">
      <c r="A101" s="11">
        <v>44412</v>
      </c>
      <c r="B101" s="1" t="s">
        <v>19</v>
      </c>
      <c r="C101" s="4" t="s">
        <v>39</v>
      </c>
      <c r="D101" s="13">
        <v>3707</v>
      </c>
      <c r="E101" s="4" t="s">
        <v>4</v>
      </c>
      <c r="F101" s="12" t="s">
        <v>53</v>
      </c>
      <c r="G101" s="1">
        <v>1</v>
      </c>
      <c r="H101" s="2">
        <v>108</v>
      </c>
      <c r="I101" s="1" t="s">
        <v>44</v>
      </c>
      <c r="J101" s="1">
        <v>1000</v>
      </c>
      <c r="K101" s="10">
        <f>H101*J101*公式計算用參數!$B$1</f>
        <v>76.949999999999989</v>
      </c>
      <c r="L101" s="1">
        <v>0</v>
      </c>
    </row>
    <row r="102" spans="1:12" ht="15.75" customHeight="1" x14ac:dyDescent="0.2">
      <c r="A102" s="11">
        <v>44412</v>
      </c>
      <c r="B102" s="1" t="s">
        <v>20</v>
      </c>
      <c r="C102" s="4" t="s">
        <v>39</v>
      </c>
      <c r="D102" s="13">
        <v>1308</v>
      </c>
      <c r="E102" s="4" t="s">
        <v>4</v>
      </c>
      <c r="F102" s="12" t="s">
        <v>53</v>
      </c>
      <c r="G102" s="1">
        <v>1</v>
      </c>
      <c r="H102" s="2">
        <v>37.299999999999997</v>
      </c>
      <c r="I102" s="1" t="s">
        <v>5</v>
      </c>
      <c r="J102" s="1">
        <v>1000</v>
      </c>
      <c r="K102" s="10">
        <f>H102*J102*公式計算用參數!$B$1</f>
        <v>26.576249999999998</v>
      </c>
      <c r="L102" s="1">
        <v>0</v>
      </c>
    </row>
    <row r="103" spans="1:12" ht="15.75" customHeight="1" x14ac:dyDescent="0.2">
      <c r="A103" s="11">
        <v>44412</v>
      </c>
      <c r="B103" s="1" t="s">
        <v>19</v>
      </c>
      <c r="C103" s="4" t="s">
        <v>39</v>
      </c>
      <c r="D103" s="13">
        <v>3707</v>
      </c>
      <c r="E103" s="4" t="s">
        <v>4</v>
      </c>
      <c r="F103" s="12" t="s">
        <v>53</v>
      </c>
      <c r="G103" s="1">
        <v>1</v>
      </c>
      <c r="H103" s="2">
        <v>108</v>
      </c>
      <c r="I103" s="1" t="s">
        <v>44</v>
      </c>
      <c r="J103" s="1">
        <v>1000</v>
      </c>
      <c r="K103" s="10">
        <f>H103*J103*公式計算用參數!$B$1</f>
        <v>76.949999999999989</v>
      </c>
      <c r="L103" s="1">
        <v>0</v>
      </c>
    </row>
    <row r="104" spans="1:12" ht="15.75" customHeight="1" x14ac:dyDescent="0.2">
      <c r="A104" s="11">
        <v>44412</v>
      </c>
      <c r="B104" s="1" t="s">
        <v>19</v>
      </c>
      <c r="C104" s="4" t="s">
        <v>39</v>
      </c>
      <c r="D104" s="13">
        <v>3707</v>
      </c>
      <c r="E104" s="4" t="s">
        <v>4</v>
      </c>
      <c r="F104" s="12" t="s">
        <v>53</v>
      </c>
      <c r="G104" s="1">
        <v>3</v>
      </c>
      <c r="H104" s="2">
        <v>107.5</v>
      </c>
      <c r="I104" s="1" t="s">
        <v>5</v>
      </c>
      <c r="J104" s="1">
        <v>3000</v>
      </c>
      <c r="K104" s="10">
        <f>H104*J104*公式計算用參數!$B$1</f>
        <v>229.78124999999997</v>
      </c>
      <c r="L104" s="1">
        <v>0</v>
      </c>
    </row>
    <row r="105" spans="1:12" ht="15.75" customHeight="1" x14ac:dyDescent="0.2">
      <c r="A105" s="11">
        <v>44412</v>
      </c>
      <c r="B105" s="1" t="s">
        <v>20</v>
      </c>
      <c r="C105" s="4" t="s">
        <v>39</v>
      </c>
      <c r="D105" s="13">
        <v>1308</v>
      </c>
      <c r="E105" s="4" t="s">
        <v>4</v>
      </c>
      <c r="F105" s="12" t="s">
        <v>53</v>
      </c>
      <c r="G105" s="1">
        <v>1</v>
      </c>
      <c r="H105" s="2">
        <v>37.299999999999997</v>
      </c>
      <c r="I105" s="1" t="s">
        <v>5</v>
      </c>
      <c r="J105" s="1">
        <v>1000</v>
      </c>
      <c r="K105" s="10">
        <f>H105*J105*公式計算用參數!$B$1</f>
        <v>26.576249999999998</v>
      </c>
      <c r="L105" s="1">
        <v>0</v>
      </c>
    </row>
    <row r="106" spans="1:12" ht="15.75" customHeight="1" x14ac:dyDescent="0.2">
      <c r="A106" s="11">
        <v>44454</v>
      </c>
      <c r="B106" s="1" t="s">
        <v>20</v>
      </c>
      <c r="C106" s="4" t="s">
        <v>39</v>
      </c>
      <c r="D106" s="13">
        <v>1308</v>
      </c>
      <c r="E106" s="4" t="s">
        <v>4</v>
      </c>
      <c r="F106" s="3" t="s">
        <v>54</v>
      </c>
      <c r="G106" s="1">
        <v>-3</v>
      </c>
      <c r="H106" s="2">
        <v>44</v>
      </c>
      <c r="I106" s="1" t="s">
        <v>5</v>
      </c>
      <c r="J106" s="1">
        <f t="shared" ref="J106:J115" si="10">G106*1000</f>
        <v>-3000</v>
      </c>
      <c r="K106" s="10">
        <f>H106*J106*公式計算用參數!$B$1</f>
        <v>-94.049999999999983</v>
      </c>
      <c r="L106" s="10">
        <f>-H106*J106*公式計算用參數!$B$2</f>
        <v>396</v>
      </c>
    </row>
    <row r="107" spans="1:12" ht="15.75" customHeight="1" x14ac:dyDescent="0.2">
      <c r="A107" s="11">
        <v>44454</v>
      </c>
      <c r="B107" s="1" t="s">
        <v>20</v>
      </c>
      <c r="C107" s="4" t="s">
        <v>39</v>
      </c>
      <c r="D107" s="13">
        <v>1308</v>
      </c>
      <c r="E107" s="4" t="s">
        <v>4</v>
      </c>
      <c r="F107" s="3" t="s">
        <v>54</v>
      </c>
      <c r="G107" s="1">
        <v>-2</v>
      </c>
      <c r="H107" s="2">
        <v>42.65</v>
      </c>
      <c r="I107" s="1" t="s">
        <v>5</v>
      </c>
      <c r="J107" s="1">
        <f t="shared" si="10"/>
        <v>-2000</v>
      </c>
      <c r="K107" s="10">
        <f>H107*J107*公式計算用參數!$B$1</f>
        <v>-60.77624999999999</v>
      </c>
      <c r="L107" s="10">
        <f>-H107*J107*公式計算用參數!$B$2</f>
        <v>255.9</v>
      </c>
    </row>
    <row r="108" spans="1:12" ht="15.75" customHeight="1" x14ac:dyDescent="0.2">
      <c r="A108" s="11">
        <v>44462</v>
      </c>
      <c r="B108" s="1" t="s">
        <v>19</v>
      </c>
      <c r="C108" s="4" t="s">
        <v>39</v>
      </c>
      <c r="D108" s="13">
        <v>3707</v>
      </c>
      <c r="E108" s="4" t="s">
        <v>4</v>
      </c>
      <c r="F108" s="3" t="s">
        <v>54</v>
      </c>
      <c r="G108" s="1">
        <v>-1</v>
      </c>
      <c r="H108" s="2">
        <v>117.5</v>
      </c>
      <c r="I108" s="1" t="s">
        <v>44</v>
      </c>
      <c r="J108" s="1">
        <f t="shared" si="10"/>
        <v>-1000</v>
      </c>
      <c r="K108" s="10">
        <f>H108*J108*公式計算用參數!$B$1</f>
        <v>-83.718749999999986</v>
      </c>
      <c r="L108" s="10">
        <f>-H108*J108*公式計算用參數!$B$2</f>
        <v>352.5</v>
      </c>
    </row>
    <row r="109" spans="1:12" ht="15.75" customHeight="1" x14ac:dyDescent="0.2">
      <c r="A109" s="11">
        <v>44462</v>
      </c>
      <c r="B109" s="1" t="s">
        <v>19</v>
      </c>
      <c r="C109" s="4" t="s">
        <v>39</v>
      </c>
      <c r="D109" s="13">
        <v>3707</v>
      </c>
      <c r="E109" s="4" t="s">
        <v>4</v>
      </c>
      <c r="F109" s="3" t="s">
        <v>54</v>
      </c>
      <c r="G109" s="1">
        <v>-1</v>
      </c>
      <c r="H109" s="2">
        <v>118.5</v>
      </c>
      <c r="I109" s="1" t="s">
        <v>44</v>
      </c>
      <c r="J109" s="1">
        <f t="shared" si="10"/>
        <v>-1000</v>
      </c>
      <c r="K109" s="10">
        <f>H109*J109*公式計算用參數!$B$1</f>
        <v>-84.431249999999991</v>
      </c>
      <c r="L109" s="10">
        <f>-H109*J109*公式計算用參數!$B$2</f>
        <v>355.5</v>
      </c>
    </row>
    <row r="110" spans="1:12" ht="15.75" customHeight="1" x14ac:dyDescent="0.2">
      <c r="A110" s="11">
        <v>44462</v>
      </c>
      <c r="B110" s="1" t="s">
        <v>19</v>
      </c>
      <c r="C110" s="4" t="s">
        <v>39</v>
      </c>
      <c r="D110" s="13">
        <v>3707</v>
      </c>
      <c r="E110" s="4" t="s">
        <v>4</v>
      </c>
      <c r="F110" s="3" t="s">
        <v>54</v>
      </c>
      <c r="G110" s="1">
        <v>-3</v>
      </c>
      <c r="H110" s="2">
        <v>119.5</v>
      </c>
      <c r="I110" s="1" t="s">
        <v>5</v>
      </c>
      <c r="J110" s="1">
        <f t="shared" si="10"/>
        <v>-3000</v>
      </c>
      <c r="K110" s="10">
        <f>H110*J110*公式計算用參數!$B$1</f>
        <v>-255.43124999999998</v>
      </c>
      <c r="L110" s="10">
        <f>-H110*J110*公式計算用參數!$B$2</f>
        <v>1075.5</v>
      </c>
    </row>
    <row r="111" spans="1:12" ht="15.75" customHeight="1" x14ac:dyDescent="0.2">
      <c r="A111" s="11">
        <v>44462</v>
      </c>
      <c r="B111" s="1" t="s">
        <v>20</v>
      </c>
      <c r="C111" s="4" t="s">
        <v>39</v>
      </c>
      <c r="D111" s="13">
        <v>1308</v>
      </c>
      <c r="E111" s="4" t="s">
        <v>4</v>
      </c>
      <c r="F111" s="3" t="s">
        <v>54</v>
      </c>
      <c r="G111" s="1">
        <v>-1</v>
      </c>
      <c r="H111" s="2">
        <v>44.45</v>
      </c>
      <c r="I111" s="1" t="s">
        <v>5</v>
      </c>
      <c r="J111" s="1">
        <f t="shared" si="10"/>
        <v>-1000</v>
      </c>
      <c r="K111" s="10">
        <f>H111*J111*公式計算用參數!$B$1</f>
        <v>-31.670624999999998</v>
      </c>
      <c r="L111" s="10">
        <f>-H111*J111*公式計算用參數!$B$2</f>
        <v>133.35</v>
      </c>
    </row>
    <row r="112" spans="1:12" ht="15.75" customHeight="1" x14ac:dyDescent="0.2">
      <c r="A112" s="11">
        <v>44462</v>
      </c>
      <c r="B112" s="1" t="s">
        <v>19</v>
      </c>
      <c r="C112" s="4" t="s">
        <v>39</v>
      </c>
      <c r="D112" s="13">
        <v>3707</v>
      </c>
      <c r="E112" s="4" t="s">
        <v>4</v>
      </c>
      <c r="F112" s="3" t="s">
        <v>54</v>
      </c>
      <c r="G112" s="1">
        <v>-1</v>
      </c>
      <c r="H112" s="2">
        <v>120</v>
      </c>
      <c r="I112" s="1" t="s">
        <v>5</v>
      </c>
      <c r="J112" s="1">
        <f t="shared" si="10"/>
        <v>-1000</v>
      </c>
      <c r="K112" s="10">
        <f>H112*J112*公式計算用參數!$B$1</f>
        <v>-85.499999999999986</v>
      </c>
      <c r="L112" s="10">
        <f>-H112*J112*公式計算用參數!$B$2</f>
        <v>360</v>
      </c>
    </row>
    <row r="113" spans="1:12" ht="15.75" customHeight="1" x14ac:dyDescent="0.2">
      <c r="A113" s="11">
        <v>44462</v>
      </c>
      <c r="B113" s="1" t="s">
        <v>20</v>
      </c>
      <c r="C113" s="4" t="s">
        <v>39</v>
      </c>
      <c r="D113" s="13">
        <v>1308</v>
      </c>
      <c r="E113" s="4" t="s">
        <v>4</v>
      </c>
      <c r="F113" s="3" t="s">
        <v>54</v>
      </c>
      <c r="G113" s="1">
        <v>-1</v>
      </c>
      <c r="H113" s="2">
        <v>44.85</v>
      </c>
      <c r="I113" s="1" t="s">
        <v>5</v>
      </c>
      <c r="J113" s="1">
        <f t="shared" si="10"/>
        <v>-1000</v>
      </c>
      <c r="K113" s="10">
        <f>H113*J113*公式計算用參數!$B$1</f>
        <v>-31.955624999999998</v>
      </c>
      <c r="L113" s="10">
        <f>-H113*J113*公式計算用參數!$B$2</f>
        <v>134.55000000000001</v>
      </c>
    </row>
    <row r="114" spans="1:12" ht="15.75" customHeight="1" x14ac:dyDescent="0.2">
      <c r="A114" s="11">
        <v>44466</v>
      </c>
      <c r="B114" s="1" t="s">
        <v>19</v>
      </c>
      <c r="C114" s="4" t="s">
        <v>39</v>
      </c>
      <c r="D114" s="13">
        <v>3707</v>
      </c>
      <c r="E114" s="4" t="s">
        <v>4</v>
      </c>
      <c r="F114" s="3" t="s">
        <v>54</v>
      </c>
      <c r="G114" s="1">
        <v>-1</v>
      </c>
      <c r="H114" s="2">
        <v>127</v>
      </c>
      <c r="I114" s="1" t="s">
        <v>44</v>
      </c>
      <c r="J114" s="1">
        <f t="shared" si="10"/>
        <v>-1000</v>
      </c>
      <c r="K114" s="10">
        <f>H114*J114*公式計算用參數!$B$1</f>
        <v>-90.487499999999983</v>
      </c>
      <c r="L114" s="10">
        <f>-H114*J114*公式計算用參數!$B$2</f>
        <v>381</v>
      </c>
    </row>
    <row r="115" spans="1:12" ht="15.75" customHeight="1" x14ac:dyDescent="0.2">
      <c r="A115" s="11">
        <v>44466</v>
      </c>
      <c r="B115" s="1" t="s">
        <v>19</v>
      </c>
      <c r="C115" s="4" t="s">
        <v>39</v>
      </c>
      <c r="D115" s="13">
        <v>3707</v>
      </c>
      <c r="E115" s="4" t="s">
        <v>4</v>
      </c>
      <c r="F115" s="3" t="s">
        <v>54</v>
      </c>
      <c r="G115" s="1">
        <v>-1</v>
      </c>
      <c r="H115" s="2">
        <v>128</v>
      </c>
      <c r="I115" s="1" t="s">
        <v>5</v>
      </c>
      <c r="J115" s="1">
        <f t="shared" si="10"/>
        <v>-1000</v>
      </c>
      <c r="K115" s="10">
        <f>H115*J115*公式計算用參數!$B$1</f>
        <v>-91.199999999999989</v>
      </c>
      <c r="L115" s="10">
        <f>-H115*J115*公式計算用參數!$B$2</f>
        <v>384</v>
      </c>
    </row>
    <row r="116" spans="1:12" ht="15.75" customHeight="1" x14ac:dyDescent="0.2">
      <c r="A116" s="11">
        <v>44473</v>
      </c>
      <c r="B116" s="1" t="s">
        <v>3</v>
      </c>
      <c r="C116" s="4" t="s">
        <v>39</v>
      </c>
      <c r="D116" s="13">
        <v>2330</v>
      </c>
      <c r="E116" s="4" t="s">
        <v>4</v>
      </c>
      <c r="F116" s="12" t="s">
        <v>53</v>
      </c>
      <c r="G116" s="1">
        <v>1</v>
      </c>
      <c r="H116" s="2">
        <v>571</v>
      </c>
      <c r="I116" s="1" t="s">
        <v>5</v>
      </c>
      <c r="J116" s="1">
        <v>1000</v>
      </c>
      <c r="K116" s="10">
        <f>H116*J116*公式計算用參數!$B$1</f>
        <v>406.83749999999998</v>
      </c>
      <c r="L116" s="1">
        <v>0</v>
      </c>
    </row>
    <row r="117" spans="1:12" ht="15.75" customHeight="1" x14ac:dyDescent="0.2">
      <c r="A117" s="11">
        <v>44481</v>
      </c>
      <c r="B117" s="1" t="s">
        <v>19</v>
      </c>
      <c r="C117" s="4" t="s">
        <v>39</v>
      </c>
      <c r="D117" s="13">
        <v>3707</v>
      </c>
      <c r="E117" s="4" t="s">
        <v>4</v>
      </c>
      <c r="F117" s="3" t="s">
        <v>54</v>
      </c>
      <c r="G117" s="1">
        <v>-1</v>
      </c>
      <c r="H117" s="2">
        <v>129</v>
      </c>
      <c r="I117" s="1" t="s">
        <v>44</v>
      </c>
      <c r="J117" s="1">
        <f>G117*1000</f>
        <v>-1000</v>
      </c>
      <c r="K117" s="10">
        <f>H117*J117*公式計算用參數!$B$1</f>
        <v>-91.912499999999994</v>
      </c>
      <c r="L117" s="10">
        <f>-H117*J117*公式計算用參數!$B$2</f>
        <v>387</v>
      </c>
    </row>
    <row r="118" spans="1:12" ht="15.75" customHeight="1" x14ac:dyDescent="0.2">
      <c r="A118" s="11">
        <v>44484</v>
      </c>
      <c r="B118" s="1" t="s">
        <v>6</v>
      </c>
      <c r="C118" s="4" t="s">
        <v>39</v>
      </c>
      <c r="D118" s="13">
        <v>2317</v>
      </c>
      <c r="E118" s="4" t="s">
        <v>4</v>
      </c>
      <c r="F118" s="12" t="s">
        <v>53</v>
      </c>
      <c r="G118" s="1">
        <v>5</v>
      </c>
      <c r="H118" s="2">
        <v>109</v>
      </c>
      <c r="I118" s="1" t="s">
        <v>5</v>
      </c>
      <c r="J118" s="1">
        <v>5000</v>
      </c>
      <c r="K118" s="10">
        <f>H118*J118*公式計算用參數!$B$1</f>
        <v>388.31249999999994</v>
      </c>
      <c r="L118" s="1">
        <v>0</v>
      </c>
    </row>
    <row r="119" spans="1:12" ht="15.75" customHeight="1" x14ac:dyDescent="0.2">
      <c r="A119" s="11">
        <v>44490</v>
      </c>
      <c r="B119" s="1" t="s">
        <v>13</v>
      </c>
      <c r="C119" s="4" t="s">
        <v>39</v>
      </c>
      <c r="D119" s="13">
        <v>2303</v>
      </c>
      <c r="E119" s="4" t="s">
        <v>4</v>
      </c>
      <c r="F119" s="12" t="s">
        <v>53</v>
      </c>
      <c r="G119" s="1">
        <v>3</v>
      </c>
      <c r="H119" s="2">
        <v>57.6</v>
      </c>
      <c r="I119" s="1" t="s">
        <v>5</v>
      </c>
      <c r="J119" s="1">
        <v>3000</v>
      </c>
      <c r="K119" s="10">
        <f>H119*J119*公式計算用參數!$B$1</f>
        <v>123.11999999999999</v>
      </c>
      <c r="L119" s="1">
        <v>0</v>
      </c>
    </row>
    <row r="120" spans="1:12" ht="15.75" customHeight="1" x14ac:dyDescent="0.2">
      <c r="A120" s="11">
        <v>44495</v>
      </c>
      <c r="B120" s="1" t="s">
        <v>19</v>
      </c>
      <c r="C120" s="4" t="s">
        <v>39</v>
      </c>
      <c r="D120" s="13">
        <v>3707</v>
      </c>
      <c r="E120" s="4" t="s">
        <v>4</v>
      </c>
      <c r="F120" s="3" t="s">
        <v>54</v>
      </c>
      <c r="G120" s="1">
        <v>-1</v>
      </c>
      <c r="H120" s="2">
        <v>145</v>
      </c>
      <c r="I120" s="1" t="s">
        <v>44</v>
      </c>
      <c r="J120" s="1">
        <f t="shared" ref="J120:J122" si="11">G120*1000</f>
        <v>-1000</v>
      </c>
      <c r="K120" s="10">
        <f>H120*J120*公式計算用參數!$B$1</f>
        <v>-103.31249999999999</v>
      </c>
      <c r="L120" s="10">
        <f>-H120*J120*公式計算用參數!$B$2</f>
        <v>435</v>
      </c>
    </row>
    <row r="121" spans="1:12" ht="15.75" customHeight="1" x14ac:dyDescent="0.2">
      <c r="A121" s="11">
        <v>44529</v>
      </c>
      <c r="B121" s="1" t="s">
        <v>13</v>
      </c>
      <c r="C121" s="4" t="s">
        <v>39</v>
      </c>
      <c r="D121" s="13">
        <v>2303</v>
      </c>
      <c r="E121" s="4" t="s">
        <v>4</v>
      </c>
      <c r="F121" s="3" t="s">
        <v>54</v>
      </c>
      <c r="G121" s="1">
        <v>-3</v>
      </c>
      <c r="H121" s="2">
        <v>62.3</v>
      </c>
      <c r="I121" s="1" t="s">
        <v>5</v>
      </c>
      <c r="J121" s="1">
        <f t="shared" si="11"/>
        <v>-3000</v>
      </c>
      <c r="K121" s="10">
        <f>H121*J121*公式計算用參數!$B$1</f>
        <v>-133.16624999999999</v>
      </c>
      <c r="L121" s="10">
        <f>-H121*J121*公式計算用參數!$B$2</f>
        <v>560.70000000000005</v>
      </c>
    </row>
    <row r="122" spans="1:12" ht="15.75" customHeight="1" x14ac:dyDescent="0.2">
      <c r="A122" s="11">
        <v>44529</v>
      </c>
      <c r="B122" s="1" t="s">
        <v>3</v>
      </c>
      <c r="C122" s="4" t="s">
        <v>39</v>
      </c>
      <c r="D122" s="13">
        <v>2330</v>
      </c>
      <c r="E122" s="4" t="s">
        <v>4</v>
      </c>
      <c r="F122" s="3" t="s">
        <v>54</v>
      </c>
      <c r="G122" s="1">
        <v>-1</v>
      </c>
      <c r="H122" s="2">
        <v>597</v>
      </c>
      <c r="I122" s="1" t="s">
        <v>5</v>
      </c>
      <c r="J122" s="1">
        <f t="shared" si="11"/>
        <v>-1000</v>
      </c>
      <c r="K122" s="10">
        <f>H122*J122*公式計算用參數!$B$1</f>
        <v>-425.36249999999995</v>
      </c>
      <c r="L122" s="10">
        <f>-H122*J122*公式計算用參數!$B$2</f>
        <v>1791</v>
      </c>
    </row>
    <row r="123" spans="1:12" ht="15.75" customHeight="1" x14ac:dyDescent="0.2">
      <c r="A123" s="11">
        <v>44530</v>
      </c>
      <c r="B123" s="1" t="s">
        <v>17</v>
      </c>
      <c r="C123" s="4" t="s">
        <v>39</v>
      </c>
      <c r="D123" s="13">
        <v>6770</v>
      </c>
      <c r="E123" s="4" t="s">
        <v>4</v>
      </c>
      <c r="F123" s="12" t="s">
        <v>53</v>
      </c>
      <c r="G123" s="1">
        <v>3</v>
      </c>
      <c r="H123" s="2">
        <v>75.5</v>
      </c>
      <c r="I123" s="1" t="s">
        <v>5</v>
      </c>
      <c r="J123" s="1">
        <v>3000</v>
      </c>
      <c r="K123" s="10">
        <f>H123*J123*公式計算用參數!$B$1</f>
        <v>161.38124999999999</v>
      </c>
      <c r="L123" s="1">
        <v>0</v>
      </c>
    </row>
    <row r="124" spans="1:12" ht="15.75" customHeight="1" x14ac:dyDescent="0.2">
      <c r="A124" s="11">
        <v>44530</v>
      </c>
      <c r="B124" s="1" t="s">
        <v>13</v>
      </c>
      <c r="C124" s="4" t="s">
        <v>39</v>
      </c>
      <c r="D124" s="13">
        <v>2303</v>
      </c>
      <c r="E124" s="4" t="s">
        <v>4</v>
      </c>
      <c r="F124" s="12" t="s">
        <v>53</v>
      </c>
      <c r="G124" s="1">
        <v>3</v>
      </c>
      <c r="H124" s="2">
        <v>64</v>
      </c>
      <c r="I124" s="1" t="s">
        <v>44</v>
      </c>
      <c r="J124" s="1">
        <v>3000</v>
      </c>
      <c r="K124" s="10">
        <f>H124*J124*公式計算用參數!$B$1</f>
        <v>136.79999999999998</v>
      </c>
      <c r="L124" s="1">
        <v>0</v>
      </c>
    </row>
    <row r="125" spans="1:12" ht="15.75" customHeight="1" x14ac:dyDescent="0.2">
      <c r="A125" s="11">
        <v>44532</v>
      </c>
      <c r="B125" s="1" t="s">
        <v>13</v>
      </c>
      <c r="C125" s="4" t="s">
        <v>39</v>
      </c>
      <c r="D125" s="13">
        <v>2303</v>
      </c>
      <c r="E125" s="4" t="s">
        <v>4</v>
      </c>
      <c r="F125" s="12" t="s">
        <v>53</v>
      </c>
      <c r="G125" s="1">
        <v>5</v>
      </c>
      <c r="H125" s="2">
        <v>67.5</v>
      </c>
      <c r="I125" s="1" t="s">
        <v>5</v>
      </c>
      <c r="J125" s="1">
        <v>5000</v>
      </c>
      <c r="K125" s="10">
        <f>H125*J125*公式計算用參數!$B$1</f>
        <v>240.46874999999997</v>
      </c>
      <c r="L125" s="1">
        <v>0</v>
      </c>
    </row>
    <row r="126" spans="1:12" ht="15.75" customHeight="1" x14ac:dyDescent="0.2">
      <c r="A126" s="11">
        <v>44533</v>
      </c>
      <c r="B126" s="1" t="s">
        <v>17</v>
      </c>
      <c r="C126" s="4" t="s">
        <v>39</v>
      </c>
      <c r="D126" s="13">
        <v>6770</v>
      </c>
      <c r="E126" s="4" t="s">
        <v>4</v>
      </c>
      <c r="F126" s="12" t="s">
        <v>53</v>
      </c>
      <c r="G126" s="1">
        <v>5</v>
      </c>
      <c r="H126" s="2">
        <v>78.5</v>
      </c>
      <c r="I126" s="1" t="s">
        <v>44</v>
      </c>
      <c r="J126" s="1">
        <v>5000</v>
      </c>
      <c r="K126" s="10">
        <f>H126*J126*公式計算用參數!$B$1</f>
        <v>279.65624999999994</v>
      </c>
      <c r="L126" s="1">
        <v>0</v>
      </c>
    </row>
    <row r="127" spans="1:12" ht="15.75" customHeight="1" x14ac:dyDescent="0.2">
      <c r="A127" s="11">
        <v>44553</v>
      </c>
      <c r="B127" s="1" t="s">
        <v>18</v>
      </c>
      <c r="C127" s="4" t="s">
        <v>39</v>
      </c>
      <c r="D127" s="13">
        <v>2457</v>
      </c>
      <c r="E127" s="4" t="s">
        <v>4</v>
      </c>
      <c r="F127" s="3" t="s">
        <v>54</v>
      </c>
      <c r="G127" s="1">
        <v>-1</v>
      </c>
      <c r="H127" s="2">
        <v>50.3</v>
      </c>
      <c r="I127" s="1" t="s">
        <v>5</v>
      </c>
      <c r="J127" s="1">
        <f>G127*1000</f>
        <v>-1000</v>
      </c>
      <c r="K127" s="10">
        <f>H127*J127*公式計算用參數!$B$1</f>
        <v>-35.838749999999997</v>
      </c>
      <c r="L127" s="10">
        <f>-H127*J127*公式計算用參數!$B$2</f>
        <v>150.9</v>
      </c>
    </row>
    <row r="128" spans="1:12" ht="15.75" customHeight="1" x14ac:dyDescent="0.2">
      <c r="A128" s="11">
        <v>44554</v>
      </c>
      <c r="B128" s="1" t="s">
        <v>18</v>
      </c>
      <c r="C128" s="4" t="s">
        <v>39</v>
      </c>
      <c r="D128" s="13">
        <v>2457</v>
      </c>
      <c r="E128" s="4" t="s">
        <v>4</v>
      </c>
      <c r="F128" s="12" t="s">
        <v>53</v>
      </c>
      <c r="G128" s="1">
        <v>1</v>
      </c>
      <c r="H128" s="2">
        <v>49.4</v>
      </c>
      <c r="I128" s="1" t="s">
        <v>5</v>
      </c>
      <c r="J128" s="1">
        <v>1000</v>
      </c>
      <c r="K128" s="10">
        <f>H128*J128*公式計算用參數!$B$1</f>
        <v>35.197499999999998</v>
      </c>
      <c r="L128" s="1">
        <v>0</v>
      </c>
    </row>
    <row r="129" spans="1:12" ht="15.75" customHeight="1" x14ac:dyDescent="0.2">
      <c r="A129" s="11">
        <v>44557</v>
      </c>
      <c r="B129" s="1" t="s">
        <v>18</v>
      </c>
      <c r="C129" s="4" t="s">
        <v>39</v>
      </c>
      <c r="D129" s="13">
        <v>2457</v>
      </c>
      <c r="E129" s="4" t="s">
        <v>4</v>
      </c>
      <c r="F129" s="3" t="s">
        <v>54</v>
      </c>
      <c r="G129" s="1">
        <v>-1</v>
      </c>
      <c r="H129" s="2">
        <v>52</v>
      </c>
      <c r="I129" s="1" t="s">
        <v>5</v>
      </c>
      <c r="J129" s="1">
        <f>G129*1000</f>
        <v>-1000</v>
      </c>
      <c r="K129" s="10">
        <f>H129*J129*公式計算用參數!$B$1</f>
        <v>-37.049999999999997</v>
      </c>
      <c r="L129" s="10">
        <f>-H129*J129*公式計算用參數!$B$2</f>
        <v>156</v>
      </c>
    </row>
    <row r="130" spans="1:12" ht="15.75" customHeight="1" x14ac:dyDescent="0.2">
      <c r="A130" s="11">
        <v>44566</v>
      </c>
      <c r="B130" s="1" t="s">
        <v>38</v>
      </c>
      <c r="C130" s="4" t="s">
        <v>39</v>
      </c>
      <c r="D130" s="14">
        <v>50</v>
      </c>
      <c r="E130" s="4" t="s">
        <v>4</v>
      </c>
      <c r="F130" s="12" t="s">
        <v>53</v>
      </c>
      <c r="G130" s="1">
        <v>2</v>
      </c>
      <c r="H130" s="2">
        <v>149.25</v>
      </c>
      <c r="I130" s="1" t="s">
        <v>44</v>
      </c>
      <c r="J130" s="1">
        <v>2000</v>
      </c>
      <c r="K130" s="10">
        <f>H130*J130*公式計算用參數!$B$1</f>
        <v>212.68124999999998</v>
      </c>
      <c r="L130" s="1">
        <v>0</v>
      </c>
    </row>
    <row r="131" spans="1:12" ht="15.75" customHeight="1" x14ac:dyDescent="0.2">
      <c r="A131" s="11">
        <v>44567</v>
      </c>
      <c r="B131" s="1" t="s">
        <v>38</v>
      </c>
      <c r="C131" s="4" t="s">
        <v>39</v>
      </c>
      <c r="D131" s="14">
        <v>50</v>
      </c>
      <c r="E131" s="4" t="s">
        <v>4</v>
      </c>
      <c r="F131" s="12" t="s">
        <v>53</v>
      </c>
      <c r="G131" s="1">
        <v>1</v>
      </c>
      <c r="H131" s="2">
        <v>147.4</v>
      </c>
      <c r="I131" s="1" t="s">
        <v>5</v>
      </c>
      <c r="J131" s="1">
        <v>1000</v>
      </c>
      <c r="K131" s="10">
        <f>H131*J131*公式計算用參數!$B$1</f>
        <v>105.02249999999999</v>
      </c>
      <c r="L131" s="1">
        <v>0</v>
      </c>
    </row>
    <row r="132" spans="1:12" ht="15.75" customHeight="1" x14ac:dyDescent="0.2">
      <c r="A132" s="11">
        <v>44568</v>
      </c>
      <c r="B132" s="1" t="s">
        <v>19</v>
      </c>
      <c r="C132" s="4" t="s">
        <v>39</v>
      </c>
      <c r="D132" s="13">
        <v>3707</v>
      </c>
      <c r="E132" s="4" t="s">
        <v>4</v>
      </c>
      <c r="F132" s="12" t="s">
        <v>53</v>
      </c>
      <c r="G132" s="1">
        <v>1</v>
      </c>
      <c r="H132" s="2">
        <v>126</v>
      </c>
      <c r="I132" s="1" t="s">
        <v>5</v>
      </c>
      <c r="J132" s="1">
        <v>1000</v>
      </c>
      <c r="K132" s="10">
        <f>H132*J132*公式計算用參數!$B$1</f>
        <v>89.774999999999991</v>
      </c>
      <c r="L132" s="1">
        <v>0</v>
      </c>
    </row>
    <row r="133" spans="1:12" ht="15.75" customHeight="1" x14ac:dyDescent="0.2">
      <c r="A133" s="11">
        <v>44586</v>
      </c>
      <c r="B133" s="1" t="s">
        <v>38</v>
      </c>
      <c r="C133" s="4" t="s">
        <v>39</v>
      </c>
      <c r="D133" s="14">
        <v>50</v>
      </c>
      <c r="E133" s="4" t="s">
        <v>4</v>
      </c>
      <c r="F133" s="12" t="s">
        <v>53</v>
      </c>
      <c r="G133" s="1">
        <v>1</v>
      </c>
      <c r="H133" s="2">
        <v>141.5</v>
      </c>
      <c r="I133" s="1" t="s">
        <v>5</v>
      </c>
      <c r="J133" s="1">
        <v>1000</v>
      </c>
      <c r="K133" s="10">
        <f>H133*J133*公式計算用參數!$B$1</f>
        <v>100.81874999999999</v>
      </c>
      <c r="L133" s="1">
        <v>0</v>
      </c>
    </row>
    <row r="134" spans="1:12" ht="15.75" customHeight="1" x14ac:dyDescent="0.2">
      <c r="A134" s="11">
        <v>44587</v>
      </c>
      <c r="B134" s="1" t="s">
        <v>3</v>
      </c>
      <c r="C134" s="4" t="s">
        <v>39</v>
      </c>
      <c r="D134" s="13">
        <v>2330</v>
      </c>
      <c r="E134" s="4" t="s">
        <v>4</v>
      </c>
      <c r="F134" s="12" t="s">
        <v>53</v>
      </c>
      <c r="G134" s="1">
        <v>1</v>
      </c>
      <c r="H134" s="2">
        <v>639</v>
      </c>
      <c r="I134" s="1" t="s">
        <v>5</v>
      </c>
      <c r="J134" s="1">
        <v>1000</v>
      </c>
      <c r="K134" s="10">
        <f>H134*J134*公式計算用參數!$B$1</f>
        <v>455.28749999999997</v>
      </c>
      <c r="L134" s="1">
        <v>0</v>
      </c>
    </row>
    <row r="135" spans="1:12" ht="15.75" customHeight="1" x14ac:dyDescent="0.2">
      <c r="A135" s="11">
        <v>44587</v>
      </c>
      <c r="B135" s="1" t="s">
        <v>38</v>
      </c>
      <c r="C135" s="4" t="s">
        <v>39</v>
      </c>
      <c r="D135" s="14">
        <v>50</v>
      </c>
      <c r="E135" s="4" t="s">
        <v>4</v>
      </c>
      <c r="F135" s="12" t="s">
        <v>53</v>
      </c>
      <c r="G135" s="1">
        <v>1</v>
      </c>
      <c r="H135" s="2">
        <v>141.75</v>
      </c>
      <c r="I135" s="1" t="s">
        <v>44</v>
      </c>
      <c r="J135" s="1">
        <v>1000</v>
      </c>
      <c r="K135" s="10">
        <f>H135*J135*公式計算用參數!$B$1</f>
        <v>100.99687499999999</v>
      </c>
      <c r="L135" s="1">
        <v>0</v>
      </c>
    </row>
    <row r="136" spans="1:12" ht="15.75" customHeight="1" x14ac:dyDescent="0.2">
      <c r="A136" s="11">
        <v>44624</v>
      </c>
      <c r="B136" s="1" t="s">
        <v>18</v>
      </c>
      <c r="C136" s="4" t="s">
        <v>39</v>
      </c>
      <c r="D136" s="13">
        <v>2457</v>
      </c>
      <c r="E136" s="4" t="s">
        <v>4</v>
      </c>
      <c r="F136" s="3" t="s">
        <v>54</v>
      </c>
      <c r="G136" s="1">
        <v>-2</v>
      </c>
      <c r="H136" s="2">
        <v>47</v>
      </c>
      <c r="I136" s="1" t="s">
        <v>5</v>
      </c>
      <c r="J136" s="1">
        <f t="shared" ref="J136:J137" si="12">G136*1000</f>
        <v>-2000</v>
      </c>
      <c r="K136" s="10">
        <f>H136*J136*公式計算用參數!$B$1</f>
        <v>-66.974999999999994</v>
      </c>
      <c r="L136" s="10">
        <f>-H136*J136*公式計算用參數!$B$2</f>
        <v>282</v>
      </c>
    </row>
    <row r="137" spans="1:12" ht="15.75" customHeight="1" x14ac:dyDescent="0.2">
      <c r="A137" s="11">
        <v>44638</v>
      </c>
      <c r="B137" s="1" t="s">
        <v>19</v>
      </c>
      <c r="C137" s="4" t="s">
        <v>39</v>
      </c>
      <c r="D137" s="13">
        <v>3707</v>
      </c>
      <c r="E137" s="4" t="s">
        <v>4</v>
      </c>
      <c r="F137" s="3" t="s">
        <v>54</v>
      </c>
      <c r="G137" s="1">
        <v>-1</v>
      </c>
      <c r="H137" s="2">
        <v>129.5</v>
      </c>
      <c r="I137" s="1" t="s">
        <v>5</v>
      </c>
      <c r="J137" s="1">
        <f t="shared" si="12"/>
        <v>-1000</v>
      </c>
      <c r="K137" s="10">
        <f>H137*J137*公式計算用參數!$B$1</f>
        <v>-92.268749999999983</v>
      </c>
      <c r="L137" s="10">
        <f>-H137*J137*公式計算用參數!$B$2</f>
        <v>388.5</v>
      </c>
    </row>
    <row r="138" spans="1:12" ht="15.75" customHeight="1" x14ac:dyDescent="0.2">
      <c r="A138" s="11">
        <v>44644</v>
      </c>
      <c r="B138" s="1" t="s">
        <v>3</v>
      </c>
      <c r="C138" s="4" t="s">
        <v>39</v>
      </c>
      <c r="D138" s="13">
        <v>2330</v>
      </c>
      <c r="E138" s="4" t="s">
        <v>4</v>
      </c>
      <c r="F138" s="12" t="s">
        <v>53</v>
      </c>
      <c r="G138" s="1">
        <v>1</v>
      </c>
      <c r="H138" s="2">
        <v>591</v>
      </c>
      <c r="I138" s="1" t="s">
        <v>5</v>
      </c>
      <c r="J138" s="1">
        <v>1000</v>
      </c>
      <c r="K138" s="10">
        <f>H138*J138*公式計算用參數!$B$1</f>
        <v>421.08749999999998</v>
      </c>
      <c r="L138" s="1">
        <v>0</v>
      </c>
    </row>
    <row r="139" spans="1:12" ht="15.75" customHeight="1" x14ac:dyDescent="0.2">
      <c r="A139" s="11">
        <v>44650</v>
      </c>
      <c r="B139" s="1" t="s">
        <v>3</v>
      </c>
      <c r="C139" s="4" t="s">
        <v>39</v>
      </c>
      <c r="D139" s="13">
        <v>2330</v>
      </c>
      <c r="E139" s="4" t="s">
        <v>4</v>
      </c>
      <c r="F139" s="12" t="s">
        <v>53</v>
      </c>
      <c r="G139" s="1">
        <v>1</v>
      </c>
      <c r="H139" s="2">
        <v>598</v>
      </c>
      <c r="I139" s="1" t="s">
        <v>11</v>
      </c>
      <c r="J139" s="1">
        <v>1000</v>
      </c>
      <c r="K139" s="10">
        <f>H139*J139*公式計算用參數!$B$1</f>
        <v>426.07499999999993</v>
      </c>
      <c r="L139" s="1">
        <v>0</v>
      </c>
    </row>
    <row r="140" spans="1:12" ht="15.75" customHeight="1" x14ac:dyDescent="0.2">
      <c r="A140" s="11">
        <v>44652</v>
      </c>
      <c r="B140" s="1" t="s">
        <v>3</v>
      </c>
      <c r="C140" s="4" t="s">
        <v>39</v>
      </c>
      <c r="D140" s="13">
        <v>2330</v>
      </c>
      <c r="E140" s="4" t="s">
        <v>4</v>
      </c>
      <c r="F140" s="12" t="s">
        <v>53</v>
      </c>
      <c r="G140" s="1">
        <v>1</v>
      </c>
      <c r="H140" s="2">
        <v>585</v>
      </c>
      <c r="I140" s="1" t="s">
        <v>11</v>
      </c>
      <c r="J140" s="1">
        <v>1000</v>
      </c>
      <c r="K140" s="10">
        <f>H140*J140*公式計算用參數!$B$1</f>
        <v>416.81249999999994</v>
      </c>
      <c r="L140" s="1">
        <v>0</v>
      </c>
    </row>
    <row r="141" spans="1:12" ht="15.75" customHeight="1" x14ac:dyDescent="0.2">
      <c r="A141" s="11">
        <v>44658</v>
      </c>
      <c r="B141" s="1" t="s">
        <v>3</v>
      </c>
      <c r="C141" s="4" t="s">
        <v>39</v>
      </c>
      <c r="D141" s="13">
        <v>2330</v>
      </c>
      <c r="E141" s="4" t="s">
        <v>4</v>
      </c>
      <c r="F141" s="12" t="s">
        <v>53</v>
      </c>
      <c r="G141" s="1">
        <v>1</v>
      </c>
      <c r="H141" s="2">
        <v>571</v>
      </c>
      <c r="I141" s="1" t="s">
        <v>11</v>
      </c>
      <c r="J141" s="1">
        <v>1000</v>
      </c>
      <c r="K141" s="10">
        <f>H141*J141*公式計算用參數!$B$1</f>
        <v>406.83749999999998</v>
      </c>
      <c r="L141" s="1">
        <v>0</v>
      </c>
    </row>
    <row r="142" spans="1:12" ht="15.75" customHeight="1" x14ac:dyDescent="0.2">
      <c r="A142" s="11">
        <v>44753</v>
      </c>
      <c r="B142" s="1" t="s">
        <v>38</v>
      </c>
      <c r="C142" s="4" t="s">
        <v>39</v>
      </c>
      <c r="D142" s="14">
        <v>50</v>
      </c>
      <c r="E142" s="4" t="s">
        <v>4</v>
      </c>
      <c r="F142" s="12" t="s">
        <v>53</v>
      </c>
      <c r="G142" s="1">
        <v>2</v>
      </c>
      <c r="H142" s="2">
        <v>112.5</v>
      </c>
      <c r="I142" s="1" t="s">
        <v>44</v>
      </c>
      <c r="J142" s="1">
        <v>2000</v>
      </c>
      <c r="K142" s="10">
        <f>H142*J142*公式計算用參數!$B$1</f>
        <v>160.31249999999997</v>
      </c>
      <c r="L142" s="1">
        <v>0</v>
      </c>
    </row>
    <row r="143" spans="1:12" ht="15.75" customHeight="1" x14ac:dyDescent="0.2">
      <c r="A143" s="11">
        <v>44753</v>
      </c>
      <c r="B143" s="1" t="s">
        <v>38</v>
      </c>
      <c r="C143" s="4" t="s">
        <v>39</v>
      </c>
      <c r="D143" s="14">
        <v>50</v>
      </c>
      <c r="E143" s="4" t="s">
        <v>4</v>
      </c>
      <c r="F143" s="12" t="s">
        <v>53</v>
      </c>
      <c r="G143" s="1">
        <v>2</v>
      </c>
      <c r="H143" s="2">
        <v>112.4</v>
      </c>
      <c r="I143" s="1" t="s">
        <v>5</v>
      </c>
      <c r="J143" s="1">
        <v>2000</v>
      </c>
      <c r="K143" s="10">
        <f>H143*J143*公式計算用參數!$B$1</f>
        <v>160.16999999999999</v>
      </c>
      <c r="L143" s="1">
        <v>0</v>
      </c>
    </row>
    <row r="144" spans="1:12" ht="15.75" customHeight="1" x14ac:dyDescent="0.2">
      <c r="A144" s="11">
        <v>44812</v>
      </c>
      <c r="B144" s="1" t="s">
        <v>38</v>
      </c>
      <c r="C144" s="4" t="s">
        <v>39</v>
      </c>
      <c r="D144" s="14">
        <v>50</v>
      </c>
      <c r="E144" s="4" t="s">
        <v>4</v>
      </c>
      <c r="F144" s="12" t="s">
        <v>53</v>
      </c>
      <c r="G144" s="1">
        <v>2</v>
      </c>
      <c r="H144" s="2">
        <v>112.9</v>
      </c>
      <c r="I144" s="1" t="s">
        <v>44</v>
      </c>
      <c r="J144" s="1">
        <v>2000</v>
      </c>
      <c r="K144" s="10">
        <f>H144*J144*公式計算用參數!$B$1</f>
        <v>160.88249999999999</v>
      </c>
      <c r="L144" s="1">
        <v>0</v>
      </c>
    </row>
    <row r="145" spans="1:12" ht="15.75" customHeight="1" x14ac:dyDescent="0.2">
      <c r="A145" s="11">
        <v>44838</v>
      </c>
      <c r="B145" s="1" t="s">
        <v>13</v>
      </c>
      <c r="C145" s="4" t="s">
        <v>39</v>
      </c>
      <c r="D145" s="13">
        <v>2303</v>
      </c>
      <c r="E145" s="4" t="s">
        <v>4</v>
      </c>
      <c r="F145" s="3" t="s">
        <v>54</v>
      </c>
      <c r="G145" s="1">
        <v>-5</v>
      </c>
      <c r="H145" s="2">
        <v>37</v>
      </c>
      <c r="I145" s="1" t="s">
        <v>5</v>
      </c>
      <c r="J145" s="1">
        <f>G145*1000</f>
        <v>-5000</v>
      </c>
      <c r="K145" s="10">
        <f>H145*J145*公式計算用參數!$B$1</f>
        <v>-131.81249999999997</v>
      </c>
      <c r="L145" s="10">
        <f>-H145*J145*公式計算用參數!$B$2</f>
        <v>555</v>
      </c>
    </row>
    <row r="146" spans="1:12" ht="15.75" customHeight="1" x14ac:dyDescent="0.2">
      <c r="A146" s="11">
        <v>44848</v>
      </c>
      <c r="B146" s="1" t="s">
        <v>3</v>
      </c>
      <c r="C146" s="4" t="s">
        <v>39</v>
      </c>
      <c r="D146" s="13">
        <v>2330</v>
      </c>
      <c r="E146" s="4" t="s">
        <v>4</v>
      </c>
      <c r="F146" s="12" t="s">
        <v>53</v>
      </c>
      <c r="G146" s="1">
        <v>1</v>
      </c>
      <c r="H146" s="2">
        <v>413</v>
      </c>
      <c r="I146" s="1" t="s">
        <v>11</v>
      </c>
      <c r="J146" s="1">
        <v>1000</v>
      </c>
      <c r="K146" s="10">
        <f>H146*J146*公式計算用參數!$B$1</f>
        <v>294.26249999999999</v>
      </c>
      <c r="L146" s="1">
        <v>0</v>
      </c>
    </row>
    <row r="147" spans="1:12" ht="15.75" customHeight="1" x14ac:dyDescent="0.2">
      <c r="A147" s="11">
        <v>44848</v>
      </c>
      <c r="B147" s="1" t="s">
        <v>38</v>
      </c>
      <c r="C147" s="4" t="s">
        <v>39</v>
      </c>
      <c r="D147" s="14">
        <v>50</v>
      </c>
      <c r="E147" s="4" t="s">
        <v>4</v>
      </c>
      <c r="F147" s="12" t="s">
        <v>53</v>
      </c>
      <c r="G147" s="1">
        <v>1</v>
      </c>
      <c r="H147" s="2">
        <v>102</v>
      </c>
      <c r="I147" s="1" t="s">
        <v>11</v>
      </c>
      <c r="J147" s="1">
        <v>1000</v>
      </c>
      <c r="K147" s="10">
        <f>H147*J147*公式計算用參數!$B$1</f>
        <v>72.674999999999997</v>
      </c>
      <c r="L147" s="1">
        <v>0</v>
      </c>
    </row>
    <row r="148" spans="1:12" ht="15.75" customHeight="1" x14ac:dyDescent="0.2">
      <c r="A148" s="11">
        <v>44883</v>
      </c>
      <c r="B148" s="1" t="s">
        <v>3</v>
      </c>
      <c r="C148" s="4" t="s">
        <v>39</v>
      </c>
      <c r="D148" s="13">
        <v>2330</v>
      </c>
      <c r="E148" s="4" t="s">
        <v>4</v>
      </c>
      <c r="F148" s="3" t="s">
        <v>54</v>
      </c>
      <c r="G148" s="1">
        <v>-1</v>
      </c>
      <c r="H148" s="2">
        <v>490</v>
      </c>
      <c r="I148" s="1" t="s">
        <v>11</v>
      </c>
      <c r="J148" s="1">
        <f>G148*1000</f>
        <v>-1000</v>
      </c>
      <c r="K148" s="10">
        <f>H148*J148*公式計算用參數!$B$1</f>
        <v>-349.12499999999994</v>
      </c>
      <c r="L148" s="10">
        <f>-H148*J148*公式計算用參數!$B$2</f>
        <v>1470</v>
      </c>
    </row>
    <row r="149" spans="1:12" ht="15.75" customHeight="1" x14ac:dyDescent="0.2">
      <c r="A149" s="11">
        <v>44897</v>
      </c>
      <c r="B149" s="1" t="s">
        <v>21</v>
      </c>
      <c r="C149" s="4" t="s">
        <v>39</v>
      </c>
      <c r="D149" s="13" t="s">
        <v>40</v>
      </c>
      <c r="E149" s="4" t="s">
        <v>4</v>
      </c>
      <c r="F149" s="12" t="s">
        <v>53</v>
      </c>
      <c r="G149" s="1">
        <v>5</v>
      </c>
      <c r="H149" s="2">
        <v>36.64</v>
      </c>
      <c r="I149" s="1" t="s">
        <v>5</v>
      </c>
      <c r="J149" s="1">
        <v>5000</v>
      </c>
      <c r="K149" s="10">
        <f>H149*J149*公式計算用參數!$B$1</f>
        <v>130.52999999999997</v>
      </c>
      <c r="L149" s="1">
        <v>0</v>
      </c>
    </row>
    <row r="150" spans="1:12" ht="15.75" customHeight="1" x14ac:dyDescent="0.2">
      <c r="A150" s="11">
        <v>44900</v>
      </c>
      <c r="B150" s="1" t="s">
        <v>3</v>
      </c>
      <c r="C150" s="4" t="s">
        <v>39</v>
      </c>
      <c r="D150" s="13">
        <v>2330</v>
      </c>
      <c r="E150" s="4" t="s">
        <v>4</v>
      </c>
      <c r="F150" s="12" t="s">
        <v>53</v>
      </c>
      <c r="G150" s="1">
        <v>1</v>
      </c>
      <c r="H150" s="2">
        <v>480</v>
      </c>
      <c r="I150" s="1" t="s">
        <v>11</v>
      </c>
      <c r="J150" s="1">
        <v>1000</v>
      </c>
      <c r="K150" s="10">
        <f>H150*J150*公式計算用參數!$B$1</f>
        <v>341.99999999999994</v>
      </c>
      <c r="L150" s="1">
        <v>0</v>
      </c>
    </row>
    <row r="151" spans="1:12" ht="15.75" customHeight="1" x14ac:dyDescent="0.2">
      <c r="A151" s="11">
        <v>44902</v>
      </c>
      <c r="B151" s="1" t="s">
        <v>3</v>
      </c>
      <c r="C151" s="4" t="s">
        <v>39</v>
      </c>
      <c r="D151" s="13">
        <v>2330</v>
      </c>
      <c r="E151" s="4" t="s">
        <v>4</v>
      </c>
      <c r="F151" s="12" t="s">
        <v>53</v>
      </c>
      <c r="G151" s="1">
        <v>1</v>
      </c>
      <c r="H151" s="2">
        <v>492</v>
      </c>
      <c r="I151" s="1" t="s">
        <v>44</v>
      </c>
      <c r="J151" s="1">
        <v>1000</v>
      </c>
      <c r="K151" s="10">
        <f>H151*J151*公式計算用參數!$B$1</f>
        <v>350.54999999999995</v>
      </c>
      <c r="L151" s="1">
        <v>0</v>
      </c>
    </row>
    <row r="152" spans="1:12" ht="15.75" customHeight="1" x14ac:dyDescent="0.2">
      <c r="A152" s="11">
        <v>44902</v>
      </c>
      <c r="B152" s="1" t="s">
        <v>21</v>
      </c>
      <c r="C152" s="4" t="s">
        <v>39</v>
      </c>
      <c r="D152" s="13" t="s">
        <v>40</v>
      </c>
      <c r="E152" s="4" t="s">
        <v>4</v>
      </c>
      <c r="F152" s="12" t="s">
        <v>53</v>
      </c>
      <c r="G152" s="1">
        <v>3</v>
      </c>
      <c r="H152" s="2">
        <v>36</v>
      </c>
      <c r="I152" s="1" t="s">
        <v>5</v>
      </c>
      <c r="J152" s="1">
        <v>3000</v>
      </c>
      <c r="K152" s="10">
        <f>H152*J152*公式計算用參數!$B$1</f>
        <v>76.949999999999989</v>
      </c>
      <c r="L152" s="1">
        <v>0</v>
      </c>
    </row>
    <row r="153" spans="1:12" ht="15.75" customHeight="1" x14ac:dyDescent="0.2">
      <c r="A153" s="11">
        <v>45009</v>
      </c>
      <c r="B153" s="1" t="s">
        <v>6</v>
      </c>
      <c r="C153" s="4" t="s">
        <v>39</v>
      </c>
      <c r="D153" s="13">
        <v>2317</v>
      </c>
      <c r="E153" s="4" t="s">
        <v>4</v>
      </c>
      <c r="F153" s="3" t="s">
        <v>54</v>
      </c>
      <c r="G153" s="1">
        <v>-5</v>
      </c>
      <c r="H153" s="2">
        <v>104.5</v>
      </c>
      <c r="I153" s="1" t="s">
        <v>5</v>
      </c>
      <c r="J153" s="1">
        <f>G153*1000</f>
        <v>-5000</v>
      </c>
      <c r="K153" s="10">
        <f>H153*J153*公式計算用參數!$B$1</f>
        <v>-372.28124999999994</v>
      </c>
      <c r="L153" s="10">
        <f>-H153*J153*公式計算用參數!$B$2</f>
        <v>1567.5</v>
      </c>
    </row>
    <row r="154" spans="1:12" ht="15.75" customHeight="1" x14ac:dyDescent="0.2">
      <c r="A154" s="11">
        <v>45117</v>
      </c>
      <c r="B154" s="1" t="s">
        <v>38</v>
      </c>
      <c r="C154" s="4" t="s">
        <v>39</v>
      </c>
      <c r="D154" s="14">
        <v>50</v>
      </c>
      <c r="E154" s="4" t="s">
        <v>4</v>
      </c>
      <c r="F154" s="12" t="s">
        <v>53</v>
      </c>
      <c r="G154" s="1">
        <v>3</v>
      </c>
      <c r="H154" s="2">
        <v>127.85</v>
      </c>
      <c r="I154" s="1" t="s">
        <v>44</v>
      </c>
      <c r="J154" s="1">
        <v>3000</v>
      </c>
      <c r="K154" s="10">
        <f>H154*J154*公式計算用參數!$B$1</f>
        <v>273.27937499999996</v>
      </c>
      <c r="L154" s="1">
        <v>0</v>
      </c>
    </row>
    <row r="155" spans="1:12" ht="15.75" customHeight="1" x14ac:dyDescent="0.2">
      <c r="A155" s="11">
        <v>45120</v>
      </c>
      <c r="B155" s="1" t="s">
        <v>21</v>
      </c>
      <c r="C155" s="4" t="s">
        <v>39</v>
      </c>
      <c r="D155" s="13" t="s">
        <v>40</v>
      </c>
      <c r="E155" s="4" t="s">
        <v>4</v>
      </c>
      <c r="F155" s="3" t="s">
        <v>54</v>
      </c>
      <c r="G155" s="1">
        <v>-8</v>
      </c>
      <c r="H155" s="2">
        <v>49.86</v>
      </c>
      <c r="I155" s="1" t="s">
        <v>5</v>
      </c>
      <c r="J155" s="1">
        <f>G155*1000</f>
        <v>-8000</v>
      </c>
      <c r="K155" s="10">
        <f>H155*J155*公式計算用參數!$B$1</f>
        <v>-284.20199999999994</v>
      </c>
      <c r="L155" s="10">
        <f>-H155*J155*公式計算用參數!$B$2</f>
        <v>1196.6400000000001</v>
      </c>
    </row>
    <row r="156" spans="1:12" ht="15.75" customHeight="1" x14ac:dyDescent="0.2">
      <c r="A156" s="11">
        <v>45139</v>
      </c>
      <c r="B156" s="1" t="s">
        <v>38</v>
      </c>
      <c r="C156" s="4" t="s">
        <v>39</v>
      </c>
      <c r="D156" s="14">
        <v>50</v>
      </c>
      <c r="E156" s="4" t="s">
        <v>4</v>
      </c>
      <c r="F156" s="12" t="s">
        <v>53</v>
      </c>
      <c r="G156" s="1">
        <v>3</v>
      </c>
      <c r="H156" s="2">
        <v>129.44999999999999</v>
      </c>
      <c r="I156" s="1" t="s">
        <v>44</v>
      </c>
      <c r="J156" s="1">
        <v>3000</v>
      </c>
      <c r="K156" s="10">
        <f>H156*J156*公式計算用參數!$B$1</f>
        <v>276.69937499999992</v>
      </c>
      <c r="L156" s="1">
        <v>0</v>
      </c>
    </row>
    <row r="157" spans="1:12" ht="15.75" customHeight="1" x14ac:dyDescent="0.2">
      <c r="A157" s="11">
        <v>45148</v>
      </c>
      <c r="B157" s="1" t="s">
        <v>3</v>
      </c>
      <c r="C157" s="4" t="s">
        <v>39</v>
      </c>
      <c r="D157" s="13">
        <v>2330</v>
      </c>
      <c r="E157" s="4" t="s">
        <v>4</v>
      </c>
      <c r="F157" s="12" t="s">
        <v>53</v>
      </c>
      <c r="G157" s="1">
        <v>1</v>
      </c>
      <c r="H157" s="2">
        <v>553</v>
      </c>
      <c r="I157" s="1" t="s">
        <v>44</v>
      </c>
      <c r="J157" s="1">
        <v>1000</v>
      </c>
      <c r="K157" s="10">
        <f>H157*J157*公式計算用參數!$B$1</f>
        <v>394.01249999999993</v>
      </c>
      <c r="L157" s="1">
        <v>0</v>
      </c>
    </row>
    <row r="158" spans="1:12" ht="15.75" customHeight="1" x14ac:dyDescent="0.2">
      <c r="A158" s="11">
        <v>45154</v>
      </c>
      <c r="B158" s="1" t="s">
        <v>3</v>
      </c>
      <c r="C158" s="4" t="s">
        <v>39</v>
      </c>
      <c r="D158" s="13">
        <v>2330</v>
      </c>
      <c r="E158" s="4" t="s">
        <v>4</v>
      </c>
      <c r="F158" s="12" t="s">
        <v>53</v>
      </c>
      <c r="G158" s="1">
        <v>1</v>
      </c>
      <c r="H158" s="2">
        <v>540</v>
      </c>
      <c r="I158" s="1" t="s">
        <v>5</v>
      </c>
      <c r="J158" s="1">
        <v>1000</v>
      </c>
      <c r="K158" s="10">
        <f>H158*J158*公式計算用參數!$B$1</f>
        <v>384.74999999999994</v>
      </c>
      <c r="L158" s="1">
        <v>0</v>
      </c>
    </row>
    <row r="159" spans="1:12" ht="15.75" customHeight="1" x14ac:dyDescent="0.2">
      <c r="A159" s="11">
        <v>45160</v>
      </c>
      <c r="B159" s="1" t="s">
        <v>38</v>
      </c>
      <c r="C159" s="4" t="s">
        <v>39</v>
      </c>
      <c r="D159" s="14">
        <v>50</v>
      </c>
      <c r="E159" s="4" t="s">
        <v>4</v>
      </c>
      <c r="F159" s="12" t="s">
        <v>53</v>
      </c>
      <c r="G159" s="1">
        <v>2</v>
      </c>
      <c r="H159" s="2">
        <v>123.8</v>
      </c>
      <c r="I159" s="1" t="s">
        <v>5</v>
      </c>
      <c r="J159" s="1">
        <v>2000</v>
      </c>
      <c r="K159" s="10">
        <f>H159*J159*公式計算用參數!$B$1</f>
        <v>176.41499999999999</v>
      </c>
      <c r="L159" s="1">
        <v>0</v>
      </c>
    </row>
    <row r="160" spans="1:12" ht="15.75" customHeight="1" x14ac:dyDescent="0.2">
      <c r="A160" s="11">
        <v>45232</v>
      </c>
      <c r="B160" s="1" t="s">
        <v>38</v>
      </c>
      <c r="C160" s="4" t="s">
        <v>39</v>
      </c>
      <c r="D160" s="14">
        <v>50</v>
      </c>
      <c r="E160" s="4" t="s">
        <v>4</v>
      </c>
      <c r="F160" s="12" t="s">
        <v>53</v>
      </c>
      <c r="G160" s="1">
        <v>1</v>
      </c>
      <c r="H160" s="2">
        <v>124</v>
      </c>
      <c r="I160" s="1" t="s">
        <v>5</v>
      </c>
      <c r="J160" s="1">
        <v>1000</v>
      </c>
      <c r="K160" s="10">
        <f>H160*J160*公式計算用參數!$B$1</f>
        <v>88.35</v>
      </c>
      <c r="L160" s="1">
        <v>0</v>
      </c>
    </row>
    <row r="161" spans="1:12" ht="15.75" customHeight="1" x14ac:dyDescent="0.2">
      <c r="A161" s="11">
        <v>45263</v>
      </c>
      <c r="B161" s="1" t="s">
        <v>21</v>
      </c>
      <c r="C161" s="4" t="s">
        <v>39</v>
      </c>
      <c r="D161" s="13" t="s">
        <v>40</v>
      </c>
      <c r="E161" s="4" t="s">
        <v>4</v>
      </c>
      <c r="F161" s="12" t="s">
        <v>53</v>
      </c>
      <c r="G161" s="1">
        <v>4</v>
      </c>
      <c r="H161" s="2">
        <v>46.64</v>
      </c>
      <c r="I161" s="1" t="s">
        <v>5</v>
      </c>
      <c r="J161" s="1">
        <v>4000</v>
      </c>
      <c r="K161" s="10">
        <f>H161*J161*公式計算用參數!$B$1</f>
        <v>132.92399999999998</v>
      </c>
      <c r="L161" s="1">
        <v>0</v>
      </c>
    </row>
    <row r="162" spans="1:12" ht="15.75" customHeight="1" x14ac:dyDescent="0.2">
      <c r="A162" s="11">
        <v>45294</v>
      </c>
      <c r="B162" s="1" t="s">
        <v>21</v>
      </c>
      <c r="C162" s="4" t="s">
        <v>39</v>
      </c>
      <c r="D162" s="13" t="s">
        <v>40</v>
      </c>
      <c r="E162" s="4" t="s">
        <v>4</v>
      </c>
      <c r="F162" s="3" t="s">
        <v>54</v>
      </c>
      <c r="G162" s="1">
        <v>-4</v>
      </c>
      <c r="H162" s="2">
        <v>52.4</v>
      </c>
      <c r="I162" s="1" t="s">
        <v>5</v>
      </c>
      <c r="J162" s="1">
        <f>G162*1000</f>
        <v>-4000</v>
      </c>
      <c r="K162" s="10">
        <f>H162*J162*公式計算用參數!$B$1</f>
        <v>-149.33999999999997</v>
      </c>
      <c r="L162" s="10">
        <f>-H162*J162*公式計算用參數!$B$2</f>
        <v>628.80000000000007</v>
      </c>
    </row>
    <row r="163" spans="1:12" ht="15.75" customHeight="1" x14ac:dyDescent="0.2">
      <c r="A163" s="11">
        <v>45310</v>
      </c>
      <c r="B163" s="1" t="s">
        <v>21</v>
      </c>
      <c r="C163" s="4" t="s">
        <v>39</v>
      </c>
      <c r="D163" s="13" t="s">
        <v>40</v>
      </c>
      <c r="E163" s="4" t="s">
        <v>4</v>
      </c>
      <c r="F163" s="12" t="s">
        <v>53</v>
      </c>
      <c r="G163" s="1">
        <v>8</v>
      </c>
      <c r="H163" s="2">
        <v>52.4</v>
      </c>
      <c r="I163" s="1" t="s">
        <v>5</v>
      </c>
      <c r="J163" s="1">
        <v>8000</v>
      </c>
      <c r="K163" s="10">
        <f>H163*J163*公式計算用參數!$B$1</f>
        <v>298.67999999999995</v>
      </c>
      <c r="L163" s="1">
        <v>0</v>
      </c>
    </row>
    <row r="164" spans="1:12" ht="15.75" customHeight="1" x14ac:dyDescent="0.2">
      <c r="A164" s="11">
        <v>45344</v>
      </c>
      <c r="B164" s="1" t="s">
        <v>3</v>
      </c>
      <c r="C164" s="4" t="s">
        <v>39</v>
      </c>
      <c r="D164" s="13">
        <v>2330</v>
      </c>
      <c r="E164" s="4" t="s">
        <v>4</v>
      </c>
      <c r="F164" s="12" t="s">
        <v>53</v>
      </c>
      <c r="G164" s="1">
        <v>1</v>
      </c>
      <c r="H164" s="2">
        <v>691</v>
      </c>
      <c r="I164" s="1" t="s">
        <v>11</v>
      </c>
      <c r="J164" s="1">
        <v>1000</v>
      </c>
      <c r="K164" s="10">
        <f>H164*J164*公式計算用參數!$B$1</f>
        <v>492.33749999999992</v>
      </c>
      <c r="L164" s="1">
        <v>0</v>
      </c>
    </row>
    <row r="165" spans="1:12" ht="15.75" customHeight="1" x14ac:dyDescent="0.2">
      <c r="A165" s="11">
        <v>45362</v>
      </c>
      <c r="B165" s="1" t="s">
        <v>21</v>
      </c>
      <c r="C165" s="4" t="s">
        <v>39</v>
      </c>
      <c r="D165" s="13" t="s">
        <v>40</v>
      </c>
      <c r="E165" s="4" t="s">
        <v>4</v>
      </c>
      <c r="F165" s="3" t="s">
        <v>54</v>
      </c>
      <c r="G165" s="1">
        <v>-8</v>
      </c>
      <c r="H165" s="2">
        <v>66.3</v>
      </c>
      <c r="I165" s="1" t="s">
        <v>5</v>
      </c>
      <c r="J165" s="1">
        <f>G165*1000</f>
        <v>-8000</v>
      </c>
      <c r="K165" s="10">
        <f>H165*J165*公式計算用參數!$B$1</f>
        <v>-377.90999999999997</v>
      </c>
      <c r="L165" s="10">
        <f>-H165*J165*公式計算用參數!$B$2</f>
        <v>1591.2</v>
      </c>
    </row>
    <row r="166" spans="1:12" ht="15.75" customHeight="1" x14ac:dyDescent="0.2">
      <c r="A166" s="11">
        <v>45363</v>
      </c>
      <c r="B166" s="1" t="s">
        <v>3</v>
      </c>
      <c r="C166" s="4" t="s">
        <v>39</v>
      </c>
      <c r="D166" s="13">
        <v>2330</v>
      </c>
      <c r="E166" s="4" t="s">
        <v>4</v>
      </c>
      <c r="F166" s="12" t="s">
        <v>53</v>
      </c>
      <c r="G166" s="1">
        <v>1</v>
      </c>
      <c r="H166" s="2">
        <v>769</v>
      </c>
      <c r="I166" s="1" t="s">
        <v>5</v>
      </c>
      <c r="J166" s="1">
        <v>1000</v>
      </c>
      <c r="K166" s="10">
        <f>H166*J166*公式計算用參數!$B$1</f>
        <v>547.91249999999991</v>
      </c>
      <c r="L166" s="1">
        <v>0</v>
      </c>
    </row>
    <row r="167" spans="1:12" ht="15.75" customHeight="1" x14ac:dyDescent="0.2">
      <c r="A167" s="11">
        <v>45389</v>
      </c>
      <c r="B167" s="1" t="s">
        <v>63</v>
      </c>
      <c r="C167" s="4" t="s">
        <v>39</v>
      </c>
      <c r="D167" s="13" t="s">
        <v>23</v>
      </c>
      <c r="E167" s="4" t="s">
        <v>4</v>
      </c>
      <c r="F167" s="12" t="s">
        <v>53</v>
      </c>
      <c r="G167" s="1">
        <v>5</v>
      </c>
      <c r="H167" s="2">
        <v>7.86</v>
      </c>
      <c r="I167" s="1" t="s">
        <v>5</v>
      </c>
      <c r="J167" s="1">
        <v>5000</v>
      </c>
      <c r="K167" s="10">
        <f>H167*J167*公式計算用參數!$B$1</f>
        <v>28.001249999999995</v>
      </c>
      <c r="L167" s="1">
        <v>0</v>
      </c>
    </row>
    <row r="168" spans="1:12" ht="15.75" customHeight="1" x14ac:dyDescent="0.2">
      <c r="A168" s="11">
        <v>45389</v>
      </c>
      <c r="B168" s="1" t="s">
        <v>64</v>
      </c>
      <c r="C168" s="4" t="s">
        <v>39</v>
      </c>
      <c r="D168" s="13" t="s">
        <v>25</v>
      </c>
      <c r="E168" s="4" t="s">
        <v>4</v>
      </c>
      <c r="F168" s="12" t="s">
        <v>53</v>
      </c>
      <c r="G168" s="1">
        <v>5</v>
      </c>
      <c r="H168" s="2">
        <v>33.380000000000003</v>
      </c>
      <c r="I168" s="1" t="s">
        <v>5</v>
      </c>
      <c r="J168" s="1">
        <v>5000</v>
      </c>
      <c r="K168" s="10">
        <f>H168*J168*公式計算用參數!$B$1</f>
        <v>118.91624999999999</v>
      </c>
      <c r="L168" s="1">
        <v>0</v>
      </c>
    </row>
    <row r="169" spans="1:12" ht="15.75" customHeight="1" x14ac:dyDescent="0.2">
      <c r="A169" s="11">
        <v>45389</v>
      </c>
      <c r="B169" s="1" t="s">
        <v>37</v>
      </c>
      <c r="C169" s="4" t="s">
        <v>39</v>
      </c>
      <c r="D169" s="13" t="s">
        <v>27</v>
      </c>
      <c r="E169" s="4" t="s">
        <v>4</v>
      </c>
      <c r="F169" s="12" t="s">
        <v>53</v>
      </c>
      <c r="G169" s="1">
        <v>5</v>
      </c>
      <c r="H169" s="2">
        <v>34.47</v>
      </c>
      <c r="I169" s="1" t="s">
        <v>5</v>
      </c>
      <c r="J169" s="1">
        <v>5000</v>
      </c>
      <c r="K169" s="10">
        <f>H169*J169*公式計算用參數!$B$1</f>
        <v>122.79937499999998</v>
      </c>
      <c r="L169" s="1">
        <v>0</v>
      </c>
    </row>
    <row r="170" spans="1:12" ht="15.75" customHeight="1" x14ac:dyDescent="0.2">
      <c r="A170" s="11">
        <v>45389</v>
      </c>
      <c r="B170" s="1" t="s">
        <v>65</v>
      </c>
      <c r="C170" s="4" t="s">
        <v>39</v>
      </c>
      <c r="D170" s="13" t="s">
        <v>29</v>
      </c>
      <c r="E170" s="4" t="s">
        <v>4</v>
      </c>
      <c r="F170" s="12" t="s">
        <v>53</v>
      </c>
      <c r="G170" s="1">
        <v>5</v>
      </c>
      <c r="H170" s="2">
        <v>29.71</v>
      </c>
      <c r="I170" s="1" t="s">
        <v>5</v>
      </c>
      <c r="J170" s="1">
        <v>5000</v>
      </c>
      <c r="K170" s="10">
        <f>H170*J170*公式計算用參數!$B$1</f>
        <v>105.84187499999999</v>
      </c>
      <c r="L170" s="1">
        <v>0</v>
      </c>
    </row>
    <row r="171" spans="1:12" ht="15.75" customHeight="1" x14ac:dyDescent="0.2">
      <c r="A171" s="11">
        <v>45397</v>
      </c>
      <c r="B171" s="1" t="s">
        <v>3</v>
      </c>
      <c r="C171" s="4" t="s">
        <v>39</v>
      </c>
      <c r="D171" s="13">
        <v>2330</v>
      </c>
      <c r="E171" s="4" t="s">
        <v>4</v>
      </c>
      <c r="F171" s="3" t="s">
        <v>54</v>
      </c>
      <c r="G171" s="1">
        <v>-2</v>
      </c>
      <c r="H171" s="2">
        <v>805</v>
      </c>
      <c r="I171" s="1" t="s">
        <v>5</v>
      </c>
      <c r="J171" s="1">
        <f t="shared" ref="J171:J172" si="13">G171*1000</f>
        <v>-2000</v>
      </c>
      <c r="K171" s="10">
        <f>H171*J171*公式計算用參數!$B$1</f>
        <v>-1147.1249999999998</v>
      </c>
      <c r="L171" s="10">
        <f>-H171*J171*公式計算用參數!$B$2</f>
        <v>4830</v>
      </c>
    </row>
    <row r="172" spans="1:12" ht="15.75" customHeight="1" x14ac:dyDescent="0.2">
      <c r="A172" s="11">
        <v>45397</v>
      </c>
      <c r="B172" s="1" t="s">
        <v>3</v>
      </c>
      <c r="C172" s="4" t="s">
        <v>39</v>
      </c>
      <c r="D172" s="13">
        <v>2330</v>
      </c>
      <c r="E172" s="4" t="s">
        <v>4</v>
      </c>
      <c r="F172" s="3" t="s">
        <v>54</v>
      </c>
      <c r="G172" s="1">
        <v>-6</v>
      </c>
      <c r="H172" s="2">
        <v>805</v>
      </c>
      <c r="I172" s="1" t="s">
        <v>5</v>
      </c>
      <c r="J172" s="1">
        <f t="shared" si="13"/>
        <v>-6000</v>
      </c>
      <c r="K172" s="10">
        <f>H172*J172*公式計算用參數!$B$1</f>
        <v>-3441.3749999999995</v>
      </c>
      <c r="L172" s="10">
        <f>-H172*J172*公式計算用參數!$B$2</f>
        <v>14490</v>
      </c>
    </row>
    <row r="173" spans="1:12" ht="15.75" customHeight="1" x14ac:dyDescent="0.2">
      <c r="A173" s="11">
        <v>45401</v>
      </c>
      <c r="B173" s="1" t="s">
        <v>3</v>
      </c>
      <c r="C173" s="4" t="s">
        <v>39</v>
      </c>
      <c r="D173" s="13">
        <v>2330</v>
      </c>
      <c r="E173" s="4" t="s">
        <v>4</v>
      </c>
      <c r="F173" s="12" t="s">
        <v>53</v>
      </c>
      <c r="G173" s="1">
        <v>2</v>
      </c>
      <c r="H173" s="2">
        <v>755</v>
      </c>
      <c r="I173" s="1" t="s">
        <v>5</v>
      </c>
      <c r="J173" s="1">
        <v>2000</v>
      </c>
      <c r="K173" s="10">
        <f>H173*J173*公式計算用參數!$B$1</f>
        <v>1075.8749999999998</v>
      </c>
      <c r="L173" s="1">
        <v>0</v>
      </c>
    </row>
    <row r="174" spans="1:12" ht="15.75" customHeight="1" x14ac:dyDescent="0.2">
      <c r="A174" s="11">
        <v>45405</v>
      </c>
      <c r="B174" s="1" t="s">
        <v>3</v>
      </c>
      <c r="C174" s="4" t="s">
        <v>39</v>
      </c>
      <c r="D174" s="13">
        <v>2330</v>
      </c>
      <c r="E174" s="4" t="s">
        <v>4</v>
      </c>
      <c r="F174" s="12" t="s">
        <v>53</v>
      </c>
      <c r="G174" s="1">
        <v>1</v>
      </c>
      <c r="H174" s="2">
        <v>755</v>
      </c>
      <c r="I174" s="1" t="s">
        <v>5</v>
      </c>
      <c r="J174" s="1">
        <v>1000</v>
      </c>
      <c r="K174" s="10">
        <f>H174*J174*公式計算用參數!$B$1</f>
        <v>537.93749999999989</v>
      </c>
      <c r="L174" s="1">
        <v>0</v>
      </c>
    </row>
    <row r="175" spans="1:12" ht="15.75" customHeight="1" x14ac:dyDescent="0.2">
      <c r="A175" s="11">
        <v>45411</v>
      </c>
      <c r="B175" s="1" t="s">
        <v>3</v>
      </c>
      <c r="C175" s="4" t="s">
        <v>39</v>
      </c>
      <c r="D175" s="13">
        <v>2330</v>
      </c>
      <c r="E175" s="4" t="s">
        <v>4</v>
      </c>
      <c r="F175" s="12" t="s">
        <v>53</v>
      </c>
      <c r="G175" s="1">
        <v>1</v>
      </c>
      <c r="H175" s="2">
        <v>790</v>
      </c>
      <c r="I175" s="1" t="s">
        <v>5</v>
      </c>
      <c r="J175" s="1">
        <v>1000</v>
      </c>
      <c r="K175" s="10">
        <f>H175*J175*公式計算用參數!$B$1</f>
        <v>562.87499999999989</v>
      </c>
      <c r="L175" s="1">
        <v>0</v>
      </c>
    </row>
    <row r="176" spans="1:12" ht="15.75" customHeight="1" x14ac:dyDescent="0.2">
      <c r="A176" s="11">
        <v>45412</v>
      </c>
      <c r="B176" s="1" t="s">
        <v>3</v>
      </c>
      <c r="C176" s="4" t="s">
        <v>39</v>
      </c>
      <c r="D176" s="13">
        <v>2330</v>
      </c>
      <c r="E176" s="4" t="s">
        <v>4</v>
      </c>
      <c r="F176" s="12" t="s">
        <v>53</v>
      </c>
      <c r="G176" s="1">
        <v>2</v>
      </c>
      <c r="H176" s="2">
        <v>800</v>
      </c>
      <c r="I176" s="1" t="s">
        <v>5</v>
      </c>
      <c r="J176" s="1">
        <v>2000</v>
      </c>
      <c r="K176" s="10">
        <f>H176*J176*公式計算用參數!$B$1</f>
        <v>1139.9999999999998</v>
      </c>
      <c r="L176" s="1">
        <v>0</v>
      </c>
    </row>
    <row r="177" spans="1:12" ht="15.75" customHeight="1" x14ac:dyDescent="0.2">
      <c r="A177" s="11">
        <v>45414</v>
      </c>
      <c r="B177" s="1" t="s">
        <v>3</v>
      </c>
      <c r="C177" s="4" t="s">
        <v>39</v>
      </c>
      <c r="D177" s="13">
        <v>2330</v>
      </c>
      <c r="E177" s="4" t="s">
        <v>4</v>
      </c>
      <c r="F177" s="12" t="s">
        <v>53</v>
      </c>
      <c r="G177" s="1">
        <v>1</v>
      </c>
      <c r="H177" s="2">
        <v>780</v>
      </c>
      <c r="I177" s="1" t="s">
        <v>5</v>
      </c>
      <c r="J177" s="1">
        <v>1000</v>
      </c>
      <c r="K177" s="10">
        <f>H177*J177*公式計算用參數!$B$1</f>
        <v>555.74999999999989</v>
      </c>
      <c r="L177" s="1">
        <v>0</v>
      </c>
    </row>
    <row r="178" spans="1:12" ht="15.75" customHeight="1" x14ac:dyDescent="0.2">
      <c r="A178" s="11">
        <v>45418</v>
      </c>
      <c r="B178" s="1" t="s">
        <v>3</v>
      </c>
      <c r="C178" s="4" t="s">
        <v>39</v>
      </c>
      <c r="D178" s="13">
        <v>2330</v>
      </c>
      <c r="E178" s="4" t="s">
        <v>4</v>
      </c>
      <c r="F178" s="12" t="s">
        <v>53</v>
      </c>
      <c r="G178" s="1">
        <v>1</v>
      </c>
      <c r="H178" s="2">
        <v>791</v>
      </c>
      <c r="I178" s="1" t="s">
        <v>5</v>
      </c>
      <c r="J178" s="1">
        <v>1000</v>
      </c>
      <c r="K178" s="10">
        <f>H178*J178*公式計算用參數!$B$1</f>
        <v>563.58749999999998</v>
      </c>
      <c r="L178" s="1">
        <v>0</v>
      </c>
    </row>
    <row r="179" spans="1:12" ht="15.75" customHeight="1" x14ac:dyDescent="0.2">
      <c r="A179" s="11">
        <v>45475</v>
      </c>
      <c r="B179" s="1" t="s">
        <v>46</v>
      </c>
      <c r="C179" s="4" t="s">
        <v>41</v>
      </c>
      <c r="D179" s="13" t="s">
        <v>45</v>
      </c>
      <c r="E179" s="4" t="s">
        <v>31</v>
      </c>
      <c r="F179" s="12" t="s">
        <v>53</v>
      </c>
      <c r="G179" s="1">
        <v>15</v>
      </c>
      <c r="H179" s="2">
        <v>218.61</v>
      </c>
      <c r="I179" s="1" t="s">
        <v>11</v>
      </c>
      <c r="J179" s="1">
        <f>G179</f>
        <v>15</v>
      </c>
      <c r="K179" s="10">
        <v>0</v>
      </c>
      <c r="L179" s="1">
        <v>0</v>
      </c>
    </row>
    <row r="180" spans="1:12" ht="15.75" customHeight="1" x14ac:dyDescent="0.2">
      <c r="A180" s="11">
        <v>45475</v>
      </c>
      <c r="B180" s="1" t="s">
        <v>52</v>
      </c>
      <c r="C180" s="4" t="s">
        <v>41</v>
      </c>
      <c r="D180" s="13" t="s">
        <v>32</v>
      </c>
      <c r="E180" s="4" t="s">
        <v>31</v>
      </c>
      <c r="F180" s="12" t="s">
        <v>53</v>
      </c>
      <c r="G180" s="1">
        <v>15</v>
      </c>
      <c r="H180" s="2">
        <v>227.84989999999999</v>
      </c>
      <c r="I180" s="1" t="s">
        <v>11</v>
      </c>
      <c r="J180" s="1">
        <f t="shared" ref="J180:J184" si="14">G180</f>
        <v>15</v>
      </c>
      <c r="K180" s="10">
        <v>0</v>
      </c>
      <c r="L180" s="1">
        <v>0</v>
      </c>
    </row>
    <row r="181" spans="1:12" ht="15.75" customHeight="1" x14ac:dyDescent="0.2">
      <c r="A181" s="11">
        <v>45475</v>
      </c>
      <c r="B181" s="1" t="s">
        <v>49</v>
      </c>
      <c r="C181" s="4" t="s">
        <v>41</v>
      </c>
      <c r="D181" s="13" t="s">
        <v>33</v>
      </c>
      <c r="E181" s="4" t="s">
        <v>31</v>
      </c>
      <c r="F181" s="12" t="s">
        <v>53</v>
      </c>
      <c r="G181" s="1">
        <v>25</v>
      </c>
      <c r="H181" s="2">
        <v>121.79989999999999</v>
      </c>
      <c r="I181" s="1" t="s">
        <v>11</v>
      </c>
      <c r="J181" s="1">
        <f t="shared" si="14"/>
        <v>25</v>
      </c>
      <c r="K181" s="10">
        <v>0</v>
      </c>
      <c r="L181" s="1">
        <v>0</v>
      </c>
    </row>
    <row r="182" spans="1:12" ht="15.75" customHeight="1" x14ac:dyDescent="0.2">
      <c r="A182" s="11">
        <v>45475</v>
      </c>
      <c r="B182" s="1" t="s">
        <v>46</v>
      </c>
      <c r="C182" s="4" t="s">
        <v>41</v>
      </c>
      <c r="D182" s="13" t="s">
        <v>30</v>
      </c>
      <c r="E182" s="4" t="s">
        <v>31</v>
      </c>
      <c r="F182" s="12" t="s">
        <v>53</v>
      </c>
      <c r="G182" s="1">
        <v>15</v>
      </c>
      <c r="H182" s="2">
        <v>218.76990000000001</v>
      </c>
      <c r="I182" s="1" t="s">
        <v>11</v>
      </c>
      <c r="J182" s="1">
        <f t="shared" si="14"/>
        <v>15</v>
      </c>
      <c r="K182" s="10">
        <v>0</v>
      </c>
      <c r="L182" s="1">
        <v>0</v>
      </c>
    </row>
    <row r="183" spans="1:12" ht="15.75" customHeight="1" x14ac:dyDescent="0.2">
      <c r="A183" s="11">
        <v>45475</v>
      </c>
      <c r="B183" s="1" t="s">
        <v>52</v>
      </c>
      <c r="C183" s="4" t="s">
        <v>41</v>
      </c>
      <c r="D183" s="13" t="s">
        <v>32</v>
      </c>
      <c r="E183" s="4" t="s">
        <v>31</v>
      </c>
      <c r="F183" s="12" t="s">
        <v>53</v>
      </c>
      <c r="G183" s="1">
        <v>15</v>
      </c>
      <c r="H183" s="2">
        <v>230.15989999999999</v>
      </c>
      <c r="I183" s="1" t="s">
        <v>11</v>
      </c>
      <c r="J183" s="1">
        <f t="shared" si="14"/>
        <v>15</v>
      </c>
      <c r="K183" s="10">
        <v>0</v>
      </c>
      <c r="L183" s="1">
        <v>0</v>
      </c>
    </row>
    <row r="184" spans="1:12" ht="15.75" customHeight="1" x14ac:dyDescent="0.2">
      <c r="A184" s="11">
        <v>45476</v>
      </c>
      <c r="B184" s="1" t="s">
        <v>52</v>
      </c>
      <c r="C184" s="4" t="s">
        <v>41</v>
      </c>
      <c r="D184" s="13" t="s">
        <v>32</v>
      </c>
      <c r="E184" s="4" t="s">
        <v>31</v>
      </c>
      <c r="F184" s="12" t="s">
        <v>53</v>
      </c>
      <c r="G184" s="1">
        <v>30</v>
      </c>
      <c r="H184" s="2">
        <v>243.345</v>
      </c>
      <c r="I184" s="1" t="s">
        <v>11</v>
      </c>
      <c r="J184" s="1">
        <f t="shared" si="14"/>
        <v>30</v>
      </c>
      <c r="K184" s="10">
        <v>0</v>
      </c>
      <c r="L184" s="1">
        <v>0</v>
      </c>
    </row>
    <row r="185" spans="1:12" ht="15.75" customHeight="1" x14ac:dyDescent="0.2">
      <c r="A185" s="11">
        <v>45476</v>
      </c>
      <c r="B185" s="1" t="s">
        <v>17</v>
      </c>
      <c r="C185" s="4" t="s">
        <v>39</v>
      </c>
      <c r="D185" s="13">
        <v>6770</v>
      </c>
      <c r="E185" s="4" t="s">
        <v>4</v>
      </c>
      <c r="F185" s="3" t="s">
        <v>54</v>
      </c>
      <c r="G185" s="1">
        <v>-5</v>
      </c>
      <c r="H185" s="2">
        <v>27.1</v>
      </c>
      <c r="I185" s="1" t="s">
        <v>44</v>
      </c>
      <c r="J185" s="1">
        <f>G185*1000</f>
        <v>-5000</v>
      </c>
      <c r="K185" s="10">
        <f>H185*J185*公式計算用參數!$B$1</f>
        <v>-96.543749999999989</v>
      </c>
      <c r="L185" s="10">
        <f>-H185*J185*公式計算用參數!$B$2</f>
        <v>406.5</v>
      </c>
    </row>
    <row r="186" spans="1:12" ht="15.75" customHeight="1" x14ac:dyDescent="0.2">
      <c r="A186" s="11">
        <v>45476</v>
      </c>
      <c r="B186" s="1" t="s">
        <v>17</v>
      </c>
      <c r="C186" s="4" t="s">
        <v>39</v>
      </c>
      <c r="D186" s="13">
        <v>6770</v>
      </c>
      <c r="E186" s="4" t="s">
        <v>4</v>
      </c>
      <c r="F186" s="3" t="s">
        <v>54</v>
      </c>
      <c r="G186" s="1">
        <v>-7</v>
      </c>
      <c r="H186" s="2">
        <v>27.1</v>
      </c>
      <c r="I186" s="1" t="s">
        <v>66</v>
      </c>
      <c r="J186" s="1">
        <f>G186*1000</f>
        <v>-7000</v>
      </c>
      <c r="K186" s="10">
        <f>H186*J186*公式計算用參數!$B$1</f>
        <v>-135.16125</v>
      </c>
      <c r="L186" s="10">
        <f>-H186*J186*公式計算用參數!$B$2</f>
        <v>569.1</v>
      </c>
    </row>
    <row r="187" spans="1:12" ht="15.75" customHeight="1" x14ac:dyDescent="0.2">
      <c r="A187" s="11">
        <v>45476</v>
      </c>
      <c r="B187" s="1" t="s">
        <v>46</v>
      </c>
      <c r="C187" s="4" t="s">
        <v>41</v>
      </c>
      <c r="D187" s="13" t="s">
        <v>30</v>
      </c>
      <c r="E187" s="4" t="s">
        <v>31</v>
      </c>
      <c r="F187" s="12" t="s">
        <v>53</v>
      </c>
      <c r="G187" s="1">
        <v>17</v>
      </c>
      <c r="H187" s="2">
        <v>220.535</v>
      </c>
      <c r="I187" s="1" t="s">
        <v>11</v>
      </c>
      <c r="J187" s="1">
        <f t="shared" ref="J187:J188" si="15">G187</f>
        <v>17</v>
      </c>
      <c r="K187" s="10">
        <v>0</v>
      </c>
      <c r="L187" s="1">
        <v>0</v>
      </c>
    </row>
    <row r="188" spans="1:12" ht="15.75" customHeight="1" x14ac:dyDescent="0.2">
      <c r="A188" s="11">
        <v>45476</v>
      </c>
      <c r="B188" s="1" t="s">
        <v>49</v>
      </c>
      <c r="C188" s="4" t="s">
        <v>41</v>
      </c>
      <c r="D188" s="13" t="s">
        <v>33</v>
      </c>
      <c r="E188" s="4" t="s">
        <v>31</v>
      </c>
      <c r="F188" s="12" t="s">
        <v>53</v>
      </c>
      <c r="G188" s="1">
        <v>25</v>
      </c>
      <c r="H188" s="2">
        <v>124.745</v>
      </c>
      <c r="I188" s="1" t="s">
        <v>11</v>
      </c>
      <c r="J188" s="1">
        <f t="shared" si="15"/>
        <v>25</v>
      </c>
      <c r="K188" s="10">
        <v>0</v>
      </c>
      <c r="L188" s="1">
        <v>0</v>
      </c>
    </row>
    <row r="189" spans="1:12" ht="15.75" customHeight="1" x14ac:dyDescent="0.2">
      <c r="A189" s="11">
        <v>45488</v>
      </c>
      <c r="B189" s="1" t="s">
        <v>3</v>
      </c>
      <c r="C189" s="4" t="s">
        <v>39</v>
      </c>
      <c r="D189" s="13">
        <v>2330</v>
      </c>
      <c r="E189" s="4" t="s">
        <v>4</v>
      </c>
      <c r="F189" s="3" t="s">
        <v>54</v>
      </c>
      <c r="G189" s="1">
        <v>-8</v>
      </c>
      <c r="H189" s="2">
        <v>1030</v>
      </c>
      <c r="I189" s="1" t="s">
        <v>5</v>
      </c>
      <c r="J189" s="1">
        <f>G189*1000</f>
        <v>-8000</v>
      </c>
      <c r="K189" s="10">
        <f>H189*J189*公式計算用參數!$B$1</f>
        <v>-5870.9999999999991</v>
      </c>
      <c r="L189" s="10">
        <f>-H189*J189*公式計算用參數!$B$2</f>
        <v>24720</v>
      </c>
    </row>
    <row r="190" spans="1:12" ht="15.75" customHeight="1" x14ac:dyDescent="0.2">
      <c r="A190" s="11">
        <v>45489</v>
      </c>
      <c r="B190" s="1" t="s">
        <v>3</v>
      </c>
      <c r="C190" s="4" t="s">
        <v>39</v>
      </c>
      <c r="D190" s="13">
        <v>2330</v>
      </c>
      <c r="E190" s="4" t="s">
        <v>4</v>
      </c>
      <c r="F190" s="12" t="s">
        <v>53</v>
      </c>
      <c r="G190" s="1">
        <v>8</v>
      </c>
      <c r="H190" s="2">
        <v>1070</v>
      </c>
      <c r="I190" s="1" t="s">
        <v>5</v>
      </c>
      <c r="J190" s="1">
        <v>8000</v>
      </c>
      <c r="K190" s="10">
        <f>H190*J190*公式計算用參數!$B$1</f>
        <v>6098.9999999999991</v>
      </c>
      <c r="L190" s="1">
        <v>0</v>
      </c>
    </row>
    <row r="191" spans="1:12" ht="15.75" customHeight="1" x14ac:dyDescent="0.2">
      <c r="A191" s="11">
        <v>45489</v>
      </c>
      <c r="B191" s="1" t="s">
        <v>46</v>
      </c>
      <c r="C191" s="4" t="s">
        <v>41</v>
      </c>
      <c r="D191" s="13" t="s">
        <v>30</v>
      </c>
      <c r="E191" s="4" t="s">
        <v>31</v>
      </c>
      <c r="F191" s="12" t="s">
        <v>53</v>
      </c>
      <c r="G191" s="1">
        <v>53</v>
      </c>
      <c r="H191" s="2">
        <v>235.3399</v>
      </c>
      <c r="I191" s="1" t="s">
        <v>11</v>
      </c>
      <c r="J191" s="1">
        <f t="shared" ref="J191:J200" si="16">G191</f>
        <v>53</v>
      </c>
      <c r="K191" s="10">
        <v>0</v>
      </c>
      <c r="L191" s="1">
        <v>0</v>
      </c>
    </row>
    <row r="192" spans="1:12" ht="15.75" customHeight="1" x14ac:dyDescent="0.2">
      <c r="A192" s="11">
        <v>45489</v>
      </c>
      <c r="B192" s="1" t="s">
        <v>49</v>
      </c>
      <c r="C192" s="4" t="s">
        <v>41</v>
      </c>
      <c r="D192" s="13" t="s">
        <v>33</v>
      </c>
      <c r="E192" s="4" t="s">
        <v>31</v>
      </c>
      <c r="F192" s="12" t="s">
        <v>53</v>
      </c>
      <c r="G192" s="1">
        <v>20</v>
      </c>
      <c r="H192" s="2">
        <v>125.8199</v>
      </c>
      <c r="I192" s="1" t="s">
        <v>11</v>
      </c>
      <c r="J192" s="1">
        <f t="shared" si="16"/>
        <v>20</v>
      </c>
      <c r="K192" s="10">
        <v>0</v>
      </c>
      <c r="L192" s="1">
        <v>0</v>
      </c>
    </row>
    <row r="193" spans="1:12" ht="15.75" customHeight="1" x14ac:dyDescent="0.2">
      <c r="A193" s="11">
        <v>45489</v>
      </c>
      <c r="B193" s="1" t="s">
        <v>52</v>
      </c>
      <c r="C193" s="4" t="s">
        <v>41</v>
      </c>
      <c r="D193" s="13" t="s">
        <v>32</v>
      </c>
      <c r="E193" s="4" t="s">
        <v>31</v>
      </c>
      <c r="F193" s="12" t="s">
        <v>53</v>
      </c>
      <c r="G193" s="1">
        <v>40</v>
      </c>
      <c r="H193" s="2">
        <v>253.29499999999999</v>
      </c>
      <c r="I193" s="1" t="s">
        <v>11</v>
      </c>
      <c r="J193" s="1">
        <f t="shared" si="16"/>
        <v>40</v>
      </c>
      <c r="K193" s="10">
        <v>0</v>
      </c>
      <c r="L193" s="1">
        <v>0</v>
      </c>
    </row>
    <row r="194" spans="1:12" ht="15.75" customHeight="1" x14ac:dyDescent="0.2">
      <c r="A194" s="11">
        <v>45490</v>
      </c>
      <c r="B194" s="1" t="s">
        <v>61</v>
      </c>
      <c r="C194" s="4" t="s">
        <v>41</v>
      </c>
      <c r="D194" s="13" t="s">
        <v>34</v>
      </c>
      <c r="E194" s="4" t="s">
        <v>31</v>
      </c>
      <c r="F194" s="12" t="s">
        <v>53</v>
      </c>
      <c r="G194" s="1">
        <v>10</v>
      </c>
      <c r="H194" s="2">
        <v>174.56</v>
      </c>
      <c r="I194" s="1" t="s">
        <v>11</v>
      </c>
      <c r="J194" s="1">
        <f t="shared" si="16"/>
        <v>10</v>
      </c>
      <c r="K194" s="10">
        <v>0</v>
      </c>
      <c r="L194" s="1">
        <v>0</v>
      </c>
    </row>
    <row r="195" spans="1:12" ht="15.75" customHeight="1" x14ac:dyDescent="0.2">
      <c r="A195" s="11">
        <v>45490</v>
      </c>
      <c r="B195" s="1" t="s">
        <v>61</v>
      </c>
      <c r="C195" s="4" t="s">
        <v>41</v>
      </c>
      <c r="D195" s="13" t="s">
        <v>34</v>
      </c>
      <c r="E195" s="4" t="s">
        <v>31</v>
      </c>
      <c r="F195" s="12" t="s">
        <v>53</v>
      </c>
      <c r="G195" s="1">
        <v>10</v>
      </c>
      <c r="H195" s="2">
        <v>173.42</v>
      </c>
      <c r="I195" s="1" t="s">
        <v>11</v>
      </c>
      <c r="J195" s="1">
        <f t="shared" si="16"/>
        <v>10</v>
      </c>
      <c r="K195" s="10">
        <v>0</v>
      </c>
      <c r="L195" s="1">
        <v>0</v>
      </c>
    </row>
    <row r="196" spans="1:12" ht="15.75" customHeight="1" x14ac:dyDescent="0.2">
      <c r="A196" s="11">
        <v>45490</v>
      </c>
      <c r="B196" s="1" t="s">
        <v>49</v>
      </c>
      <c r="C196" s="4" t="s">
        <v>41</v>
      </c>
      <c r="D196" s="13" t="s">
        <v>33</v>
      </c>
      <c r="E196" s="4" t="s">
        <v>31</v>
      </c>
      <c r="F196" s="12" t="s">
        <v>53</v>
      </c>
      <c r="G196" s="1">
        <v>10</v>
      </c>
      <c r="H196" s="2">
        <v>120.87990000000001</v>
      </c>
      <c r="I196" s="1" t="s">
        <v>11</v>
      </c>
      <c r="J196" s="1">
        <f t="shared" si="16"/>
        <v>10</v>
      </c>
      <c r="K196" s="10">
        <v>0</v>
      </c>
      <c r="L196" s="1">
        <v>0</v>
      </c>
    </row>
    <row r="197" spans="1:12" ht="15.75" customHeight="1" x14ac:dyDescent="0.2">
      <c r="A197" s="11">
        <v>45490</v>
      </c>
      <c r="B197" s="1" t="s">
        <v>49</v>
      </c>
      <c r="C197" s="4" t="s">
        <v>41</v>
      </c>
      <c r="D197" s="13" t="s">
        <v>33</v>
      </c>
      <c r="E197" s="4" t="s">
        <v>31</v>
      </c>
      <c r="F197" s="12" t="s">
        <v>53</v>
      </c>
      <c r="G197" s="1">
        <v>10</v>
      </c>
      <c r="H197" s="2">
        <v>118.8599</v>
      </c>
      <c r="I197" s="1" t="s">
        <v>11</v>
      </c>
      <c r="J197" s="1">
        <f t="shared" si="16"/>
        <v>10</v>
      </c>
      <c r="K197" s="10">
        <v>0</v>
      </c>
      <c r="L197" s="1">
        <v>0</v>
      </c>
    </row>
    <row r="198" spans="1:12" ht="15.75" customHeight="1" x14ac:dyDescent="0.2">
      <c r="A198" s="11">
        <v>45492</v>
      </c>
      <c r="B198" s="1" t="s">
        <v>49</v>
      </c>
      <c r="C198" s="4" t="s">
        <v>41</v>
      </c>
      <c r="D198" s="13" t="s">
        <v>33</v>
      </c>
      <c r="E198" s="4" t="s">
        <v>31</v>
      </c>
      <c r="F198" s="12" t="s">
        <v>53</v>
      </c>
      <c r="G198" s="1">
        <v>10</v>
      </c>
      <c r="H198" s="2">
        <v>118.1799</v>
      </c>
      <c r="I198" s="1" t="s">
        <v>11</v>
      </c>
      <c r="J198" s="1">
        <f t="shared" si="16"/>
        <v>10</v>
      </c>
      <c r="K198" s="10">
        <v>0</v>
      </c>
      <c r="L198" s="1">
        <v>0</v>
      </c>
    </row>
    <row r="199" spans="1:12" ht="15.75" customHeight="1" x14ac:dyDescent="0.2">
      <c r="A199" s="11">
        <v>45492</v>
      </c>
      <c r="B199" s="1" t="s">
        <v>46</v>
      </c>
      <c r="C199" s="4" t="s">
        <v>41</v>
      </c>
      <c r="D199" s="13" t="s">
        <v>30</v>
      </c>
      <c r="E199" s="4" t="s">
        <v>31</v>
      </c>
      <c r="F199" s="12" t="s">
        <v>53</v>
      </c>
      <c r="G199" s="1">
        <v>30</v>
      </c>
      <c r="H199" s="2">
        <v>224.4599</v>
      </c>
      <c r="I199" s="1" t="s">
        <v>11</v>
      </c>
      <c r="J199" s="1">
        <f t="shared" si="16"/>
        <v>30</v>
      </c>
      <c r="K199" s="10">
        <v>0</v>
      </c>
      <c r="L199" s="1">
        <v>0</v>
      </c>
    </row>
    <row r="200" spans="1:12" ht="15.75" customHeight="1" x14ac:dyDescent="0.2">
      <c r="A200" s="11">
        <v>45492</v>
      </c>
      <c r="B200" s="1" t="s">
        <v>61</v>
      </c>
      <c r="C200" s="4" t="s">
        <v>41</v>
      </c>
      <c r="D200" s="13" t="s">
        <v>34</v>
      </c>
      <c r="E200" s="4" t="s">
        <v>31</v>
      </c>
      <c r="F200" s="12" t="s">
        <v>53</v>
      </c>
      <c r="G200" s="1">
        <v>80</v>
      </c>
      <c r="H200" s="2">
        <v>166.68989999999999</v>
      </c>
      <c r="I200" s="1" t="s">
        <v>11</v>
      </c>
      <c r="J200" s="1">
        <f t="shared" si="16"/>
        <v>80</v>
      </c>
      <c r="K200" s="10">
        <v>0</v>
      </c>
      <c r="L200" s="1">
        <v>0</v>
      </c>
    </row>
    <row r="201" spans="1:12" ht="15.75" customHeight="1" x14ac:dyDescent="0.2">
      <c r="A201" s="11">
        <v>45506</v>
      </c>
      <c r="B201" s="1" t="s">
        <v>24</v>
      </c>
      <c r="C201" s="4" t="s">
        <v>39</v>
      </c>
      <c r="D201" s="13" t="s">
        <v>25</v>
      </c>
      <c r="E201" s="4" t="s">
        <v>4</v>
      </c>
      <c r="F201" s="3" t="s">
        <v>54</v>
      </c>
      <c r="G201" s="1">
        <v>-5</v>
      </c>
      <c r="H201" s="2">
        <v>35.619999999999997</v>
      </c>
      <c r="I201" s="1" t="s">
        <v>5</v>
      </c>
      <c r="J201" s="1">
        <f>G201*1000</f>
        <v>-5000</v>
      </c>
      <c r="K201" s="10">
        <f>H201*J201*公式計算用參數!$B$1</f>
        <v>-126.89624999999998</v>
      </c>
      <c r="L201" s="10">
        <f>-H201*J201*公式計算用參數!$B$2</f>
        <v>534.29999999999995</v>
      </c>
    </row>
    <row r="202" spans="1:12" ht="15.75" customHeight="1" x14ac:dyDescent="0.2">
      <c r="A202" s="11">
        <v>45506</v>
      </c>
      <c r="B202" s="1" t="s">
        <v>3</v>
      </c>
      <c r="C202" s="4" t="s">
        <v>39</v>
      </c>
      <c r="D202" s="13">
        <v>2330</v>
      </c>
      <c r="E202" s="4" t="s">
        <v>4</v>
      </c>
      <c r="F202" s="12" t="s">
        <v>53</v>
      </c>
      <c r="G202" s="1">
        <v>1</v>
      </c>
      <c r="H202" s="2">
        <v>909</v>
      </c>
      <c r="I202" s="1" t="s">
        <v>5</v>
      </c>
      <c r="J202" s="1">
        <v>1000</v>
      </c>
      <c r="K202" s="10">
        <f>H202*J202*公式計算用參數!$B$1</f>
        <v>647.66249999999991</v>
      </c>
      <c r="L202" s="1">
        <v>0</v>
      </c>
    </row>
    <row r="203" spans="1:12" ht="15.75" customHeight="1" x14ac:dyDescent="0.2">
      <c r="A203" s="11">
        <v>45506</v>
      </c>
      <c r="B203" s="1" t="s">
        <v>28</v>
      </c>
      <c r="C203" s="4" t="s">
        <v>39</v>
      </c>
      <c r="D203" s="13" t="s">
        <v>29</v>
      </c>
      <c r="E203" s="4" t="s">
        <v>4</v>
      </c>
      <c r="F203" s="3" t="s">
        <v>54</v>
      </c>
      <c r="G203" s="1">
        <v>-5</v>
      </c>
      <c r="H203" s="2">
        <v>32.57</v>
      </c>
      <c r="I203" s="1" t="s">
        <v>5</v>
      </c>
      <c r="J203" s="1">
        <f t="shared" ref="J203:J205" si="17">G203*1000</f>
        <v>-5000</v>
      </c>
      <c r="K203" s="10">
        <f>H203*J203*公式計算用參數!$B$1</f>
        <v>-116.03062499999999</v>
      </c>
      <c r="L203" s="10">
        <f>-H203*J203*公式計算用參數!$B$2</f>
        <v>488.55</v>
      </c>
    </row>
    <row r="204" spans="1:12" ht="15.75" customHeight="1" x14ac:dyDescent="0.2">
      <c r="A204" s="11">
        <v>45506</v>
      </c>
      <c r="B204" s="1" t="s">
        <v>26</v>
      </c>
      <c r="C204" s="4" t="s">
        <v>39</v>
      </c>
      <c r="D204" s="13" t="s">
        <v>27</v>
      </c>
      <c r="E204" s="4" t="s">
        <v>4</v>
      </c>
      <c r="F204" s="3" t="s">
        <v>54</v>
      </c>
      <c r="G204" s="1">
        <v>-5</v>
      </c>
      <c r="H204" s="2">
        <v>36.25</v>
      </c>
      <c r="I204" s="1" t="s">
        <v>5</v>
      </c>
      <c r="J204" s="1">
        <f t="shared" si="17"/>
        <v>-5000</v>
      </c>
      <c r="K204" s="10">
        <f>H204*J204*公式計算用參數!$B$1</f>
        <v>-129.14062499999997</v>
      </c>
      <c r="L204" s="10">
        <f>-H204*J204*公式計算用參數!$B$2</f>
        <v>543.75</v>
      </c>
    </row>
    <row r="205" spans="1:12" ht="15.75" customHeight="1" x14ac:dyDescent="0.2">
      <c r="A205" s="11">
        <v>45506</v>
      </c>
      <c r="B205" s="1" t="s">
        <v>22</v>
      </c>
      <c r="C205" s="4" t="s">
        <v>39</v>
      </c>
      <c r="D205" s="13" t="s">
        <v>23</v>
      </c>
      <c r="E205" s="4" t="s">
        <v>4</v>
      </c>
      <c r="F205" s="3" t="s">
        <v>54</v>
      </c>
      <c r="G205" s="1">
        <v>-5</v>
      </c>
      <c r="H205" s="2">
        <v>9.19</v>
      </c>
      <c r="I205" s="1" t="s">
        <v>5</v>
      </c>
      <c r="J205" s="1">
        <f t="shared" si="17"/>
        <v>-5000</v>
      </c>
      <c r="K205" s="10">
        <f>H205*J205*公式計算用參數!$B$1</f>
        <v>-32.739374999999995</v>
      </c>
      <c r="L205" s="10">
        <f>-H205*J205*公式計算用參數!$B$2</f>
        <v>137.85</v>
      </c>
    </row>
    <row r="206" spans="1:12" ht="15.75" customHeight="1" x14ac:dyDescent="0.2">
      <c r="A206" s="11">
        <v>45509</v>
      </c>
      <c r="B206" s="1" t="s">
        <v>38</v>
      </c>
      <c r="C206" s="4" t="s">
        <v>39</v>
      </c>
      <c r="D206" s="14">
        <v>50</v>
      </c>
      <c r="E206" s="4" t="s">
        <v>4</v>
      </c>
      <c r="F206" s="12" t="s">
        <v>53</v>
      </c>
      <c r="G206" s="3">
        <v>1</v>
      </c>
      <c r="H206" s="2">
        <v>164.6</v>
      </c>
      <c r="I206" s="1" t="s">
        <v>5</v>
      </c>
      <c r="J206" s="1">
        <v>1000</v>
      </c>
      <c r="K206" s="10">
        <f>H206*J206*公式計算用參數!$B$1</f>
        <v>117.27749999999999</v>
      </c>
      <c r="L206" s="1">
        <v>0</v>
      </c>
    </row>
    <row r="207" spans="1:12" ht="15.75" customHeight="1" x14ac:dyDescent="0.2">
      <c r="A207" s="11">
        <v>45510</v>
      </c>
      <c r="B207" s="1" t="s">
        <v>49</v>
      </c>
      <c r="C207" s="4" t="s">
        <v>41</v>
      </c>
      <c r="D207" s="13" t="s">
        <v>33</v>
      </c>
      <c r="E207" s="4" t="s">
        <v>31</v>
      </c>
      <c r="F207" s="12" t="s">
        <v>53</v>
      </c>
      <c r="G207" s="1">
        <v>10</v>
      </c>
      <c r="H207" s="2">
        <v>104.105</v>
      </c>
      <c r="I207" s="1" t="s">
        <v>11</v>
      </c>
      <c r="J207" s="1">
        <f t="shared" ref="J207:J215" si="18">G207</f>
        <v>10</v>
      </c>
      <c r="K207" s="10">
        <v>0</v>
      </c>
      <c r="L207" s="1">
        <v>0</v>
      </c>
    </row>
    <row r="208" spans="1:12" ht="15.75" customHeight="1" x14ac:dyDescent="0.2">
      <c r="A208" s="11">
        <v>45510</v>
      </c>
      <c r="B208" s="1" t="s">
        <v>51</v>
      </c>
      <c r="C208" s="4" t="s">
        <v>41</v>
      </c>
      <c r="D208" s="13" t="s">
        <v>35</v>
      </c>
      <c r="E208" s="4" t="s">
        <v>31</v>
      </c>
      <c r="F208" s="12" t="s">
        <v>53</v>
      </c>
      <c r="G208" s="1">
        <v>10</v>
      </c>
      <c r="H208" s="2">
        <v>437.11</v>
      </c>
      <c r="I208" s="1" t="s">
        <v>11</v>
      </c>
      <c r="J208" s="1">
        <f t="shared" si="18"/>
        <v>10</v>
      </c>
      <c r="K208" s="10">
        <v>0</v>
      </c>
      <c r="L208" s="1">
        <v>0</v>
      </c>
    </row>
    <row r="209" spans="1:12" ht="15.75" customHeight="1" x14ac:dyDescent="0.2">
      <c r="A209" s="11">
        <v>45511</v>
      </c>
      <c r="B209" s="1" t="s">
        <v>51</v>
      </c>
      <c r="C209" s="4" t="s">
        <v>41</v>
      </c>
      <c r="D209" s="13" t="s">
        <v>35</v>
      </c>
      <c r="E209" s="4" t="s">
        <v>31</v>
      </c>
      <c r="F209" s="12" t="s">
        <v>53</v>
      </c>
      <c r="G209" s="1">
        <v>20</v>
      </c>
      <c r="H209" s="2">
        <v>446.72</v>
      </c>
      <c r="I209" s="1" t="s">
        <v>11</v>
      </c>
      <c r="J209" s="1">
        <f t="shared" si="18"/>
        <v>20</v>
      </c>
      <c r="K209" s="10">
        <v>0</v>
      </c>
      <c r="L209" s="1">
        <v>0</v>
      </c>
    </row>
    <row r="210" spans="1:12" ht="15.75" customHeight="1" x14ac:dyDescent="0.2">
      <c r="A210" s="11">
        <v>45511</v>
      </c>
      <c r="B210" s="1" t="s">
        <v>49</v>
      </c>
      <c r="C210" s="4" t="s">
        <v>41</v>
      </c>
      <c r="D210" s="13" t="s">
        <v>33</v>
      </c>
      <c r="E210" s="4" t="s">
        <v>31</v>
      </c>
      <c r="F210" s="12" t="s">
        <v>53</v>
      </c>
      <c r="G210" s="1">
        <v>20</v>
      </c>
      <c r="H210" s="2">
        <v>107.94</v>
      </c>
      <c r="I210" s="1" t="s">
        <v>11</v>
      </c>
      <c r="J210" s="1">
        <f t="shared" si="18"/>
        <v>20</v>
      </c>
      <c r="K210" s="10">
        <v>0</v>
      </c>
      <c r="L210" s="1">
        <v>0</v>
      </c>
    </row>
    <row r="211" spans="1:12" ht="15.75" customHeight="1" x14ac:dyDescent="0.2">
      <c r="A211" s="11">
        <v>45511</v>
      </c>
      <c r="B211" s="1" t="s">
        <v>49</v>
      </c>
      <c r="C211" s="4" t="s">
        <v>41</v>
      </c>
      <c r="D211" s="13" t="s">
        <v>33</v>
      </c>
      <c r="E211" s="4" t="s">
        <v>31</v>
      </c>
      <c r="F211" s="12" t="s">
        <v>53</v>
      </c>
      <c r="G211" s="1">
        <v>10</v>
      </c>
      <c r="H211" s="2">
        <v>107.94</v>
      </c>
      <c r="I211" s="1" t="s">
        <v>11</v>
      </c>
      <c r="J211" s="1">
        <f t="shared" si="18"/>
        <v>10</v>
      </c>
      <c r="K211" s="10">
        <v>0</v>
      </c>
      <c r="L211" s="1">
        <v>0</v>
      </c>
    </row>
    <row r="212" spans="1:12" ht="15.75" customHeight="1" x14ac:dyDescent="0.2">
      <c r="A212" s="11">
        <v>45533</v>
      </c>
      <c r="B212" s="1" t="s">
        <v>49</v>
      </c>
      <c r="C212" s="4" t="s">
        <v>41</v>
      </c>
      <c r="D212" s="13" t="s">
        <v>33</v>
      </c>
      <c r="E212" s="4" t="s">
        <v>31</v>
      </c>
      <c r="F212" s="12" t="s">
        <v>53</v>
      </c>
      <c r="G212" s="1">
        <v>50</v>
      </c>
      <c r="H212" s="2">
        <v>122.13500000000001</v>
      </c>
      <c r="I212" s="1" t="s">
        <v>11</v>
      </c>
      <c r="J212" s="1">
        <f t="shared" si="18"/>
        <v>50</v>
      </c>
      <c r="K212" s="10">
        <v>0</v>
      </c>
      <c r="L212" s="1">
        <v>0</v>
      </c>
    </row>
    <row r="213" spans="1:12" ht="15.75" customHeight="1" x14ac:dyDescent="0.2">
      <c r="A213" s="11">
        <v>45533</v>
      </c>
      <c r="B213" s="1" t="s">
        <v>49</v>
      </c>
      <c r="C213" s="4" t="s">
        <v>41</v>
      </c>
      <c r="D213" s="13" t="s">
        <v>33</v>
      </c>
      <c r="E213" s="4" t="s">
        <v>31</v>
      </c>
      <c r="F213" s="12" t="s">
        <v>53</v>
      </c>
      <c r="G213" s="1">
        <v>10</v>
      </c>
      <c r="H213" s="2">
        <v>120.42</v>
      </c>
      <c r="I213" s="1" t="s">
        <v>11</v>
      </c>
      <c r="J213" s="1">
        <f t="shared" si="18"/>
        <v>10</v>
      </c>
      <c r="K213" s="10">
        <v>0</v>
      </c>
      <c r="L213" s="1">
        <v>0</v>
      </c>
    </row>
    <row r="214" spans="1:12" ht="15.75" customHeight="1" x14ac:dyDescent="0.2">
      <c r="A214" s="11">
        <v>45533</v>
      </c>
      <c r="B214" s="1" t="s">
        <v>49</v>
      </c>
      <c r="C214" s="4" t="s">
        <v>41</v>
      </c>
      <c r="D214" s="13" t="s">
        <v>33</v>
      </c>
      <c r="E214" s="4" t="s">
        <v>31</v>
      </c>
      <c r="F214" s="12" t="s">
        <v>53</v>
      </c>
      <c r="G214" s="1">
        <v>10</v>
      </c>
      <c r="H214" s="2">
        <v>122.05500000000001</v>
      </c>
      <c r="I214" s="1" t="s">
        <v>11</v>
      </c>
      <c r="J214" s="1">
        <f t="shared" si="18"/>
        <v>10</v>
      </c>
      <c r="K214" s="10">
        <v>0</v>
      </c>
      <c r="L214" s="1">
        <v>0</v>
      </c>
    </row>
    <row r="215" spans="1:12" ht="15.75" customHeight="1" x14ac:dyDescent="0.2">
      <c r="A215" s="11">
        <v>45533</v>
      </c>
      <c r="B215" s="1" t="s">
        <v>51</v>
      </c>
      <c r="C215" s="4" t="s">
        <v>41</v>
      </c>
      <c r="D215" s="13" t="s">
        <v>35</v>
      </c>
      <c r="E215" s="4" t="s">
        <v>31</v>
      </c>
      <c r="F215" s="12" t="s">
        <v>53</v>
      </c>
      <c r="G215" s="1">
        <v>20</v>
      </c>
      <c r="H215" s="2">
        <v>475.89499999999998</v>
      </c>
      <c r="I215" s="1" t="s">
        <v>11</v>
      </c>
      <c r="J215" s="1">
        <f t="shared" si="18"/>
        <v>20</v>
      </c>
      <c r="K215" s="10">
        <v>0</v>
      </c>
      <c r="L215" s="1">
        <v>0</v>
      </c>
    </row>
    <row r="216" spans="1:12" ht="15.75" customHeight="1" x14ac:dyDescent="0.2">
      <c r="A216" s="11">
        <v>45546</v>
      </c>
      <c r="B216" s="1" t="s">
        <v>61</v>
      </c>
      <c r="C216" s="4" t="s">
        <v>41</v>
      </c>
      <c r="D216" s="13" t="s">
        <v>34</v>
      </c>
      <c r="E216" s="4" t="s">
        <v>31</v>
      </c>
      <c r="F216" s="3" t="s">
        <v>54</v>
      </c>
      <c r="G216" s="1">
        <v>-2</v>
      </c>
      <c r="H216" s="2">
        <v>162.19999999999999</v>
      </c>
      <c r="I216" s="1" t="s">
        <v>11</v>
      </c>
      <c r="J216" s="1">
        <f>G216</f>
        <v>-2</v>
      </c>
      <c r="K216" s="10">
        <v>0</v>
      </c>
      <c r="L216" s="1">
        <v>0</v>
      </c>
    </row>
    <row r="217" spans="1:12" ht="15.75" customHeight="1" x14ac:dyDescent="0.2">
      <c r="A217" s="11">
        <v>45546</v>
      </c>
      <c r="B217" s="1" t="s">
        <v>61</v>
      </c>
      <c r="C217" s="4" t="s">
        <v>41</v>
      </c>
      <c r="D217" s="13" t="s">
        <v>34</v>
      </c>
      <c r="E217" s="4" t="s">
        <v>31</v>
      </c>
      <c r="F217" s="3" t="s">
        <v>54</v>
      </c>
      <c r="G217" s="1">
        <v>-98</v>
      </c>
      <c r="H217" s="2">
        <v>162.19999999999999</v>
      </c>
      <c r="I217" s="1" t="s">
        <v>11</v>
      </c>
      <c r="J217" s="1">
        <f>G217</f>
        <v>-98</v>
      </c>
      <c r="K217" s="10">
        <v>0</v>
      </c>
      <c r="L217" s="1">
        <v>0</v>
      </c>
    </row>
    <row r="218" spans="1:12" ht="15.75" customHeight="1" x14ac:dyDescent="0.2">
      <c r="A218" s="11">
        <v>45559</v>
      </c>
      <c r="B218" s="1" t="s">
        <v>48</v>
      </c>
      <c r="C218" s="4" t="s">
        <v>41</v>
      </c>
      <c r="D218" s="13" t="s">
        <v>36</v>
      </c>
      <c r="E218" s="4" t="s">
        <v>31</v>
      </c>
      <c r="F218" s="12" t="s">
        <v>53</v>
      </c>
      <c r="G218" s="1">
        <v>10</v>
      </c>
      <c r="H218" s="2">
        <v>62.66</v>
      </c>
      <c r="I218" s="1" t="s">
        <v>11</v>
      </c>
      <c r="J218" s="1">
        <f t="shared" ref="J218:J220" si="19">G218</f>
        <v>10</v>
      </c>
      <c r="K218" s="10">
        <v>0</v>
      </c>
      <c r="L218" s="1">
        <v>0</v>
      </c>
    </row>
    <row r="219" spans="1:12" ht="15.75" customHeight="1" x14ac:dyDescent="0.2">
      <c r="A219" s="11">
        <v>45581</v>
      </c>
      <c r="B219" s="1" t="s">
        <v>51</v>
      </c>
      <c r="C219" s="4" t="s">
        <v>41</v>
      </c>
      <c r="D219" s="13" t="s">
        <v>35</v>
      </c>
      <c r="E219" s="4" t="s">
        <v>31</v>
      </c>
      <c r="F219" s="12" t="s">
        <v>53</v>
      </c>
      <c r="G219" s="1">
        <v>34</v>
      </c>
      <c r="H219" s="2">
        <v>491.15</v>
      </c>
      <c r="I219" s="1" t="s">
        <v>11</v>
      </c>
      <c r="J219" s="1">
        <f t="shared" si="19"/>
        <v>34</v>
      </c>
      <c r="K219" s="10">
        <v>0</v>
      </c>
      <c r="L219" s="1">
        <v>0</v>
      </c>
    </row>
    <row r="220" spans="1:12" ht="15.75" customHeight="1" x14ac:dyDescent="0.2">
      <c r="A220" s="11">
        <v>45607</v>
      </c>
      <c r="B220" s="1" t="s">
        <v>52</v>
      </c>
      <c r="C220" s="4" t="s">
        <v>41</v>
      </c>
      <c r="D220" s="13" t="s">
        <v>32</v>
      </c>
      <c r="E220" s="4" t="s">
        <v>31</v>
      </c>
      <c r="F220" s="12" t="s">
        <v>53</v>
      </c>
      <c r="G220" s="1">
        <v>1</v>
      </c>
      <c r="H220" s="2">
        <v>340.02499999999998</v>
      </c>
      <c r="I220" s="1" t="s">
        <v>11</v>
      </c>
      <c r="J220" s="1">
        <f t="shared" si="19"/>
        <v>1</v>
      </c>
      <c r="K220" s="10">
        <v>0</v>
      </c>
      <c r="L220" s="1">
        <v>0</v>
      </c>
    </row>
    <row r="221" spans="1:12" ht="15.75" customHeight="1" x14ac:dyDescent="0.2">
      <c r="A221" s="11">
        <v>45607</v>
      </c>
      <c r="B221" s="1" t="s">
        <v>52</v>
      </c>
      <c r="C221" s="4" t="s">
        <v>41</v>
      </c>
      <c r="D221" s="13" t="s">
        <v>32</v>
      </c>
      <c r="E221" s="4" t="s">
        <v>31</v>
      </c>
      <c r="F221" s="3" t="s">
        <v>54</v>
      </c>
      <c r="G221" s="1">
        <v>-100</v>
      </c>
      <c r="H221" s="2">
        <v>342.36</v>
      </c>
      <c r="I221" s="1" t="s">
        <v>11</v>
      </c>
      <c r="J221" s="1">
        <f>G221</f>
        <v>-100</v>
      </c>
      <c r="K221" s="10">
        <v>0</v>
      </c>
      <c r="L221" s="1">
        <v>0</v>
      </c>
    </row>
    <row r="222" spans="1:12" ht="15.75" customHeight="1" x14ac:dyDescent="0.2">
      <c r="A222" s="11">
        <v>45614</v>
      </c>
      <c r="B222" s="1" t="s">
        <v>52</v>
      </c>
      <c r="C222" s="4" t="s">
        <v>41</v>
      </c>
      <c r="D222" s="13" t="s">
        <v>32</v>
      </c>
      <c r="E222" s="4" t="s">
        <v>31</v>
      </c>
      <c r="F222" s="12" t="s">
        <v>53</v>
      </c>
      <c r="G222" s="1">
        <v>95</v>
      </c>
      <c r="H222" s="2">
        <v>343.31</v>
      </c>
      <c r="I222" s="1" t="s">
        <v>11</v>
      </c>
      <c r="J222" s="1">
        <f t="shared" ref="J222:J225" si="20">G222</f>
        <v>95</v>
      </c>
      <c r="K222" s="10">
        <v>0</v>
      </c>
      <c r="L222" s="1">
        <v>0</v>
      </c>
    </row>
    <row r="223" spans="1:12" ht="15.75" customHeight="1" x14ac:dyDescent="0.2">
      <c r="A223" s="11">
        <v>45614</v>
      </c>
      <c r="B223" s="1" t="s">
        <v>52</v>
      </c>
      <c r="C223" s="4" t="s">
        <v>41</v>
      </c>
      <c r="D223" s="13" t="s">
        <v>32</v>
      </c>
      <c r="E223" s="4" t="s">
        <v>31</v>
      </c>
      <c r="F223" s="12" t="s">
        <v>53</v>
      </c>
      <c r="G223" s="1">
        <v>3</v>
      </c>
      <c r="H223" s="2">
        <v>343.38990000000001</v>
      </c>
      <c r="I223" s="1" t="s">
        <v>11</v>
      </c>
      <c r="J223" s="1">
        <f t="shared" si="20"/>
        <v>3</v>
      </c>
      <c r="K223" s="10">
        <v>0</v>
      </c>
      <c r="L223" s="1">
        <v>0</v>
      </c>
    </row>
    <row r="224" spans="1:12" ht="15.75" customHeight="1" x14ac:dyDescent="0.2">
      <c r="A224" s="11">
        <v>45614</v>
      </c>
      <c r="B224" s="1" t="s">
        <v>52</v>
      </c>
      <c r="C224" s="4" t="s">
        <v>41</v>
      </c>
      <c r="D224" s="13" t="s">
        <v>32</v>
      </c>
      <c r="E224" s="4" t="s">
        <v>31</v>
      </c>
      <c r="F224" s="12" t="s">
        <v>53</v>
      </c>
      <c r="G224" s="1">
        <v>1</v>
      </c>
      <c r="H224" s="2">
        <v>343.83499999999998</v>
      </c>
      <c r="I224" s="1" t="s">
        <v>11</v>
      </c>
      <c r="J224" s="1">
        <f t="shared" si="20"/>
        <v>1</v>
      </c>
      <c r="K224" s="10">
        <v>0</v>
      </c>
      <c r="L224" s="1">
        <v>0</v>
      </c>
    </row>
    <row r="225" spans="1:12" ht="15.75" customHeight="1" x14ac:dyDescent="0.2">
      <c r="A225" s="11">
        <v>45614</v>
      </c>
      <c r="B225" s="1" t="s">
        <v>61</v>
      </c>
      <c r="C225" s="4" t="s">
        <v>41</v>
      </c>
      <c r="D225" s="13" t="s">
        <v>34</v>
      </c>
      <c r="E225" s="4" t="s">
        <v>31</v>
      </c>
      <c r="F225" s="12" t="s">
        <v>53</v>
      </c>
      <c r="G225" s="1">
        <v>1</v>
      </c>
      <c r="H225" s="2">
        <v>184.16990000000001</v>
      </c>
      <c r="I225" s="1" t="s">
        <v>11</v>
      </c>
      <c r="J225" s="1">
        <f t="shared" si="20"/>
        <v>1</v>
      </c>
      <c r="K225" s="10">
        <v>0</v>
      </c>
      <c r="L225" s="1">
        <v>0</v>
      </c>
    </row>
    <row r="226" spans="1:12" ht="15.75" customHeight="1" x14ac:dyDescent="0.2">
      <c r="A226" s="11">
        <v>45645</v>
      </c>
      <c r="B226" s="1" t="s">
        <v>3</v>
      </c>
      <c r="C226" s="4" t="s">
        <v>39</v>
      </c>
      <c r="D226" s="13">
        <v>2330</v>
      </c>
      <c r="E226" s="4" t="s">
        <v>4</v>
      </c>
      <c r="F226" s="3" t="s">
        <v>54</v>
      </c>
      <c r="G226" s="1">
        <v>-1</v>
      </c>
      <c r="H226" s="2">
        <v>1070</v>
      </c>
      <c r="I226" s="1" t="s">
        <v>5</v>
      </c>
      <c r="J226" s="1">
        <f>G226*1000</f>
        <v>-1000</v>
      </c>
      <c r="K226" s="10">
        <f>H226*J226*公式計算用參數!$B$1</f>
        <v>-762.37499999999989</v>
      </c>
      <c r="L226" s="10">
        <f>-H226*J226*公式計算用參數!$B$2</f>
        <v>3210</v>
      </c>
    </row>
    <row r="227" spans="1:12" ht="15.75" customHeight="1" x14ac:dyDescent="0.2">
      <c r="A227" s="11">
        <v>45645</v>
      </c>
      <c r="B227" s="1" t="s">
        <v>52</v>
      </c>
      <c r="C227" s="4" t="s">
        <v>41</v>
      </c>
      <c r="D227" s="13" t="s">
        <v>32</v>
      </c>
      <c r="E227" s="4" t="s">
        <v>31</v>
      </c>
      <c r="F227" s="3" t="s">
        <v>54</v>
      </c>
      <c r="G227" s="1">
        <v>-100</v>
      </c>
      <c r="H227" s="2">
        <v>429.32499999999999</v>
      </c>
      <c r="I227" s="1" t="s">
        <v>11</v>
      </c>
      <c r="J227" s="1">
        <f>G227</f>
        <v>-100</v>
      </c>
      <c r="K227" s="10">
        <v>0</v>
      </c>
      <c r="L227" s="1">
        <v>0</v>
      </c>
    </row>
    <row r="228" spans="1:12" ht="15.75" customHeight="1" x14ac:dyDescent="0.2">
      <c r="A228" s="11">
        <v>45645</v>
      </c>
      <c r="B228" s="1" t="s">
        <v>52</v>
      </c>
      <c r="C228" s="4" t="s">
        <v>41</v>
      </c>
      <c r="D228" s="13" t="s">
        <v>32</v>
      </c>
      <c r="E228" s="4" t="s">
        <v>31</v>
      </c>
      <c r="F228" s="12" t="s">
        <v>53</v>
      </c>
      <c r="G228" s="1">
        <v>1</v>
      </c>
      <c r="H228" s="2">
        <v>429.935</v>
      </c>
      <c r="I228" s="1" t="s">
        <v>11</v>
      </c>
      <c r="J228" s="1">
        <f>G228</f>
        <v>1</v>
      </c>
      <c r="K228" s="10">
        <v>0</v>
      </c>
      <c r="L228" s="1">
        <v>0</v>
      </c>
    </row>
    <row r="229" spans="1:12" ht="15.75" customHeight="1" x14ac:dyDescent="0.2">
      <c r="A229" s="11">
        <v>45649</v>
      </c>
      <c r="B229" s="1" t="s">
        <v>48</v>
      </c>
      <c r="C229" s="4" t="s">
        <v>41</v>
      </c>
      <c r="D229" s="13" t="s">
        <v>36</v>
      </c>
      <c r="E229" s="4" t="s">
        <v>31</v>
      </c>
      <c r="F229" s="3" t="s">
        <v>54</v>
      </c>
      <c r="G229" s="1">
        <v>-10</v>
      </c>
      <c r="H229" s="2">
        <v>62.330100000000002</v>
      </c>
      <c r="I229" s="1" t="s">
        <v>11</v>
      </c>
      <c r="J229" s="1">
        <f>G229</f>
        <v>-10</v>
      </c>
      <c r="K229" s="10">
        <v>0</v>
      </c>
      <c r="L229" s="1">
        <v>0</v>
      </c>
    </row>
    <row r="230" spans="1:12" ht="15.75" customHeight="1" x14ac:dyDescent="0.2">
      <c r="A230" s="11">
        <v>45649</v>
      </c>
      <c r="B230" s="1" t="s">
        <v>52</v>
      </c>
      <c r="C230" s="4" t="s">
        <v>41</v>
      </c>
      <c r="D230" s="13" t="s">
        <v>32</v>
      </c>
      <c r="E230" s="4" t="s">
        <v>31</v>
      </c>
      <c r="F230" s="12" t="s">
        <v>53</v>
      </c>
      <c r="G230" s="1">
        <v>7</v>
      </c>
      <c r="H230" s="2">
        <v>433.6499</v>
      </c>
      <c r="I230" s="1" t="s">
        <v>11</v>
      </c>
      <c r="J230" s="1">
        <f t="shared" ref="J230:J233" si="21">G230</f>
        <v>7</v>
      </c>
      <c r="K230" s="10">
        <v>0</v>
      </c>
      <c r="L230" s="1">
        <v>0</v>
      </c>
    </row>
    <row r="231" spans="1:12" ht="15.75" customHeight="1" x14ac:dyDescent="0.2">
      <c r="A231" s="11">
        <v>45649</v>
      </c>
      <c r="B231" s="1" t="s">
        <v>52</v>
      </c>
      <c r="C231" s="4" t="s">
        <v>41</v>
      </c>
      <c r="D231" s="13" t="s">
        <v>32</v>
      </c>
      <c r="E231" s="4" t="s">
        <v>31</v>
      </c>
      <c r="F231" s="12" t="s">
        <v>53</v>
      </c>
      <c r="G231" s="1">
        <v>2</v>
      </c>
      <c r="H231" s="2">
        <v>431.43990000000002</v>
      </c>
      <c r="I231" s="1" t="s">
        <v>11</v>
      </c>
      <c r="J231" s="1">
        <f t="shared" si="21"/>
        <v>2</v>
      </c>
      <c r="K231" s="10">
        <v>0</v>
      </c>
      <c r="L231" s="1">
        <v>0</v>
      </c>
    </row>
    <row r="232" spans="1:12" ht="15.75" customHeight="1" x14ac:dyDescent="0.2">
      <c r="A232" s="11">
        <v>45649</v>
      </c>
      <c r="B232" s="1" t="s">
        <v>52</v>
      </c>
      <c r="C232" s="4" t="s">
        <v>41</v>
      </c>
      <c r="D232" s="13" t="s">
        <v>32</v>
      </c>
      <c r="E232" s="4" t="s">
        <v>31</v>
      </c>
      <c r="F232" s="12" t="s">
        <v>53</v>
      </c>
      <c r="G232" s="1">
        <v>90</v>
      </c>
      <c r="H232" s="2">
        <v>434.2799</v>
      </c>
      <c r="I232" s="1" t="s">
        <v>11</v>
      </c>
      <c r="J232" s="1">
        <f t="shared" si="21"/>
        <v>90</v>
      </c>
      <c r="K232" s="10">
        <v>0</v>
      </c>
      <c r="L232" s="1">
        <v>0</v>
      </c>
    </row>
    <row r="233" spans="1:12" ht="15.75" customHeight="1" x14ac:dyDescent="0.2">
      <c r="A233" s="11">
        <v>45691</v>
      </c>
      <c r="B233" s="1" t="s">
        <v>51</v>
      </c>
      <c r="C233" s="4" t="s">
        <v>41</v>
      </c>
      <c r="D233" s="13" t="s">
        <v>35</v>
      </c>
      <c r="E233" s="4" t="s">
        <v>31</v>
      </c>
      <c r="F233" s="12" t="s">
        <v>53</v>
      </c>
      <c r="G233" s="1">
        <v>55</v>
      </c>
      <c r="H233" s="2">
        <v>518.00990000000002</v>
      </c>
      <c r="I233" s="1" t="s">
        <v>11</v>
      </c>
      <c r="J233" s="1">
        <f t="shared" si="21"/>
        <v>55</v>
      </c>
      <c r="K233" s="10">
        <v>0</v>
      </c>
      <c r="L233" s="1">
        <v>0</v>
      </c>
    </row>
    <row r="234" spans="1:12" ht="15.75" customHeight="1" x14ac:dyDescent="0.2">
      <c r="A234" s="11">
        <v>45691</v>
      </c>
      <c r="B234" s="1" t="s">
        <v>46</v>
      </c>
      <c r="C234" s="4" t="s">
        <v>41</v>
      </c>
      <c r="D234" s="13" t="s">
        <v>30</v>
      </c>
      <c r="E234" s="4" t="s">
        <v>31</v>
      </c>
      <c r="F234" s="3" t="s">
        <v>54</v>
      </c>
      <c r="G234" s="1">
        <v>-129</v>
      </c>
      <c r="H234" s="2">
        <v>229.33</v>
      </c>
      <c r="I234" s="1" t="s">
        <v>11</v>
      </c>
      <c r="J234" s="1">
        <f>G234</f>
        <v>-129</v>
      </c>
      <c r="K234" s="10">
        <v>0</v>
      </c>
      <c r="L234" s="1">
        <v>0</v>
      </c>
    </row>
    <row r="235" spans="1:12" ht="15.75" customHeight="1" x14ac:dyDescent="0.2">
      <c r="A235" s="11">
        <v>45691</v>
      </c>
      <c r="B235" s="1" t="s">
        <v>51</v>
      </c>
      <c r="C235" s="4" t="s">
        <v>41</v>
      </c>
      <c r="D235" s="13" t="s">
        <v>35</v>
      </c>
      <c r="E235" s="4" t="s">
        <v>31</v>
      </c>
      <c r="F235" s="12" t="s">
        <v>53</v>
      </c>
      <c r="G235" s="1">
        <v>1</v>
      </c>
      <c r="H235" s="2">
        <v>518.01</v>
      </c>
      <c r="I235" s="1" t="s">
        <v>11</v>
      </c>
      <c r="J235" s="1">
        <f>G235</f>
        <v>1</v>
      </c>
      <c r="K235" s="10">
        <v>0</v>
      </c>
      <c r="L235" s="1">
        <v>0</v>
      </c>
    </row>
    <row r="236" spans="1:12" ht="15.75" customHeight="1" x14ac:dyDescent="0.2">
      <c r="A236" s="11">
        <v>45719</v>
      </c>
      <c r="B236" s="1" t="s">
        <v>49</v>
      </c>
      <c r="C236" s="4" t="s">
        <v>41</v>
      </c>
      <c r="D236" s="13" t="s">
        <v>33</v>
      </c>
      <c r="E236" s="4" t="s">
        <v>31</v>
      </c>
      <c r="F236" s="3" t="s">
        <v>54</v>
      </c>
      <c r="G236" s="1">
        <v>-160</v>
      </c>
      <c r="H236" s="2">
        <v>120.78</v>
      </c>
      <c r="I236" s="1" t="s">
        <v>11</v>
      </c>
      <c r="J236" s="1">
        <f>G236</f>
        <v>-160</v>
      </c>
      <c r="K236" s="10">
        <v>0</v>
      </c>
      <c r="L236" s="1">
        <v>0</v>
      </c>
    </row>
    <row r="237" spans="1:12" ht="15.75" customHeight="1" x14ac:dyDescent="0.2">
      <c r="A237" s="11">
        <v>45720</v>
      </c>
      <c r="B237" s="1" t="s">
        <v>52</v>
      </c>
      <c r="C237" s="4" t="s">
        <v>41</v>
      </c>
      <c r="D237" s="13" t="s">
        <v>32</v>
      </c>
      <c r="E237" s="4" t="s">
        <v>31</v>
      </c>
      <c r="F237" s="12" t="s">
        <v>53</v>
      </c>
      <c r="G237" s="1">
        <v>10</v>
      </c>
      <c r="H237" s="2">
        <v>272</v>
      </c>
      <c r="I237" s="1" t="s">
        <v>11</v>
      </c>
      <c r="J237" s="1">
        <f t="shared" ref="J237:J241" si="22">G237</f>
        <v>10</v>
      </c>
      <c r="K237" s="10">
        <v>0</v>
      </c>
      <c r="L237" s="1">
        <v>0</v>
      </c>
    </row>
    <row r="238" spans="1:12" ht="15.75" customHeight="1" x14ac:dyDescent="0.2">
      <c r="A238" s="11">
        <v>45726</v>
      </c>
      <c r="B238" s="1" t="s">
        <v>52</v>
      </c>
      <c r="C238" s="4" t="s">
        <v>41</v>
      </c>
      <c r="D238" s="13" t="s">
        <v>32</v>
      </c>
      <c r="E238" s="4" t="s">
        <v>31</v>
      </c>
      <c r="F238" s="12" t="s">
        <v>53</v>
      </c>
      <c r="G238" s="1">
        <v>10</v>
      </c>
      <c r="H238" s="2">
        <v>240</v>
      </c>
      <c r="I238" s="1" t="s">
        <v>11</v>
      </c>
      <c r="J238" s="1">
        <f t="shared" si="22"/>
        <v>10</v>
      </c>
      <c r="K238" s="10">
        <v>0</v>
      </c>
      <c r="L238" s="1">
        <v>0</v>
      </c>
    </row>
    <row r="239" spans="1:12" ht="15.75" customHeight="1" x14ac:dyDescent="0.2">
      <c r="A239" s="11">
        <v>45726</v>
      </c>
      <c r="B239" s="1" t="s">
        <v>52</v>
      </c>
      <c r="C239" s="4" t="s">
        <v>41</v>
      </c>
      <c r="D239" s="13" t="s">
        <v>32</v>
      </c>
      <c r="E239" s="4" t="s">
        <v>31</v>
      </c>
      <c r="F239" s="12" t="s">
        <v>53</v>
      </c>
      <c r="G239" s="1">
        <v>10</v>
      </c>
      <c r="H239" s="2">
        <v>240</v>
      </c>
      <c r="I239" s="1" t="s">
        <v>11</v>
      </c>
      <c r="J239" s="1">
        <f t="shared" si="22"/>
        <v>10</v>
      </c>
      <c r="K239" s="10">
        <v>0</v>
      </c>
      <c r="L239" s="1">
        <v>0</v>
      </c>
    </row>
    <row r="240" spans="1:12" ht="15.75" customHeight="1" x14ac:dyDescent="0.2">
      <c r="A240" s="11">
        <v>45726</v>
      </c>
      <c r="B240" s="1" t="s">
        <v>52</v>
      </c>
      <c r="C240" s="4" t="s">
        <v>41</v>
      </c>
      <c r="D240" s="13" t="s">
        <v>32</v>
      </c>
      <c r="E240" s="4" t="s">
        <v>31</v>
      </c>
      <c r="F240" s="12" t="s">
        <v>53</v>
      </c>
      <c r="G240" s="1">
        <v>10</v>
      </c>
      <c r="H240" s="2">
        <v>230</v>
      </c>
      <c r="I240" s="1" t="s">
        <v>11</v>
      </c>
      <c r="J240" s="1">
        <f t="shared" si="22"/>
        <v>10</v>
      </c>
      <c r="K240" s="10">
        <v>0</v>
      </c>
      <c r="L240" s="1">
        <v>0</v>
      </c>
    </row>
    <row r="241" spans="1:12" ht="15.75" customHeight="1" x14ac:dyDescent="0.2">
      <c r="A241" s="11">
        <v>45728</v>
      </c>
      <c r="B241" s="1" t="s">
        <v>52</v>
      </c>
      <c r="C241" s="4" t="s">
        <v>41</v>
      </c>
      <c r="D241" s="13" t="s">
        <v>32</v>
      </c>
      <c r="E241" s="4" t="s">
        <v>31</v>
      </c>
      <c r="F241" s="12" t="s">
        <v>53</v>
      </c>
      <c r="G241" s="1">
        <v>10</v>
      </c>
      <c r="H241" s="2">
        <v>247.34989999999999</v>
      </c>
      <c r="I241" s="1" t="s">
        <v>11</v>
      </c>
      <c r="J241" s="1">
        <f t="shared" si="22"/>
        <v>10</v>
      </c>
      <c r="K241" s="10">
        <v>0</v>
      </c>
      <c r="L241" s="1">
        <v>0</v>
      </c>
    </row>
    <row r="242" spans="1:12" ht="15.75" customHeight="1" x14ac:dyDescent="0.2">
      <c r="A242" s="11">
        <v>45727</v>
      </c>
      <c r="B242" s="1" t="s">
        <v>3</v>
      </c>
      <c r="C242" s="4" t="s">
        <v>39</v>
      </c>
      <c r="D242" s="13">
        <v>2330</v>
      </c>
      <c r="E242" s="4" t="s">
        <v>4</v>
      </c>
      <c r="F242" s="3" t="s">
        <v>54</v>
      </c>
      <c r="G242" s="1">
        <v>-1</v>
      </c>
      <c r="H242" s="2">
        <v>970</v>
      </c>
      <c r="I242" s="1" t="s">
        <v>5</v>
      </c>
      <c r="J242" s="1">
        <f>G242*1000</f>
        <v>-1000</v>
      </c>
      <c r="K242" s="10">
        <f>H242*J242*公式計算用參數!$B$1</f>
        <v>-691.12499999999989</v>
      </c>
      <c r="L242" s="10">
        <f>-H242*J242*公式計算用參數!$B$2</f>
        <v>2910</v>
      </c>
    </row>
    <row r="243" spans="1:12" ht="15.75" customHeight="1" x14ac:dyDescent="0.2">
      <c r="A243" s="11">
        <v>45728</v>
      </c>
      <c r="B243" s="1" t="s">
        <v>52</v>
      </c>
      <c r="C243" s="4" t="s">
        <v>41</v>
      </c>
      <c r="D243" s="13" t="s">
        <v>32</v>
      </c>
      <c r="E243" s="4" t="s">
        <v>31</v>
      </c>
      <c r="F243" s="12" t="s">
        <v>53</v>
      </c>
      <c r="G243" s="1">
        <v>10</v>
      </c>
      <c r="H243" s="2">
        <v>247.34989999999999</v>
      </c>
      <c r="I243" s="1" t="s">
        <v>11</v>
      </c>
      <c r="J243" s="1">
        <f>G243</f>
        <v>10</v>
      </c>
      <c r="K243" s="10">
        <v>0</v>
      </c>
      <c r="L243" s="1">
        <v>0</v>
      </c>
    </row>
    <row r="244" spans="1:12" ht="15.75" customHeight="1" x14ac:dyDescent="0.2">
      <c r="A244" s="11">
        <v>45747</v>
      </c>
      <c r="B244" s="1" t="s">
        <v>3</v>
      </c>
      <c r="C244" s="4" t="s">
        <v>39</v>
      </c>
      <c r="D244" s="13">
        <v>2330</v>
      </c>
      <c r="E244" s="4" t="s">
        <v>4</v>
      </c>
      <c r="F244" s="12" t="s">
        <v>53</v>
      </c>
      <c r="G244" s="3">
        <v>1</v>
      </c>
      <c r="H244" s="2">
        <v>910</v>
      </c>
      <c r="I244" s="1" t="s">
        <v>5</v>
      </c>
      <c r="J244" s="1">
        <v>1000</v>
      </c>
      <c r="K244" s="10">
        <f>H244*J244*公式計算用參數!$B$1</f>
        <v>648.37499999999989</v>
      </c>
      <c r="L244" s="1">
        <v>0</v>
      </c>
    </row>
    <row r="245" spans="1:12" ht="15.75" customHeight="1" x14ac:dyDescent="0.2">
      <c r="A245" s="11">
        <v>45755</v>
      </c>
      <c r="B245" s="1" t="s">
        <v>3</v>
      </c>
      <c r="C245" s="4" t="s">
        <v>39</v>
      </c>
      <c r="D245" s="13">
        <v>2330</v>
      </c>
      <c r="E245" s="4" t="s">
        <v>4</v>
      </c>
      <c r="F245" s="12" t="s">
        <v>53</v>
      </c>
      <c r="G245" s="3">
        <v>1</v>
      </c>
      <c r="H245" s="2">
        <v>810</v>
      </c>
      <c r="I245" s="1" t="s">
        <v>5</v>
      </c>
      <c r="J245" s="1">
        <v>1000</v>
      </c>
      <c r="K245" s="10">
        <f>H245*J245*公式計算用參數!$B$1</f>
        <v>577.12499999999989</v>
      </c>
      <c r="L245" s="1">
        <v>0</v>
      </c>
    </row>
    <row r="246" spans="1:12" ht="15.75" customHeight="1" x14ac:dyDescent="0.2">
      <c r="A246" s="11">
        <v>45758</v>
      </c>
      <c r="B246" s="1" t="s">
        <v>3</v>
      </c>
      <c r="C246" s="4" t="s">
        <v>39</v>
      </c>
      <c r="D246" s="13">
        <v>2330</v>
      </c>
      <c r="E246" s="4" t="s">
        <v>4</v>
      </c>
      <c r="F246" s="3" t="s">
        <v>54</v>
      </c>
      <c r="G246" s="1">
        <v>-1</v>
      </c>
      <c r="H246" s="2">
        <v>880</v>
      </c>
      <c r="I246" s="1" t="s">
        <v>5</v>
      </c>
      <c r="J246" s="1">
        <f>G246*1000</f>
        <v>-1000</v>
      </c>
      <c r="K246" s="10">
        <f>H246*J246*公式計算用參數!$B$1</f>
        <v>-626.99999999999989</v>
      </c>
      <c r="L246" s="10">
        <f>-H246*J246*公式計算用參數!$B$2</f>
        <v>2640</v>
      </c>
    </row>
    <row r="247" spans="1:12" ht="15.75" customHeight="1" x14ac:dyDescent="0.2">
      <c r="D247" s="13"/>
      <c r="H247" s="2"/>
    </row>
    <row r="248" spans="1:12" ht="15.75" customHeight="1" x14ac:dyDescent="0.2">
      <c r="D248" s="13"/>
      <c r="H248" s="2"/>
    </row>
    <row r="249" spans="1:12" ht="15.75" customHeight="1" x14ac:dyDescent="0.2">
      <c r="D249" s="13"/>
      <c r="H249" s="2"/>
    </row>
    <row r="250" spans="1:12" ht="15.75" customHeight="1" x14ac:dyDescent="0.2">
      <c r="D250" s="13"/>
      <c r="H250" s="2"/>
    </row>
    <row r="251" spans="1:12" ht="15.75" customHeight="1" x14ac:dyDescent="0.2">
      <c r="D251" s="13"/>
      <c r="H251" s="2"/>
    </row>
    <row r="252" spans="1:12" ht="15.75" customHeight="1" x14ac:dyDescent="0.2">
      <c r="D252" s="13"/>
      <c r="H252" s="2"/>
    </row>
    <row r="253" spans="1:12" ht="15.75" customHeight="1" x14ac:dyDescent="0.2">
      <c r="D253" s="13"/>
      <c r="H253" s="2"/>
    </row>
    <row r="254" spans="1:12" ht="15.75" customHeight="1" x14ac:dyDescent="0.2">
      <c r="D254" s="13"/>
      <c r="H254" s="2"/>
    </row>
    <row r="255" spans="1:12" ht="15.75" customHeight="1" x14ac:dyDescent="0.2">
      <c r="D255" s="13"/>
      <c r="H255" s="2"/>
    </row>
    <row r="256" spans="1:12" ht="15.75" customHeight="1" x14ac:dyDescent="0.2">
      <c r="D256" s="13"/>
      <c r="H256" s="2"/>
    </row>
    <row r="257" spans="4:8" ht="15.75" customHeight="1" x14ac:dyDescent="0.2">
      <c r="D257" s="13"/>
      <c r="H257" s="2"/>
    </row>
    <row r="258" spans="4:8" ht="15.75" customHeight="1" x14ac:dyDescent="0.2">
      <c r="D258" s="13"/>
      <c r="H258" s="2"/>
    </row>
    <row r="259" spans="4:8" ht="15.75" customHeight="1" x14ac:dyDescent="0.2">
      <c r="D259" s="13"/>
      <c r="H259" s="2"/>
    </row>
    <row r="260" spans="4:8" ht="15.75" customHeight="1" x14ac:dyDescent="0.2">
      <c r="D260" s="13"/>
      <c r="H260" s="2"/>
    </row>
    <row r="261" spans="4:8" ht="15.75" customHeight="1" x14ac:dyDescent="0.2">
      <c r="D261" s="13"/>
      <c r="H261" s="2"/>
    </row>
    <row r="262" spans="4:8" ht="15.75" customHeight="1" x14ac:dyDescent="0.2">
      <c r="D262" s="13"/>
      <c r="H262" s="2"/>
    </row>
    <row r="263" spans="4:8" ht="15.75" customHeight="1" x14ac:dyDescent="0.2">
      <c r="D263" s="13"/>
      <c r="H263" s="2"/>
    </row>
    <row r="264" spans="4:8" ht="15.75" customHeight="1" x14ac:dyDescent="0.2">
      <c r="D264" s="13"/>
      <c r="H264" s="2"/>
    </row>
    <row r="265" spans="4:8" ht="15.75" customHeight="1" x14ac:dyDescent="0.2">
      <c r="D265" s="13"/>
      <c r="H265" s="2"/>
    </row>
    <row r="266" spans="4:8" ht="15.75" customHeight="1" x14ac:dyDescent="0.2">
      <c r="D266" s="13"/>
      <c r="H266" s="2"/>
    </row>
    <row r="267" spans="4:8" ht="15.75" customHeight="1" x14ac:dyDescent="0.2">
      <c r="D267" s="13"/>
      <c r="H267" s="2"/>
    </row>
    <row r="268" spans="4:8" ht="15.75" customHeight="1" x14ac:dyDescent="0.2">
      <c r="D268" s="13"/>
      <c r="H268" s="2"/>
    </row>
    <row r="269" spans="4:8" ht="15.75" customHeight="1" x14ac:dyDescent="0.2">
      <c r="D269" s="13"/>
      <c r="H269" s="2"/>
    </row>
    <row r="270" spans="4:8" ht="15.75" customHeight="1" x14ac:dyDescent="0.2">
      <c r="D270" s="13"/>
      <c r="H270" s="2"/>
    </row>
    <row r="271" spans="4:8" ht="15.75" customHeight="1" x14ac:dyDescent="0.2">
      <c r="D271" s="13"/>
      <c r="H271" s="2"/>
    </row>
    <row r="272" spans="4:8" ht="15.75" customHeight="1" x14ac:dyDescent="0.2">
      <c r="D272" s="13"/>
      <c r="H272" s="2"/>
    </row>
    <row r="273" spans="4:8" ht="15.75" customHeight="1" x14ac:dyDescent="0.2">
      <c r="D273" s="13"/>
      <c r="H273" s="2"/>
    </row>
    <row r="274" spans="4:8" ht="15.75" customHeight="1" x14ac:dyDescent="0.2">
      <c r="D274" s="13"/>
      <c r="H274" s="2"/>
    </row>
    <row r="275" spans="4:8" ht="15.75" customHeight="1" x14ac:dyDescent="0.2">
      <c r="D275" s="13"/>
      <c r="H275" s="2"/>
    </row>
    <row r="276" spans="4:8" ht="15.75" customHeight="1" x14ac:dyDescent="0.2">
      <c r="D276" s="13"/>
      <c r="H276" s="2"/>
    </row>
    <row r="277" spans="4:8" ht="15.75" customHeight="1" x14ac:dyDescent="0.2">
      <c r="D277" s="13"/>
      <c r="H277" s="2"/>
    </row>
    <row r="278" spans="4:8" ht="15.75" customHeight="1" x14ac:dyDescent="0.2">
      <c r="D278" s="13"/>
      <c r="H278" s="2"/>
    </row>
    <row r="279" spans="4:8" ht="15.75" customHeight="1" x14ac:dyDescent="0.2">
      <c r="D279" s="13"/>
      <c r="H279" s="2"/>
    </row>
    <row r="280" spans="4:8" ht="15.75" customHeight="1" x14ac:dyDescent="0.2">
      <c r="D280" s="13"/>
      <c r="H280" s="2"/>
    </row>
    <row r="281" spans="4:8" ht="15.75" customHeight="1" x14ac:dyDescent="0.2">
      <c r="D281" s="13"/>
      <c r="H281" s="2"/>
    </row>
    <row r="282" spans="4:8" ht="15.75" customHeight="1" x14ac:dyDescent="0.2">
      <c r="D282" s="13"/>
      <c r="H282" s="2"/>
    </row>
    <row r="283" spans="4:8" ht="15.75" customHeight="1" x14ac:dyDescent="0.2">
      <c r="D283" s="13"/>
      <c r="H283" s="2"/>
    </row>
    <row r="284" spans="4:8" ht="15.75" customHeight="1" x14ac:dyDescent="0.2">
      <c r="D284" s="13"/>
      <c r="H284" s="2"/>
    </row>
    <row r="285" spans="4:8" ht="15.75" customHeight="1" x14ac:dyDescent="0.2">
      <c r="D285" s="13"/>
      <c r="H285" s="2"/>
    </row>
    <row r="286" spans="4:8" ht="15.75" customHeight="1" x14ac:dyDescent="0.2">
      <c r="D286" s="13"/>
      <c r="H286" s="2"/>
    </row>
    <row r="287" spans="4:8" ht="15.75" customHeight="1" x14ac:dyDescent="0.2">
      <c r="D287" s="13"/>
      <c r="H287" s="2"/>
    </row>
    <row r="288" spans="4:8" ht="15.75" customHeight="1" x14ac:dyDescent="0.2">
      <c r="D288" s="13"/>
      <c r="H288" s="2"/>
    </row>
    <row r="289" spans="4:8" ht="15.75" customHeight="1" x14ac:dyDescent="0.2">
      <c r="D289" s="13"/>
      <c r="H289" s="2"/>
    </row>
    <row r="290" spans="4:8" ht="15.75" customHeight="1" x14ac:dyDescent="0.2">
      <c r="D290" s="13"/>
      <c r="H290" s="2"/>
    </row>
    <row r="291" spans="4:8" ht="15.75" customHeight="1" x14ac:dyDescent="0.2">
      <c r="D291" s="13"/>
      <c r="H291" s="2"/>
    </row>
    <row r="292" spans="4:8" ht="15.75" customHeight="1" x14ac:dyDescent="0.2">
      <c r="D292" s="13"/>
      <c r="H292" s="2"/>
    </row>
    <row r="293" spans="4:8" ht="15.75" customHeight="1" x14ac:dyDescent="0.2">
      <c r="D293" s="13"/>
      <c r="H293" s="2"/>
    </row>
    <row r="294" spans="4:8" ht="15.75" customHeight="1" x14ac:dyDescent="0.2">
      <c r="D294" s="13"/>
      <c r="H294" s="2"/>
    </row>
    <row r="295" spans="4:8" ht="15.75" customHeight="1" x14ac:dyDescent="0.2">
      <c r="D295" s="13"/>
      <c r="H295" s="2"/>
    </row>
    <row r="296" spans="4:8" ht="15.75" customHeight="1" x14ac:dyDescent="0.2">
      <c r="D296" s="13"/>
      <c r="H296" s="2"/>
    </row>
    <row r="297" spans="4:8" ht="15.75" customHeight="1" x14ac:dyDescent="0.2">
      <c r="D297" s="13"/>
      <c r="H297" s="2"/>
    </row>
    <row r="298" spans="4:8" ht="15.75" customHeight="1" x14ac:dyDescent="0.2">
      <c r="D298" s="13"/>
      <c r="H298" s="2"/>
    </row>
    <row r="299" spans="4:8" ht="15.75" customHeight="1" x14ac:dyDescent="0.2">
      <c r="D299" s="13"/>
      <c r="H299" s="2"/>
    </row>
    <row r="300" spans="4:8" ht="15.75" customHeight="1" x14ac:dyDescent="0.2">
      <c r="D300" s="13"/>
      <c r="H300" s="2"/>
    </row>
    <row r="301" spans="4:8" ht="15.75" customHeight="1" x14ac:dyDescent="0.2">
      <c r="D301" s="13"/>
      <c r="H301" s="2"/>
    </row>
    <row r="302" spans="4:8" ht="15.75" customHeight="1" x14ac:dyDescent="0.2">
      <c r="D302" s="4"/>
      <c r="H302" s="2"/>
    </row>
    <row r="303" spans="4:8" ht="15.75" customHeight="1" x14ac:dyDescent="0.2">
      <c r="D303" s="4"/>
      <c r="H303" s="2"/>
    </row>
    <row r="304" spans="4:8" ht="15.75" customHeight="1" x14ac:dyDescent="0.2">
      <c r="D304" s="4"/>
      <c r="H304" s="2"/>
    </row>
    <row r="305" spans="4:8" ht="15.75" customHeight="1" x14ac:dyDescent="0.2">
      <c r="D305" s="4"/>
      <c r="H305" s="2"/>
    </row>
    <row r="306" spans="4:8" ht="15.75" customHeight="1" x14ac:dyDescent="0.2">
      <c r="D306" s="4"/>
      <c r="H306" s="2"/>
    </row>
    <row r="307" spans="4:8" ht="15.75" customHeight="1" x14ac:dyDescent="0.2">
      <c r="D307" s="4"/>
      <c r="H307" s="2"/>
    </row>
    <row r="308" spans="4:8" ht="15.75" customHeight="1" x14ac:dyDescent="0.2">
      <c r="D308" s="4"/>
      <c r="H308" s="2"/>
    </row>
    <row r="309" spans="4:8" ht="15.75" customHeight="1" x14ac:dyDescent="0.2">
      <c r="D309" s="4"/>
      <c r="H309" s="2"/>
    </row>
    <row r="310" spans="4:8" ht="15.75" customHeight="1" x14ac:dyDescent="0.2">
      <c r="D310" s="4"/>
      <c r="H310" s="2"/>
    </row>
    <row r="311" spans="4:8" ht="15.75" customHeight="1" x14ac:dyDescent="0.2">
      <c r="D311" s="4"/>
      <c r="H311" s="2"/>
    </row>
    <row r="312" spans="4:8" ht="15.75" customHeight="1" x14ac:dyDescent="0.2">
      <c r="D312" s="4"/>
      <c r="H312" s="2"/>
    </row>
    <row r="313" spans="4:8" ht="15.75" customHeight="1" x14ac:dyDescent="0.2">
      <c r="D313" s="4"/>
      <c r="H313" s="2"/>
    </row>
    <row r="314" spans="4:8" ht="15.75" customHeight="1" x14ac:dyDescent="0.2">
      <c r="D314" s="4"/>
      <c r="H314" s="2"/>
    </row>
    <row r="315" spans="4:8" ht="15.75" customHeight="1" x14ac:dyDescent="0.2">
      <c r="D315" s="4"/>
      <c r="H315" s="2"/>
    </row>
    <row r="316" spans="4:8" ht="15.75" customHeight="1" x14ac:dyDescent="0.2">
      <c r="D316" s="4"/>
      <c r="H316" s="2"/>
    </row>
    <row r="317" spans="4:8" ht="15.75" customHeight="1" x14ac:dyDescent="0.2">
      <c r="D317" s="4"/>
      <c r="H317" s="2"/>
    </row>
    <row r="318" spans="4:8" ht="15.75" customHeight="1" x14ac:dyDescent="0.2">
      <c r="D318" s="4"/>
      <c r="H318" s="2"/>
    </row>
    <row r="319" spans="4:8" ht="15.75" customHeight="1" x14ac:dyDescent="0.2">
      <c r="D319" s="4"/>
      <c r="H319" s="2"/>
    </row>
    <row r="320" spans="4:8" ht="15.75" customHeight="1" x14ac:dyDescent="0.2">
      <c r="D320" s="4"/>
      <c r="H320" s="2"/>
    </row>
    <row r="321" spans="4:8" ht="15.75" customHeight="1" x14ac:dyDescent="0.2">
      <c r="D321" s="4"/>
      <c r="H321" s="2"/>
    </row>
    <row r="322" spans="4:8" ht="15.75" customHeight="1" x14ac:dyDescent="0.2">
      <c r="D322" s="4"/>
      <c r="H322" s="2"/>
    </row>
    <row r="323" spans="4:8" ht="15.75" customHeight="1" x14ac:dyDescent="0.2">
      <c r="D323" s="4"/>
      <c r="H323" s="2"/>
    </row>
    <row r="324" spans="4:8" ht="15.75" customHeight="1" x14ac:dyDescent="0.2">
      <c r="D324" s="4"/>
      <c r="H324" s="2"/>
    </row>
    <row r="325" spans="4:8" ht="15.75" customHeight="1" x14ac:dyDescent="0.2">
      <c r="D325" s="4"/>
      <c r="H325" s="2"/>
    </row>
    <row r="326" spans="4:8" ht="15.75" customHeight="1" x14ac:dyDescent="0.2">
      <c r="D326" s="4"/>
      <c r="H326" s="2"/>
    </row>
    <row r="327" spans="4:8" ht="15.75" customHeight="1" x14ac:dyDescent="0.2">
      <c r="D327" s="4"/>
      <c r="H327" s="2"/>
    </row>
    <row r="328" spans="4:8" ht="15.75" customHeight="1" x14ac:dyDescent="0.2">
      <c r="D328" s="4"/>
      <c r="H328" s="2"/>
    </row>
    <row r="329" spans="4:8" ht="15.75" customHeight="1" x14ac:dyDescent="0.2">
      <c r="D329" s="4"/>
      <c r="H329" s="2"/>
    </row>
    <row r="330" spans="4:8" ht="15.75" customHeight="1" x14ac:dyDescent="0.2">
      <c r="D330" s="4"/>
      <c r="H330" s="2"/>
    </row>
    <row r="331" spans="4:8" ht="15.75" customHeight="1" x14ac:dyDescent="0.2">
      <c r="D331" s="4"/>
      <c r="H331" s="2"/>
    </row>
    <row r="332" spans="4:8" ht="15.75" customHeight="1" x14ac:dyDescent="0.2">
      <c r="D332" s="4"/>
      <c r="H332" s="2"/>
    </row>
    <row r="333" spans="4:8" ht="15.75" customHeight="1" x14ac:dyDescent="0.2">
      <c r="D333" s="4"/>
      <c r="H333" s="2"/>
    </row>
    <row r="334" spans="4:8" ht="15.75" customHeight="1" x14ac:dyDescent="0.2">
      <c r="D334" s="4"/>
      <c r="H334" s="2"/>
    </row>
    <row r="335" spans="4:8" ht="15.75" customHeight="1" x14ac:dyDescent="0.2">
      <c r="D335" s="4"/>
      <c r="H335" s="2"/>
    </row>
    <row r="336" spans="4:8" ht="15.75" customHeight="1" x14ac:dyDescent="0.2">
      <c r="D336" s="4"/>
      <c r="H336" s="2"/>
    </row>
    <row r="337" spans="4:8" ht="15.75" customHeight="1" x14ac:dyDescent="0.2">
      <c r="D337" s="4"/>
      <c r="H337" s="2"/>
    </row>
    <row r="338" spans="4:8" ht="15.75" customHeight="1" x14ac:dyDescent="0.2">
      <c r="D338" s="4"/>
      <c r="H338" s="2"/>
    </row>
    <row r="339" spans="4:8" ht="15.75" customHeight="1" x14ac:dyDescent="0.2">
      <c r="D339" s="4"/>
      <c r="H339" s="2"/>
    </row>
    <row r="340" spans="4:8" ht="15.75" customHeight="1" x14ac:dyDescent="0.2">
      <c r="D340" s="4"/>
      <c r="H340" s="2"/>
    </row>
    <row r="341" spans="4:8" ht="15.75" customHeight="1" x14ac:dyDescent="0.2">
      <c r="D341" s="4"/>
      <c r="H341" s="2"/>
    </row>
    <row r="342" spans="4:8" ht="15.75" customHeight="1" x14ac:dyDescent="0.2">
      <c r="D342" s="4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L246" xr:uid="{00000000-0001-0000-0000-000000000000}"/>
  <phoneticPr fontId="2" type="noConversion"/>
  <hyperlinks>
    <hyperlink ref="D89" r:id="rId1" display="6770.TW" xr:uid="{00000000-0004-0000-0000-000000000000}"/>
    <hyperlink ref="D123" r:id="rId2" display="6770.TW" xr:uid="{00000000-0004-0000-0000-000001000000}"/>
    <hyperlink ref="D126" r:id="rId3" display="6770.TW" xr:uid="{00000000-0004-0000-0000-000002000000}"/>
    <hyperlink ref="D149" r:id="rId4" display="00685L.TW" xr:uid="{00000000-0004-0000-0000-000003000000}"/>
    <hyperlink ref="D152" r:id="rId5" display="00685L.TW" xr:uid="{00000000-0004-0000-0000-000004000000}"/>
    <hyperlink ref="D155" r:id="rId6" display="00685L.TW" xr:uid="{00000000-0004-0000-0000-000005000000}"/>
    <hyperlink ref="D161" r:id="rId7" display="00685L.TW" xr:uid="{00000000-0004-0000-0000-000006000000}"/>
    <hyperlink ref="D162" r:id="rId8" display="00685L.TW" xr:uid="{00000000-0004-0000-0000-000007000000}"/>
    <hyperlink ref="D163" r:id="rId9" display="00685L.TW" xr:uid="{00000000-0004-0000-0000-000008000000}"/>
    <hyperlink ref="D165" r:id="rId10" display="00685L.TW" xr:uid="{00000000-0004-0000-0000-000009000000}"/>
    <hyperlink ref="D185" r:id="rId11" display="6770.TW" xr:uid="{00000000-0004-0000-0000-00000A000000}"/>
    <hyperlink ref="D186" r:id="rId12" display="6770.TW" xr:uid="{141C22BB-617B-D04A-A126-591D3E72A136}"/>
  </hyperlinks>
  <pageMargins left="0.75" right="0.75" top="1" bottom="1" header="0" footer="0"/>
  <pageSetup orientation="landscape"/>
  <ignoredErrors>
    <ignoredError sqref="J185 J242 J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42</v>
      </c>
      <c r="B1" s="6">
        <f>0.1425%/2</f>
        <v>7.1249999999999992E-4</v>
      </c>
    </row>
    <row r="2" spans="1:2" ht="17" x14ac:dyDescent="0.25">
      <c r="A2" s="5" t="s">
        <v>43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 (莊尚餘)</cp:lastModifiedBy>
  <dcterms:created xsi:type="dcterms:W3CDTF">2025-05-20T04:04:05Z</dcterms:created>
  <dcterms:modified xsi:type="dcterms:W3CDTF">2025-05-26T05:55:36Z</dcterms:modified>
</cp:coreProperties>
</file>