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四项费用_河南海星 (实际数据)" sheetId="3" r:id="rId1"/>
    <sheet name="四项费用_河南海星 (分解数据)" sheetId="4" r:id="rId2"/>
    <sheet name="四项费用_河南海星 (差额数据) 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、项目名称">'[1]焦化统计5-6表'!$B$6</definedName>
    <definedName name="_xlnm._FilterDatabase" localSheetId="2" hidden="1">'四项费用_河南海星 (差额数据) '!$B$2:$C$92</definedName>
    <definedName name="_xlnm._FilterDatabase" localSheetId="1" hidden="1">'四项费用_河南海星 (分解数据)'!$B$2:$C$92</definedName>
    <definedName name="_xlnm._FilterDatabase" localSheetId="0" hidden="1">'四项费用_河南海星 (实际数据)'!$B$2:$C$92</definedName>
    <definedName name="A" localSheetId="2">[2]wt!#REF!</definedName>
    <definedName name="A" localSheetId="1">[2]wt!#REF!</definedName>
    <definedName name="A">[2]wt!#REF!</definedName>
    <definedName name="ABC" localSheetId="2">#REF!</definedName>
    <definedName name="ABC" localSheetId="1">#REF!</definedName>
    <definedName name="ABC">#REF!</definedName>
    <definedName name="B" localSheetId="2">#REF!</definedName>
    <definedName name="B" localSheetId="1">#REF!</definedName>
    <definedName name="B">#REF!</definedName>
    <definedName name="nan" localSheetId="2">#REF!</definedName>
    <definedName name="nan" localSheetId="1">#REF!</definedName>
    <definedName name="nan">#REF!</definedName>
    <definedName name="_xlnm.Print_Area" localSheetId="2">'四项费用_河南海星 (差额数据) '!$B$2:$W$92</definedName>
    <definedName name="_xlnm.Print_Area" localSheetId="1">'四项费用_河南海星 (分解数据)'!$B$2:$K$92</definedName>
    <definedName name="_xlnm.Print_Area" localSheetId="0">'四项费用_河南海星 (实际数据)'!$B$2:$M$92</definedName>
    <definedName name="UFPrn20071020164611" localSheetId="2">'[3]8月管理费用'!#REF!</definedName>
    <definedName name="UFPrn20071020164611" localSheetId="1">'[3]8月管理费用'!#REF!</definedName>
    <definedName name="UFPrn20071020164611">'[3]8月管理费用'!#REF!</definedName>
    <definedName name="UFPrn20071020164913">[4]Sheet3!$A$2:$G$16</definedName>
    <definedName name="年度完成">[5]Sheet3!$A$2:$G$16</definedName>
    <definedName name="年度执行情况">[6]Sheet3!$A$2:$G$16</definedName>
    <definedName name="设计" localSheetId="2">#REF!</definedName>
    <definedName name="设计" localSheetId="1">#REF!</definedName>
    <definedName name="设计">#REF!</definedName>
    <definedName name="项目名称">'[1]焦化统计5-5表'!$B$6</definedName>
  </definedNames>
  <calcPr calcId="144525"/>
</workbook>
</file>

<file path=xl/comments1.xml><?xml version="1.0" encoding="utf-8"?>
<comments xmlns="http://schemas.openxmlformats.org/spreadsheetml/2006/main">
  <authors>
    <author>端宾</author>
  </authors>
  <commentList>
    <comment ref="S55" authorId="0">
      <text>
        <r>
          <rPr>
            <b/>
            <sz val="9"/>
            <rFont val="宋体"/>
            <charset val="134"/>
          </rPr>
          <t>端宾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吨耗量</t>
        </r>
        <r>
          <rPr>
            <sz val="9"/>
            <rFont val="Tahoma"/>
            <charset val="134"/>
          </rPr>
          <t>0.098</t>
        </r>
      </text>
    </comment>
  </commentList>
</comments>
</file>

<file path=xl/comments2.xml><?xml version="1.0" encoding="utf-8"?>
<comments xmlns="http://schemas.openxmlformats.org/spreadsheetml/2006/main">
  <authors>
    <author>端宾</author>
  </authors>
  <commentList>
    <comment ref="AO55" authorId="0">
      <text>
        <r>
          <rPr>
            <b/>
            <sz val="9"/>
            <rFont val="宋体"/>
            <charset val="134"/>
          </rPr>
          <t>端宾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吨耗量</t>
        </r>
        <r>
          <rPr>
            <sz val="9"/>
            <rFont val="Tahoma"/>
            <charset val="134"/>
          </rPr>
          <t>0.098</t>
        </r>
      </text>
    </comment>
  </commentList>
</comments>
</file>

<file path=xl/sharedStrings.xml><?xml version="1.0" encoding="utf-8"?>
<sst xmlns="http://schemas.openxmlformats.org/spreadsheetml/2006/main" count="413" uniqueCount="123">
  <si>
    <t>序号</t>
  </si>
  <si>
    <t>制造费用</t>
  </si>
  <si>
    <t>2018年8-12月份合计</t>
  </si>
  <si>
    <t>1月实际</t>
  </si>
  <si>
    <t>2月实际</t>
  </si>
  <si>
    <t>3月实际</t>
  </si>
  <si>
    <t>一季度实际</t>
  </si>
  <si>
    <t>4月份实际</t>
  </si>
  <si>
    <t>5月份实际</t>
  </si>
  <si>
    <t>6月份实际</t>
  </si>
  <si>
    <t>二季度实际</t>
  </si>
  <si>
    <t>上半年实际</t>
  </si>
  <si>
    <t>金额</t>
  </si>
  <si>
    <t>吨耗</t>
  </si>
  <si>
    <t>产量</t>
  </si>
  <si>
    <t>01</t>
  </si>
  <si>
    <t>员工成本</t>
  </si>
  <si>
    <t>02</t>
  </si>
  <si>
    <t xml:space="preserve">     工资</t>
  </si>
  <si>
    <t>03</t>
  </si>
  <si>
    <t xml:space="preserve">     奖金</t>
  </si>
  <si>
    <t>04</t>
  </si>
  <si>
    <t xml:space="preserve">     福利费</t>
  </si>
  <si>
    <t>05</t>
  </si>
  <si>
    <t xml:space="preserve">     养老金</t>
  </si>
  <si>
    <t>06</t>
  </si>
  <si>
    <t xml:space="preserve">     医疗保险</t>
  </si>
  <si>
    <t>07</t>
  </si>
  <si>
    <t xml:space="preserve">     失业保险</t>
  </si>
  <si>
    <t>08</t>
  </si>
  <si>
    <t xml:space="preserve">     工伤保险</t>
  </si>
  <si>
    <t>09</t>
  </si>
  <si>
    <t xml:space="preserve">     生育保险</t>
  </si>
  <si>
    <t xml:space="preserve">     住房公积金</t>
  </si>
  <si>
    <t xml:space="preserve">     提前退休福利</t>
  </si>
  <si>
    <t xml:space="preserve">     住房补贴</t>
  </si>
  <si>
    <t xml:space="preserve">     独生子女补助</t>
  </si>
  <si>
    <t xml:space="preserve">     职工教育经费</t>
  </si>
  <si>
    <t xml:space="preserve">     工会经费</t>
  </si>
  <si>
    <t xml:space="preserve">     其他</t>
  </si>
  <si>
    <t>甲醇</t>
  </si>
  <si>
    <t>洗油</t>
  </si>
  <si>
    <t>硫酸</t>
  </si>
  <si>
    <t>机物料消耗（包括液碱）</t>
  </si>
  <si>
    <t>水费</t>
  </si>
  <si>
    <t>电费</t>
  </si>
  <si>
    <t>劳保费</t>
  </si>
  <si>
    <t>折旧费</t>
  </si>
  <si>
    <t>修理费</t>
  </si>
  <si>
    <t>油耗</t>
  </si>
  <si>
    <t>车修</t>
  </si>
  <si>
    <t>低值易耗品摊销</t>
  </si>
  <si>
    <t>保险费</t>
  </si>
  <si>
    <t>招待费</t>
  </si>
  <si>
    <t>差旅费</t>
  </si>
  <si>
    <t>办公费</t>
  </si>
  <si>
    <t>其它物料</t>
  </si>
  <si>
    <t>润滑油</t>
  </si>
  <si>
    <t>药品</t>
  </si>
  <si>
    <t>化验费</t>
  </si>
  <si>
    <t>动力煤</t>
  </si>
  <si>
    <t>安全生产费</t>
  </si>
  <si>
    <t>电话费</t>
  </si>
  <si>
    <t>设备检测费</t>
  </si>
  <si>
    <t>大修费</t>
  </si>
  <si>
    <t>防暑降温费</t>
  </si>
  <si>
    <t>煤气费用</t>
  </si>
  <si>
    <t>劳务费用</t>
  </si>
  <si>
    <t>生产车辆费用</t>
  </si>
  <si>
    <t xml:space="preserve">    生产车辆油耗</t>
  </si>
  <si>
    <t xml:space="preserve">    生产车辆备件</t>
  </si>
  <si>
    <t xml:space="preserve">    生产车辆保险</t>
  </si>
  <si>
    <t xml:space="preserve">     其它费用</t>
  </si>
  <si>
    <t>催化剂摊销</t>
  </si>
  <si>
    <t>蒸汽</t>
  </si>
  <si>
    <t>污水处理</t>
  </si>
  <si>
    <t>氢气（天然气）</t>
  </si>
  <si>
    <t>解析气</t>
  </si>
  <si>
    <t>租赁费</t>
  </si>
  <si>
    <t>脱硫费用</t>
  </si>
  <si>
    <t>排污费</t>
  </si>
  <si>
    <t>环保费</t>
  </si>
  <si>
    <t>驰放气</t>
  </si>
  <si>
    <t>其他</t>
  </si>
  <si>
    <t>导热油</t>
  </si>
  <si>
    <t>熔盐</t>
  </si>
  <si>
    <t>以下中煤使用：干熄焦费用</t>
  </si>
  <si>
    <t>污水深度处理</t>
  </si>
  <si>
    <t>脱硫脱硝费用</t>
  </si>
  <si>
    <t>15MW制造费用</t>
  </si>
  <si>
    <t>后脱硫费用</t>
  </si>
  <si>
    <t>以下三维使用：循环水</t>
  </si>
  <si>
    <t>纯水</t>
  </si>
  <si>
    <t>直流水</t>
  </si>
  <si>
    <t>氮气</t>
  </si>
  <si>
    <t>仪用空气</t>
  </si>
  <si>
    <t>固定资产投资利息</t>
  </si>
  <si>
    <t>铺底流资</t>
  </si>
  <si>
    <t>银行利息收入</t>
  </si>
  <si>
    <t>手续费</t>
  </si>
  <si>
    <t>财产保险</t>
  </si>
  <si>
    <t>印花税</t>
  </si>
  <si>
    <t>房产税</t>
  </si>
  <si>
    <t>土地税</t>
  </si>
  <si>
    <t>证件费</t>
  </si>
  <si>
    <t>电仪服务费</t>
  </si>
  <si>
    <t>河道维护费</t>
  </si>
  <si>
    <t>价格调控基金</t>
  </si>
  <si>
    <t>税金及附加</t>
  </si>
  <si>
    <t>福利费</t>
  </si>
  <si>
    <t>合计</t>
  </si>
  <si>
    <t>可控费用</t>
  </si>
  <si>
    <t>1月分解</t>
  </si>
  <si>
    <t>2月分解</t>
  </si>
  <si>
    <t>3月分解</t>
  </si>
  <si>
    <t>4月份分解</t>
  </si>
  <si>
    <t>5月份分解</t>
  </si>
  <si>
    <t>6月份分解</t>
  </si>
  <si>
    <t>上半年分解</t>
  </si>
  <si>
    <t>实际-分解</t>
  </si>
  <si>
    <t>1-5月份实际</t>
  </si>
  <si>
    <r>
      <rPr>
        <b/>
        <sz val="10"/>
        <rFont val="楷体_GB2312"/>
        <charset val="134"/>
      </rPr>
      <t>6月份</t>
    </r>
    <r>
      <rPr>
        <b/>
        <sz val="10"/>
        <rFont val="Microsoft YaHei UI"/>
        <charset val="134"/>
      </rPr>
      <t>实际</t>
    </r>
  </si>
  <si>
    <r>
      <rPr>
        <b/>
        <sz val="10"/>
        <rFont val="楷体_GB2312"/>
        <charset val="134"/>
      </rPr>
      <t>6月份</t>
    </r>
    <r>
      <rPr>
        <b/>
        <sz val="10"/>
        <rFont val="Microsoft YaHei UI"/>
        <charset val="134"/>
      </rPr>
      <t>分解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</si>
</sst>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.0000_ ;_ * \-#,##0.0000_ ;_ * &quot;-&quot;??_ ;_ @_ "/>
    <numFmt numFmtId="177" formatCode="_ * #,##0_ ;_ * \-#,##0_ ;_ * &quot;-&quot;??_ ;_ @_ "/>
  </numFmts>
  <fonts count="35">
    <font>
      <sz val="12"/>
      <color indexed="20"/>
      <name val="楷体_GB2312"/>
      <charset val="134"/>
    </font>
    <font>
      <b/>
      <sz val="10"/>
      <name val="楷体_GB2312"/>
      <charset val="134"/>
    </font>
    <font>
      <sz val="10"/>
      <name val="楷体_GB2312"/>
      <charset val="134"/>
    </font>
    <font>
      <b/>
      <sz val="10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indexed="20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0"/>
      <color indexed="12"/>
      <name val="Arial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name val="Times New Roman"/>
      <charset val="134"/>
    </font>
    <font>
      <b/>
      <sz val="10"/>
      <name val="Tms Rmn"/>
      <charset val="134"/>
    </font>
    <font>
      <u/>
      <sz val="10"/>
      <color indexed="12"/>
      <name val="MS Sans Serif"/>
      <charset val="134"/>
    </font>
    <font>
      <b/>
      <sz val="10"/>
      <name val="Microsoft YaHei UI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4" fillId="0" borderId="0">
      <alignment vertical="top"/>
    </xf>
    <xf numFmtId="0" fontId="1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8" borderId="4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7" borderId="2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8" fillId="0" borderId="0"/>
    <xf numFmtId="0" fontId="17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0" fillId="0" borderId="0">
      <alignment vertical="center"/>
    </xf>
    <xf numFmtId="0" fontId="29" fillId="0" borderId="0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 applyNumberFormat="0" applyBorder="0" applyAlignment="0" applyProtection="0">
      <alignment vertical="center"/>
    </xf>
  </cellStyleXfs>
  <cellXfs count="22">
    <xf numFmtId="0" fontId="0" fillId="0" borderId="0" xfId="0" applyFont="1"/>
    <xf numFmtId="43" fontId="1" fillId="2" borderId="1" xfId="8" applyFont="1" applyFill="1" applyBorder="1" applyAlignment="1"/>
    <xf numFmtId="43" fontId="2" fillId="3" borderId="1" xfId="8" applyFont="1" applyFill="1" applyBorder="1" applyAlignment="1"/>
    <xf numFmtId="43" fontId="2" fillId="4" borderId="1" xfId="8" applyFont="1" applyFill="1" applyBorder="1" applyAlignment="1"/>
    <xf numFmtId="43" fontId="2" fillId="5" borderId="1" xfId="8" applyFont="1" applyFill="1" applyBorder="1" applyAlignment="1"/>
    <xf numFmtId="43" fontId="2" fillId="2" borderId="1" xfId="8" applyFont="1" applyFill="1" applyBorder="1" applyAlignment="1"/>
    <xf numFmtId="43" fontId="2" fillId="0" borderId="0" xfId="8" applyFont="1" applyBorder="1" applyAlignment="1"/>
    <xf numFmtId="43" fontId="2" fillId="0" borderId="1" xfId="8" applyFont="1" applyBorder="1" applyAlignment="1"/>
    <xf numFmtId="43" fontId="2" fillId="6" borderId="1" xfId="8" applyFont="1" applyFill="1" applyBorder="1" applyAlignment="1"/>
    <xf numFmtId="177" fontId="2" fillId="3" borderId="1" xfId="8" applyNumberFormat="1" applyFont="1" applyFill="1" applyBorder="1" applyAlignment="1"/>
    <xf numFmtId="177" fontId="2" fillId="0" borderId="1" xfId="8" applyNumberFormat="1" applyFont="1" applyBorder="1" applyAlignment="1"/>
    <xf numFmtId="177" fontId="2" fillId="4" borderId="1" xfId="8" applyNumberFormat="1" applyFont="1" applyFill="1" applyBorder="1" applyAlignment="1"/>
    <xf numFmtId="177" fontId="2" fillId="5" borderId="1" xfId="8" applyNumberFormat="1" applyFont="1" applyFill="1" applyBorder="1" applyAlignment="1"/>
    <xf numFmtId="43" fontId="3" fillId="2" borderId="1" xfId="8" applyFont="1" applyFill="1" applyBorder="1" applyAlignment="1"/>
    <xf numFmtId="43" fontId="1" fillId="6" borderId="1" xfId="8" applyFont="1" applyFill="1" applyBorder="1" applyAlignment="1"/>
    <xf numFmtId="176" fontId="2" fillId="0" borderId="1" xfId="8" applyNumberFormat="1" applyFont="1" applyBorder="1" applyAlignment="1"/>
    <xf numFmtId="43" fontId="1" fillId="2" borderId="0" xfId="8" applyFont="1" applyFill="1" applyBorder="1" applyAlignment="1"/>
    <xf numFmtId="43" fontId="2" fillId="3" borderId="0" xfId="8" applyFont="1" applyFill="1" applyBorder="1" applyAlignment="1"/>
    <xf numFmtId="43" fontId="2" fillId="4" borderId="0" xfId="8" applyFont="1" applyFill="1" applyBorder="1" applyAlignment="1"/>
    <xf numFmtId="43" fontId="2" fillId="5" borderId="0" xfId="8" applyFont="1" applyFill="1" applyBorder="1" applyAlignment="1"/>
    <xf numFmtId="43" fontId="2" fillId="6" borderId="0" xfId="8" applyFont="1" applyFill="1" applyBorder="1" applyAlignment="1"/>
    <xf numFmtId="43" fontId="2" fillId="2" borderId="0" xfId="8" applyFont="1" applyFill="1" applyBorder="1" applyAlignment="1"/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_5月实际-煤化工_4月份预算基础表(初稿) 2" xfId="12"/>
    <cellStyle name="_08年预算分月上半年（2月经办会材料）_6月预测基础表-0523 3" xfId="13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百分比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_5月实际-煤化工_5月份预算基础表(初稿) 2" xfId="28"/>
    <cellStyle name="_5月份滚动预算贸易公司_6月预测基础表-0523 2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_5月实际-煤化工_5月份预算基础表(初稿) 3" xfId="36"/>
    <cellStyle name="Percent 2 2" xfId="37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千位分隔[0] 3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_5月实际-煤化工_副本4月份预算基础(2) 2" xfId="52"/>
    <cellStyle name="百分比 3 5" xfId="53"/>
    <cellStyle name="40% - 强调文字颜色 5" xfId="54" builtinId="47"/>
    <cellStyle name="60% - 强调文字颜色 5" xfId="55" builtinId="48"/>
    <cellStyle name="强调文字颜色 6" xfId="56" builtinId="49"/>
    <cellStyle name="40% - 强调文字颜色 6" xfId="57" builtinId="51"/>
    <cellStyle name="60% - 强调文字颜色 6" xfId="58" builtinId="52"/>
    <cellStyle name="? 8" xfId="59"/>
    <cellStyle name="_08年预算分月上半年（2月经办会材料）_4月份预算基础表(初稿) 3" xfId="60"/>
    <cellStyle name="_5月实际-煤化工_4月份预算基础表(初稿) 3" xfId="61"/>
    <cellStyle name="_5月实际-煤化工_5月份预算基础表(初稿)" xfId="62"/>
    <cellStyle name="_6月预算(1)煤化工_副本4月份预算基础(2) 2" xfId="63"/>
    <cellStyle name="_6月份滚动预算(贸易公司）最新_5月份预算基础表(初稿)" xfId="64"/>
    <cellStyle name="_5月实际-煤化工_副本4月份预算基础(2)" xfId="65"/>
    <cellStyle name="_主要指标、经营成果表_5月份预算基础表(初稿) 3" xfId="66"/>
    <cellStyle name="常规 16 2" xfId="67"/>
    <cellStyle name="常规 2 10 2 2 3" xfId="6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7096;&#38376;&#24037;&#20316;\20131231&#24180;&#24230;&#19994;&#21153;&#25968;&#25454;&#27719;&#24635;\http:\mail.cnccoke.com\&#25253;&#34920;&#25991;&#20214;20071217\&#25253;&#34920;-&#26723;&#26696;\&#20844;&#21496;&#20869;&#37096;&#26376;&#25253;\&#32463;&#33829;&#35745;&#21010;&#37096;\&#32479;&#35745;&#25253;&#34920;\&#29616;&#25253;&#34920;\&#26376;&#25253;\07&#24180;12&#26376;\&#25237;&#36164;&#36827;&#24230;&#65293;&#23436;&#25104;\1&#20061;&#37995;&#20116;&#39033;&#24037;&#31243;&#39033;&#30446;&#25253;&#34920;&#65288;&#37325;&#26032;&#21270;&#20998;&#65289;07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liuyingd\AppData\Local\Temp\notesBC3615\DOCUME~1\yangfan\LOCALS~1\Temp\notesB00F73\Documents%20and%20Settings\moonfa.wang\My%20Documents\XinAo%20Gas\&#25104;&#26412;&#36153;&#29992;&#39044;&#31639;&#27169;&#22411;_&#34920;&#266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user\&#26700;&#38754;\&#36153;&#2999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8&#24180;&#36164;&#26009;\&#36130;&#21153;&#39044;&#27979;\5-9&#26376;&#20221;&#21033;&#28070;&#39044;&#35745;4&#26376;&#32463;&#21150;&#20250;\&#29028;&#21270;&#24037;\&#39044;&#31639;&#36153;&#2999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len\Local%20Settings\Temporary%20Internet%20Files\Content.IE5\4BKDAH2V\08&#24180;&#19978;&#21322;&#24180;&#20998;&#26512;\&#29028;&#21270;&#24037;\&#39044;&#31639;&#36153;&#29992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Owner\&#26700;&#38754;\08&#24180;&#19978;&#21322;&#24180;&#20998;&#26512;\&#29028;&#21270;&#24037;\&#39044;&#31639;&#36153;&#2999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焦化统计5-6表"/>
      <sheetName val="焦化统计5-5表"/>
      <sheetName val="代码"/>
      <sheetName val="数据源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xzch"/>
      <sheetName val="目录"/>
      <sheetName val="基础数据"/>
      <sheetName val="P-2"/>
      <sheetName val="P-3"/>
      <sheetName val="C-2"/>
      <sheetName val="C-3"/>
      <sheetName val="C-4"/>
      <sheetName val="C-5"/>
      <sheetName val="C-6"/>
      <sheetName val="C-7"/>
      <sheetName val="D-1"/>
      <sheetName val="D-2"/>
      <sheetName val="D-3"/>
      <sheetName val="D-4"/>
      <sheetName val="D-5"/>
      <sheetName val="D-6"/>
      <sheetName val="D-7"/>
      <sheetName val="D-8"/>
      <sheetName val="zhb"/>
      <sheetName val="hzg"/>
      <sheetName val="zhx"/>
      <sheetName val="wx"/>
      <sheetName val="ysh"/>
      <sheetName val="zhl"/>
      <sheetName val="gg"/>
      <sheetName val="xch"/>
      <sheetName val="wt"/>
      <sheetName val="zhj"/>
      <sheetName val="dzh"/>
      <sheetName val="wy"/>
      <sheetName val="zl"/>
      <sheetName val="bg"/>
      <sheetName val="chl"/>
      <sheetName val="zhd"/>
      <sheetName val="zx"/>
      <sheetName val="hy"/>
      <sheetName val="t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8月管理费用"/>
      <sheetName val="9月管理费用"/>
      <sheetName val="8月制造费用"/>
      <sheetName val="9月制造费用"/>
      <sheetName val="wt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8月管理费用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8月管理费用"/>
      <sheetName val="焦化统计5-6表"/>
      <sheetName val="焦化统计5-5表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BX1001"/>
  <sheetViews>
    <sheetView showGridLines="0" showZeros="0" tabSelected="1" workbookViewId="0">
      <pane xSplit="3" ySplit="4" topLeftCell="D5" activePane="bottomRight" state="frozen"/>
      <selection/>
      <selection pane="topRight"/>
      <selection pane="bottomLeft"/>
      <selection pane="bottomRight" activeCell="J8" sqref="J8"/>
    </sheetView>
  </sheetViews>
  <sheetFormatPr defaultColWidth="9" defaultRowHeight="14.25" customHeight="1"/>
  <cols>
    <col min="1" max="1" width="2.875" style="7" customWidth="1"/>
    <col min="2" max="2" width="8.5" style="7" customWidth="1"/>
    <col min="3" max="3" width="15.125" style="7" customWidth="1"/>
    <col min="4" max="4" width="13.375" style="7" customWidth="1"/>
    <col min="5" max="5" width="12.75" style="7" customWidth="1"/>
    <col min="6" max="6" width="16.125" style="7" customWidth="1"/>
    <col min="7" max="7" width="14.625" style="7" customWidth="1"/>
    <col min="8" max="8" width="16.125" style="7" customWidth="1"/>
    <col min="9" max="9" width="17.25" style="7" customWidth="1"/>
    <col min="10" max="10" width="16.125" style="7" customWidth="1"/>
    <col min="11" max="12" width="17.25" style="7" customWidth="1"/>
    <col min="13" max="13" width="9.5" style="7" customWidth="1"/>
    <col min="14" max="14" width="16.125" style="7" customWidth="1"/>
    <col min="15" max="15" width="17.25" style="7" customWidth="1"/>
    <col min="16" max="16" width="16.125" style="7" customWidth="1"/>
    <col min="17" max="17" width="17.25" style="7" customWidth="1"/>
    <col min="18" max="18" width="16.125" style="7" customWidth="1"/>
    <col min="19" max="19" width="9.5" style="7" customWidth="1"/>
    <col min="20" max="20" width="10" style="7" customWidth="1"/>
    <col min="21" max="21" width="12.625" style="7" customWidth="1"/>
    <col min="22" max="22" width="16.5" style="8" customWidth="1"/>
    <col min="23" max="23" width="19" style="8" customWidth="1"/>
    <col min="24" max="76" width="8.875" style="6"/>
    <col min="77" max="169" width="8.875" style="7"/>
    <col min="170" max="170" width="2.875" style="7" customWidth="1"/>
    <col min="171" max="171" width="6.125" style="7" customWidth="1"/>
    <col min="172" max="172" width="27.625" style="7" customWidth="1"/>
    <col min="173" max="173" width="17.125" style="7" customWidth="1"/>
    <col min="174" max="174" width="9.125" style="7" customWidth="1"/>
    <col min="175" max="175" width="17" style="7" customWidth="1"/>
    <col min="176" max="176" width="9.375" style="7" customWidth="1"/>
    <col min="177" max="177" width="16.625" style="7" customWidth="1"/>
    <col min="178" max="178" width="8.875" style="7" customWidth="1"/>
    <col min="179" max="179" width="15.125" style="7" customWidth="1"/>
    <col min="180" max="180" width="8.5" style="7" customWidth="1"/>
    <col min="181" max="181" width="14.125" style="7" customWidth="1"/>
    <col min="182" max="182" width="9.375" style="7" customWidth="1"/>
    <col min="183" max="183" width="13.125" style="7" customWidth="1"/>
    <col min="184" max="184" width="9.875" style="7" customWidth="1"/>
    <col min="185" max="185" width="13.125" style="7" customWidth="1"/>
    <col min="186" max="186" width="9.875" style="7" customWidth="1"/>
    <col min="187" max="226" width="8.875" style="7"/>
    <col min="227" max="230" width="13.875" style="7" customWidth="1"/>
    <col min="231" max="425" width="8.875" style="7"/>
    <col min="426" max="426" width="2.875" style="7" customWidth="1"/>
    <col min="427" max="427" width="6.125" style="7" customWidth="1"/>
    <col min="428" max="428" width="27.625" style="7" customWidth="1"/>
    <col min="429" max="429" width="17.125" style="7" customWidth="1"/>
    <col min="430" max="430" width="9.125" style="7" customWidth="1"/>
    <col min="431" max="431" width="17" style="7" customWidth="1"/>
    <col min="432" max="432" width="9.375" style="7" customWidth="1"/>
    <col min="433" max="433" width="16.625" style="7" customWidth="1"/>
    <col min="434" max="434" width="8.875" style="7" customWidth="1"/>
    <col min="435" max="435" width="15.125" style="7" customWidth="1"/>
    <col min="436" max="436" width="8.5" style="7" customWidth="1"/>
    <col min="437" max="437" width="14.125" style="7" customWidth="1"/>
    <col min="438" max="438" width="9.375" style="7" customWidth="1"/>
    <col min="439" max="439" width="13.125" style="7" customWidth="1"/>
    <col min="440" max="440" width="9.875" style="7" customWidth="1"/>
    <col min="441" max="441" width="13.125" style="7" customWidth="1"/>
    <col min="442" max="442" width="9.875" style="7" customWidth="1"/>
    <col min="443" max="482" width="8.875" style="7"/>
    <col min="483" max="486" width="13.875" style="7" customWidth="1"/>
    <col min="487" max="681" width="8.875" style="7"/>
    <col min="682" max="682" width="2.875" style="7" customWidth="1"/>
    <col min="683" max="683" width="6.125" style="7" customWidth="1"/>
    <col min="684" max="684" width="27.625" style="7" customWidth="1"/>
    <col min="685" max="685" width="17.125" style="7" customWidth="1"/>
    <col min="686" max="686" width="9.125" style="7" customWidth="1"/>
    <col min="687" max="687" width="17" style="7" customWidth="1"/>
    <col min="688" max="688" width="9.375" style="7" customWidth="1"/>
    <col min="689" max="689" width="16.625" style="7" customWidth="1"/>
    <col min="690" max="690" width="8.875" style="7" customWidth="1"/>
    <col min="691" max="691" width="15.125" style="7" customWidth="1"/>
    <col min="692" max="692" width="8.5" style="7" customWidth="1"/>
    <col min="693" max="693" width="14.125" style="7" customWidth="1"/>
    <col min="694" max="694" width="9.375" style="7" customWidth="1"/>
    <col min="695" max="695" width="13.125" style="7" customWidth="1"/>
    <col min="696" max="696" width="9.875" style="7" customWidth="1"/>
    <col min="697" max="697" width="13.125" style="7" customWidth="1"/>
    <col min="698" max="698" width="9.875" style="7" customWidth="1"/>
    <col min="699" max="738" width="8.875" style="7"/>
    <col min="739" max="742" width="13.875" style="7" customWidth="1"/>
    <col min="743" max="937" width="8.875" style="7"/>
    <col min="938" max="938" width="2.875" style="7" customWidth="1"/>
    <col min="939" max="939" width="6.125" style="7" customWidth="1"/>
    <col min="940" max="940" width="27.625" style="7" customWidth="1"/>
    <col min="941" max="941" width="17.125" style="7" customWidth="1"/>
    <col min="942" max="942" width="9.125" style="7" customWidth="1"/>
    <col min="943" max="943" width="17" style="7" customWidth="1"/>
    <col min="944" max="944" width="9.375" style="7" customWidth="1"/>
    <col min="945" max="945" width="16.625" style="7" customWidth="1"/>
    <col min="946" max="946" width="8.875" style="7" customWidth="1"/>
    <col min="947" max="947" width="15.125" style="7" customWidth="1"/>
    <col min="948" max="948" width="8.5" style="7" customWidth="1"/>
    <col min="949" max="949" width="14.125" style="7" customWidth="1"/>
    <col min="950" max="950" width="9.375" style="7" customWidth="1"/>
    <col min="951" max="951" width="13.125" style="7" customWidth="1"/>
    <col min="952" max="952" width="9.875" style="7" customWidth="1"/>
    <col min="953" max="953" width="13.125" style="7" customWidth="1"/>
    <col min="954" max="954" width="9.875" style="7" customWidth="1"/>
    <col min="955" max="994" width="8.875" style="7"/>
    <col min="995" max="998" width="13.875" style="7" customWidth="1"/>
    <col min="999" max="1193" width="8.875" style="7"/>
    <col min="1194" max="1194" width="2.875" style="7" customWidth="1"/>
    <col min="1195" max="1195" width="6.125" style="7" customWidth="1"/>
    <col min="1196" max="1196" width="27.625" style="7" customWidth="1"/>
    <col min="1197" max="1197" width="17.125" style="7" customWidth="1"/>
    <col min="1198" max="1198" width="9.125" style="7" customWidth="1"/>
    <col min="1199" max="1199" width="17" style="7" customWidth="1"/>
    <col min="1200" max="1200" width="9.375" style="7" customWidth="1"/>
    <col min="1201" max="1201" width="16.625" style="7" customWidth="1"/>
    <col min="1202" max="1202" width="8.875" style="7" customWidth="1"/>
    <col min="1203" max="1203" width="15.125" style="7" customWidth="1"/>
    <col min="1204" max="1204" width="8.5" style="7" customWidth="1"/>
    <col min="1205" max="1205" width="14.125" style="7" customWidth="1"/>
    <col min="1206" max="1206" width="9.375" style="7" customWidth="1"/>
    <col min="1207" max="1207" width="13.125" style="7" customWidth="1"/>
    <col min="1208" max="1208" width="9.875" style="7" customWidth="1"/>
    <col min="1209" max="1209" width="13.125" style="7" customWidth="1"/>
    <col min="1210" max="1210" width="9.875" style="7" customWidth="1"/>
    <col min="1211" max="1250" width="8.875" style="7"/>
    <col min="1251" max="1254" width="13.875" style="7" customWidth="1"/>
    <col min="1255" max="1449" width="8.875" style="7"/>
    <col min="1450" max="1450" width="2.875" style="7" customWidth="1"/>
    <col min="1451" max="1451" width="6.125" style="7" customWidth="1"/>
    <col min="1452" max="1452" width="27.625" style="7" customWidth="1"/>
    <col min="1453" max="1453" width="17.125" style="7" customWidth="1"/>
    <col min="1454" max="1454" width="9.125" style="7" customWidth="1"/>
    <col min="1455" max="1455" width="17" style="7" customWidth="1"/>
    <col min="1456" max="1456" width="9.375" style="7" customWidth="1"/>
    <col min="1457" max="1457" width="16.625" style="7" customWidth="1"/>
    <col min="1458" max="1458" width="8.875" style="7" customWidth="1"/>
    <col min="1459" max="1459" width="15.125" style="7" customWidth="1"/>
    <col min="1460" max="1460" width="8.5" style="7" customWidth="1"/>
    <col min="1461" max="1461" width="14.125" style="7" customWidth="1"/>
    <col min="1462" max="1462" width="9.375" style="7" customWidth="1"/>
    <col min="1463" max="1463" width="13.125" style="7" customWidth="1"/>
    <col min="1464" max="1464" width="9.875" style="7" customWidth="1"/>
    <col min="1465" max="1465" width="13.125" style="7" customWidth="1"/>
    <col min="1466" max="1466" width="9.875" style="7" customWidth="1"/>
    <col min="1467" max="1506" width="8.875" style="7"/>
    <col min="1507" max="1510" width="13.875" style="7" customWidth="1"/>
    <col min="1511" max="1705" width="8.875" style="7"/>
    <col min="1706" max="1706" width="2.875" style="7" customWidth="1"/>
    <col min="1707" max="1707" width="6.125" style="7" customWidth="1"/>
    <col min="1708" max="1708" width="27.625" style="7" customWidth="1"/>
    <col min="1709" max="1709" width="17.125" style="7" customWidth="1"/>
    <col min="1710" max="1710" width="9.125" style="7" customWidth="1"/>
    <col min="1711" max="1711" width="17" style="7" customWidth="1"/>
    <col min="1712" max="1712" width="9.375" style="7" customWidth="1"/>
    <col min="1713" max="1713" width="16.625" style="7" customWidth="1"/>
    <col min="1714" max="1714" width="8.875" style="7" customWidth="1"/>
    <col min="1715" max="1715" width="15.125" style="7" customWidth="1"/>
    <col min="1716" max="1716" width="8.5" style="7" customWidth="1"/>
    <col min="1717" max="1717" width="14.125" style="7" customWidth="1"/>
    <col min="1718" max="1718" width="9.375" style="7" customWidth="1"/>
    <col min="1719" max="1719" width="13.125" style="7" customWidth="1"/>
    <col min="1720" max="1720" width="9.875" style="7" customWidth="1"/>
    <col min="1721" max="1721" width="13.125" style="7" customWidth="1"/>
    <col min="1722" max="1722" width="9.875" style="7" customWidth="1"/>
    <col min="1723" max="1762" width="8.875" style="7"/>
    <col min="1763" max="1766" width="13.875" style="7" customWidth="1"/>
    <col min="1767" max="1961" width="8.875" style="7"/>
    <col min="1962" max="1962" width="2.875" style="7" customWidth="1"/>
    <col min="1963" max="1963" width="6.125" style="7" customWidth="1"/>
    <col min="1964" max="1964" width="27.625" style="7" customWidth="1"/>
    <col min="1965" max="1965" width="17.125" style="7" customWidth="1"/>
    <col min="1966" max="1966" width="9.125" style="7" customWidth="1"/>
    <col min="1967" max="1967" width="17" style="7" customWidth="1"/>
    <col min="1968" max="1968" width="9.375" style="7" customWidth="1"/>
    <col min="1969" max="1969" width="16.625" style="7" customWidth="1"/>
    <col min="1970" max="1970" width="8.875" style="7" customWidth="1"/>
    <col min="1971" max="1971" width="15.125" style="7" customWidth="1"/>
    <col min="1972" max="1972" width="8.5" style="7" customWidth="1"/>
    <col min="1973" max="1973" width="14.125" style="7" customWidth="1"/>
    <col min="1974" max="1974" width="9.375" style="7" customWidth="1"/>
    <col min="1975" max="1975" width="13.125" style="7" customWidth="1"/>
    <col min="1976" max="1976" width="9.875" style="7" customWidth="1"/>
    <col min="1977" max="1977" width="13.125" style="7" customWidth="1"/>
    <col min="1978" max="1978" width="9.875" style="7" customWidth="1"/>
    <col min="1979" max="2018" width="8.875" style="7"/>
    <col min="2019" max="2022" width="13.875" style="7" customWidth="1"/>
    <col min="2023" max="2217" width="8.875" style="7"/>
    <col min="2218" max="2218" width="2.875" style="7" customWidth="1"/>
    <col min="2219" max="2219" width="6.125" style="7" customWidth="1"/>
    <col min="2220" max="2220" width="27.625" style="7" customWidth="1"/>
    <col min="2221" max="2221" width="17.125" style="7" customWidth="1"/>
    <col min="2222" max="2222" width="9.125" style="7" customWidth="1"/>
    <col min="2223" max="2223" width="17" style="7" customWidth="1"/>
    <col min="2224" max="2224" width="9.375" style="7" customWidth="1"/>
    <col min="2225" max="2225" width="16.625" style="7" customWidth="1"/>
    <col min="2226" max="2226" width="8.875" style="7" customWidth="1"/>
    <col min="2227" max="2227" width="15.125" style="7" customWidth="1"/>
    <col min="2228" max="2228" width="8.5" style="7" customWidth="1"/>
    <col min="2229" max="2229" width="14.125" style="7" customWidth="1"/>
    <col min="2230" max="2230" width="9.375" style="7" customWidth="1"/>
    <col min="2231" max="2231" width="13.125" style="7" customWidth="1"/>
    <col min="2232" max="2232" width="9.875" style="7" customWidth="1"/>
    <col min="2233" max="2233" width="13.125" style="7" customWidth="1"/>
    <col min="2234" max="2234" width="9.875" style="7" customWidth="1"/>
    <col min="2235" max="2274" width="8.875" style="7"/>
    <col min="2275" max="2278" width="13.875" style="7" customWidth="1"/>
    <col min="2279" max="2473" width="8.875" style="7"/>
    <col min="2474" max="2474" width="2.875" style="7" customWidth="1"/>
    <col min="2475" max="2475" width="6.125" style="7" customWidth="1"/>
    <col min="2476" max="2476" width="27.625" style="7" customWidth="1"/>
    <col min="2477" max="2477" width="17.125" style="7" customWidth="1"/>
    <col min="2478" max="2478" width="9.125" style="7" customWidth="1"/>
    <col min="2479" max="2479" width="17" style="7" customWidth="1"/>
    <col min="2480" max="2480" width="9.375" style="7" customWidth="1"/>
    <col min="2481" max="2481" width="16.625" style="7" customWidth="1"/>
    <col min="2482" max="2482" width="8.875" style="7" customWidth="1"/>
    <col min="2483" max="2483" width="15.125" style="7" customWidth="1"/>
    <col min="2484" max="2484" width="8.5" style="7" customWidth="1"/>
    <col min="2485" max="2485" width="14.125" style="7" customWidth="1"/>
    <col min="2486" max="2486" width="9.375" style="7" customWidth="1"/>
    <col min="2487" max="2487" width="13.125" style="7" customWidth="1"/>
    <col min="2488" max="2488" width="9.875" style="7" customWidth="1"/>
    <col min="2489" max="2489" width="13.125" style="7" customWidth="1"/>
    <col min="2490" max="2490" width="9.875" style="7" customWidth="1"/>
    <col min="2491" max="2530" width="8.875" style="7"/>
    <col min="2531" max="2534" width="13.875" style="7" customWidth="1"/>
    <col min="2535" max="2729" width="8.875" style="7"/>
    <col min="2730" max="2730" width="2.875" style="7" customWidth="1"/>
    <col min="2731" max="2731" width="6.125" style="7" customWidth="1"/>
    <col min="2732" max="2732" width="27.625" style="7" customWidth="1"/>
    <col min="2733" max="2733" width="17.125" style="7" customWidth="1"/>
    <col min="2734" max="2734" width="9.125" style="7" customWidth="1"/>
    <col min="2735" max="2735" width="17" style="7" customWidth="1"/>
    <col min="2736" max="2736" width="9.375" style="7" customWidth="1"/>
    <col min="2737" max="2737" width="16.625" style="7" customWidth="1"/>
    <col min="2738" max="2738" width="8.875" style="7" customWidth="1"/>
    <col min="2739" max="2739" width="15.125" style="7" customWidth="1"/>
    <col min="2740" max="2740" width="8.5" style="7" customWidth="1"/>
    <col min="2741" max="2741" width="14.125" style="7" customWidth="1"/>
    <col min="2742" max="2742" width="9.375" style="7" customWidth="1"/>
    <col min="2743" max="2743" width="13.125" style="7" customWidth="1"/>
    <col min="2744" max="2744" width="9.875" style="7" customWidth="1"/>
    <col min="2745" max="2745" width="13.125" style="7" customWidth="1"/>
    <col min="2746" max="2746" width="9.875" style="7" customWidth="1"/>
    <col min="2747" max="2786" width="8.875" style="7"/>
    <col min="2787" max="2790" width="13.875" style="7" customWidth="1"/>
    <col min="2791" max="2985" width="8.875" style="7"/>
    <col min="2986" max="2986" width="2.875" style="7" customWidth="1"/>
    <col min="2987" max="2987" width="6.125" style="7" customWidth="1"/>
    <col min="2988" max="2988" width="27.625" style="7" customWidth="1"/>
    <col min="2989" max="2989" width="17.125" style="7" customWidth="1"/>
    <col min="2990" max="2990" width="9.125" style="7" customWidth="1"/>
    <col min="2991" max="2991" width="17" style="7" customWidth="1"/>
    <col min="2992" max="2992" width="9.375" style="7" customWidth="1"/>
    <col min="2993" max="2993" width="16.625" style="7" customWidth="1"/>
    <col min="2994" max="2994" width="8.875" style="7" customWidth="1"/>
    <col min="2995" max="2995" width="15.125" style="7" customWidth="1"/>
    <col min="2996" max="2996" width="8.5" style="7" customWidth="1"/>
    <col min="2997" max="2997" width="14.125" style="7" customWidth="1"/>
    <col min="2998" max="2998" width="9.375" style="7" customWidth="1"/>
    <col min="2999" max="2999" width="13.125" style="7" customWidth="1"/>
    <col min="3000" max="3000" width="9.875" style="7" customWidth="1"/>
    <col min="3001" max="3001" width="13.125" style="7" customWidth="1"/>
    <col min="3002" max="3002" width="9.875" style="7" customWidth="1"/>
    <col min="3003" max="3042" width="8.875" style="7"/>
    <col min="3043" max="3046" width="13.875" style="7" customWidth="1"/>
    <col min="3047" max="3241" width="8.875" style="7"/>
    <col min="3242" max="3242" width="2.875" style="7" customWidth="1"/>
    <col min="3243" max="3243" width="6.125" style="7" customWidth="1"/>
    <col min="3244" max="3244" width="27.625" style="7" customWidth="1"/>
    <col min="3245" max="3245" width="17.125" style="7" customWidth="1"/>
    <col min="3246" max="3246" width="9.125" style="7" customWidth="1"/>
    <col min="3247" max="3247" width="17" style="7" customWidth="1"/>
    <col min="3248" max="3248" width="9.375" style="7" customWidth="1"/>
    <col min="3249" max="3249" width="16.625" style="7" customWidth="1"/>
    <col min="3250" max="3250" width="8.875" style="7" customWidth="1"/>
    <col min="3251" max="3251" width="15.125" style="7" customWidth="1"/>
    <col min="3252" max="3252" width="8.5" style="7" customWidth="1"/>
    <col min="3253" max="3253" width="14.125" style="7" customWidth="1"/>
    <col min="3254" max="3254" width="9.375" style="7" customWidth="1"/>
    <col min="3255" max="3255" width="13.125" style="7" customWidth="1"/>
    <col min="3256" max="3256" width="9.875" style="7" customWidth="1"/>
    <col min="3257" max="3257" width="13.125" style="7" customWidth="1"/>
    <col min="3258" max="3258" width="9.875" style="7" customWidth="1"/>
    <col min="3259" max="3298" width="8.875" style="7"/>
    <col min="3299" max="3302" width="13.875" style="7" customWidth="1"/>
    <col min="3303" max="3497" width="8.875" style="7"/>
    <col min="3498" max="3498" width="2.875" style="7" customWidth="1"/>
    <col min="3499" max="3499" width="6.125" style="7" customWidth="1"/>
    <col min="3500" max="3500" width="27.625" style="7" customWidth="1"/>
    <col min="3501" max="3501" width="17.125" style="7" customWidth="1"/>
    <col min="3502" max="3502" width="9.125" style="7" customWidth="1"/>
    <col min="3503" max="3503" width="17" style="7" customWidth="1"/>
    <col min="3504" max="3504" width="9.375" style="7" customWidth="1"/>
    <col min="3505" max="3505" width="16.625" style="7" customWidth="1"/>
    <col min="3506" max="3506" width="8.875" style="7" customWidth="1"/>
    <col min="3507" max="3507" width="15.125" style="7" customWidth="1"/>
    <col min="3508" max="3508" width="8.5" style="7" customWidth="1"/>
    <col min="3509" max="3509" width="14.125" style="7" customWidth="1"/>
    <col min="3510" max="3510" width="9.375" style="7" customWidth="1"/>
    <col min="3511" max="3511" width="13.125" style="7" customWidth="1"/>
    <col min="3512" max="3512" width="9.875" style="7" customWidth="1"/>
    <col min="3513" max="3513" width="13.125" style="7" customWidth="1"/>
    <col min="3514" max="3514" width="9.875" style="7" customWidth="1"/>
    <col min="3515" max="3554" width="8.875" style="7"/>
    <col min="3555" max="3558" width="13.875" style="7" customWidth="1"/>
    <col min="3559" max="3753" width="8.875" style="7"/>
    <col min="3754" max="3754" width="2.875" style="7" customWidth="1"/>
    <col min="3755" max="3755" width="6.125" style="7" customWidth="1"/>
    <col min="3756" max="3756" width="27.625" style="7" customWidth="1"/>
    <col min="3757" max="3757" width="17.125" style="7" customWidth="1"/>
    <col min="3758" max="3758" width="9.125" style="7" customWidth="1"/>
    <col min="3759" max="3759" width="17" style="7" customWidth="1"/>
    <col min="3760" max="3760" width="9.375" style="7" customWidth="1"/>
    <col min="3761" max="3761" width="16.625" style="7" customWidth="1"/>
    <col min="3762" max="3762" width="8.875" style="7" customWidth="1"/>
    <col min="3763" max="3763" width="15.125" style="7" customWidth="1"/>
    <col min="3764" max="3764" width="8.5" style="7" customWidth="1"/>
    <col min="3765" max="3765" width="14.125" style="7" customWidth="1"/>
    <col min="3766" max="3766" width="9.375" style="7" customWidth="1"/>
    <col min="3767" max="3767" width="13.125" style="7" customWidth="1"/>
    <col min="3768" max="3768" width="9.875" style="7" customWidth="1"/>
    <col min="3769" max="3769" width="13.125" style="7" customWidth="1"/>
    <col min="3770" max="3770" width="9.875" style="7" customWidth="1"/>
    <col min="3771" max="3810" width="8.875" style="7"/>
    <col min="3811" max="3814" width="13.875" style="7" customWidth="1"/>
    <col min="3815" max="4009" width="8.875" style="7"/>
    <col min="4010" max="4010" width="2.875" style="7" customWidth="1"/>
    <col min="4011" max="4011" width="6.125" style="7" customWidth="1"/>
    <col min="4012" max="4012" width="27.625" style="7" customWidth="1"/>
    <col min="4013" max="4013" width="17.125" style="7" customWidth="1"/>
    <col min="4014" max="4014" width="9.125" style="7" customWidth="1"/>
    <col min="4015" max="4015" width="17" style="7" customWidth="1"/>
    <col min="4016" max="4016" width="9.375" style="7" customWidth="1"/>
    <col min="4017" max="4017" width="16.625" style="7" customWidth="1"/>
    <col min="4018" max="4018" width="8.875" style="7" customWidth="1"/>
    <col min="4019" max="4019" width="15.125" style="7" customWidth="1"/>
    <col min="4020" max="4020" width="8.5" style="7" customWidth="1"/>
    <col min="4021" max="4021" width="14.125" style="7" customWidth="1"/>
    <col min="4022" max="4022" width="9.375" style="7" customWidth="1"/>
    <col min="4023" max="4023" width="13.125" style="7" customWidth="1"/>
    <col min="4024" max="4024" width="9.875" style="7" customWidth="1"/>
    <col min="4025" max="4025" width="13.125" style="7" customWidth="1"/>
    <col min="4026" max="4026" width="9.875" style="7" customWidth="1"/>
    <col min="4027" max="4066" width="8.875" style="7"/>
    <col min="4067" max="4070" width="13.875" style="7" customWidth="1"/>
    <col min="4071" max="4265" width="8.875" style="7"/>
    <col min="4266" max="4266" width="2.875" style="7" customWidth="1"/>
    <col min="4267" max="4267" width="6.125" style="7" customWidth="1"/>
    <col min="4268" max="4268" width="27.625" style="7" customWidth="1"/>
    <col min="4269" max="4269" width="17.125" style="7" customWidth="1"/>
    <col min="4270" max="4270" width="9.125" style="7" customWidth="1"/>
    <col min="4271" max="4271" width="17" style="7" customWidth="1"/>
    <col min="4272" max="4272" width="9.375" style="7" customWidth="1"/>
    <col min="4273" max="4273" width="16.625" style="7" customWidth="1"/>
    <col min="4274" max="4274" width="8.875" style="7" customWidth="1"/>
    <col min="4275" max="4275" width="15.125" style="7" customWidth="1"/>
    <col min="4276" max="4276" width="8.5" style="7" customWidth="1"/>
    <col min="4277" max="4277" width="14.125" style="7" customWidth="1"/>
    <col min="4278" max="4278" width="9.375" style="7" customWidth="1"/>
    <col min="4279" max="4279" width="13.125" style="7" customWidth="1"/>
    <col min="4280" max="4280" width="9.875" style="7" customWidth="1"/>
    <col min="4281" max="4281" width="13.125" style="7" customWidth="1"/>
    <col min="4282" max="4282" width="9.875" style="7" customWidth="1"/>
    <col min="4283" max="4322" width="8.875" style="7"/>
    <col min="4323" max="4326" width="13.875" style="7" customWidth="1"/>
    <col min="4327" max="4521" width="8.875" style="7"/>
    <col min="4522" max="4522" width="2.875" style="7" customWidth="1"/>
    <col min="4523" max="4523" width="6.125" style="7" customWidth="1"/>
    <col min="4524" max="4524" width="27.625" style="7" customWidth="1"/>
    <col min="4525" max="4525" width="17.125" style="7" customWidth="1"/>
    <col min="4526" max="4526" width="9.125" style="7" customWidth="1"/>
    <col min="4527" max="4527" width="17" style="7" customWidth="1"/>
    <col min="4528" max="4528" width="9.375" style="7" customWidth="1"/>
    <col min="4529" max="4529" width="16.625" style="7" customWidth="1"/>
    <col min="4530" max="4530" width="8.875" style="7" customWidth="1"/>
    <col min="4531" max="4531" width="15.125" style="7" customWidth="1"/>
    <col min="4532" max="4532" width="8.5" style="7" customWidth="1"/>
    <col min="4533" max="4533" width="14.125" style="7" customWidth="1"/>
    <col min="4534" max="4534" width="9.375" style="7" customWidth="1"/>
    <col min="4535" max="4535" width="13.125" style="7" customWidth="1"/>
    <col min="4536" max="4536" width="9.875" style="7" customWidth="1"/>
    <col min="4537" max="4537" width="13.125" style="7" customWidth="1"/>
    <col min="4538" max="4538" width="9.875" style="7" customWidth="1"/>
    <col min="4539" max="4578" width="8.875" style="7"/>
    <col min="4579" max="4582" width="13.875" style="7" customWidth="1"/>
    <col min="4583" max="4777" width="8.875" style="7"/>
    <col min="4778" max="4778" width="2.875" style="7" customWidth="1"/>
    <col min="4779" max="4779" width="6.125" style="7" customWidth="1"/>
    <col min="4780" max="4780" width="27.625" style="7" customWidth="1"/>
    <col min="4781" max="4781" width="17.125" style="7" customWidth="1"/>
    <col min="4782" max="4782" width="9.125" style="7" customWidth="1"/>
    <col min="4783" max="4783" width="17" style="7" customWidth="1"/>
    <col min="4784" max="4784" width="9.375" style="7" customWidth="1"/>
    <col min="4785" max="4785" width="16.625" style="7" customWidth="1"/>
    <col min="4786" max="4786" width="8.875" style="7" customWidth="1"/>
    <col min="4787" max="4787" width="15.125" style="7" customWidth="1"/>
    <col min="4788" max="4788" width="8.5" style="7" customWidth="1"/>
    <col min="4789" max="4789" width="14.125" style="7" customWidth="1"/>
    <col min="4790" max="4790" width="9.375" style="7" customWidth="1"/>
    <col min="4791" max="4791" width="13.125" style="7" customWidth="1"/>
    <col min="4792" max="4792" width="9.875" style="7" customWidth="1"/>
    <col min="4793" max="4793" width="13.125" style="7" customWidth="1"/>
    <col min="4794" max="4794" width="9.875" style="7" customWidth="1"/>
    <col min="4795" max="4834" width="8.875" style="7"/>
    <col min="4835" max="4838" width="13.875" style="7" customWidth="1"/>
    <col min="4839" max="5033" width="8.875" style="7"/>
    <col min="5034" max="5034" width="2.875" style="7" customWidth="1"/>
    <col min="5035" max="5035" width="6.125" style="7" customWidth="1"/>
    <col min="5036" max="5036" width="27.625" style="7" customWidth="1"/>
    <col min="5037" max="5037" width="17.125" style="7" customWidth="1"/>
    <col min="5038" max="5038" width="9.125" style="7" customWidth="1"/>
    <col min="5039" max="5039" width="17" style="7" customWidth="1"/>
    <col min="5040" max="5040" width="9.375" style="7" customWidth="1"/>
    <col min="5041" max="5041" width="16.625" style="7" customWidth="1"/>
    <col min="5042" max="5042" width="8.875" style="7" customWidth="1"/>
    <col min="5043" max="5043" width="15.125" style="7" customWidth="1"/>
    <col min="5044" max="5044" width="8.5" style="7" customWidth="1"/>
    <col min="5045" max="5045" width="14.125" style="7" customWidth="1"/>
    <col min="5046" max="5046" width="9.375" style="7" customWidth="1"/>
    <col min="5047" max="5047" width="13.125" style="7" customWidth="1"/>
    <col min="5048" max="5048" width="9.875" style="7" customWidth="1"/>
    <col min="5049" max="5049" width="13.125" style="7" customWidth="1"/>
    <col min="5050" max="5050" width="9.875" style="7" customWidth="1"/>
    <col min="5051" max="5090" width="8.875" style="7"/>
    <col min="5091" max="5094" width="13.875" style="7" customWidth="1"/>
    <col min="5095" max="5289" width="8.875" style="7"/>
    <col min="5290" max="5290" width="2.875" style="7" customWidth="1"/>
    <col min="5291" max="5291" width="6.125" style="7" customWidth="1"/>
    <col min="5292" max="5292" width="27.625" style="7" customWidth="1"/>
    <col min="5293" max="5293" width="17.125" style="7" customWidth="1"/>
    <col min="5294" max="5294" width="9.125" style="7" customWidth="1"/>
    <col min="5295" max="5295" width="17" style="7" customWidth="1"/>
    <col min="5296" max="5296" width="9.375" style="7" customWidth="1"/>
    <col min="5297" max="5297" width="16.625" style="7" customWidth="1"/>
    <col min="5298" max="5298" width="8.875" style="7" customWidth="1"/>
    <col min="5299" max="5299" width="15.125" style="7" customWidth="1"/>
    <col min="5300" max="5300" width="8.5" style="7" customWidth="1"/>
    <col min="5301" max="5301" width="14.125" style="7" customWidth="1"/>
    <col min="5302" max="5302" width="9.375" style="7" customWidth="1"/>
    <col min="5303" max="5303" width="13.125" style="7" customWidth="1"/>
    <col min="5304" max="5304" width="9.875" style="7" customWidth="1"/>
    <col min="5305" max="5305" width="13.125" style="7" customWidth="1"/>
    <col min="5306" max="5306" width="9.875" style="7" customWidth="1"/>
    <col min="5307" max="5346" width="8.875" style="7"/>
    <col min="5347" max="5350" width="13.875" style="7" customWidth="1"/>
    <col min="5351" max="5545" width="8.875" style="7"/>
    <col min="5546" max="5546" width="2.875" style="7" customWidth="1"/>
    <col min="5547" max="5547" width="6.125" style="7" customWidth="1"/>
    <col min="5548" max="5548" width="27.625" style="7" customWidth="1"/>
    <col min="5549" max="5549" width="17.125" style="7" customWidth="1"/>
    <col min="5550" max="5550" width="9.125" style="7" customWidth="1"/>
    <col min="5551" max="5551" width="17" style="7" customWidth="1"/>
    <col min="5552" max="5552" width="9.375" style="7" customWidth="1"/>
    <col min="5553" max="5553" width="16.625" style="7" customWidth="1"/>
    <col min="5554" max="5554" width="8.875" style="7" customWidth="1"/>
    <col min="5555" max="5555" width="15.125" style="7" customWidth="1"/>
    <col min="5556" max="5556" width="8.5" style="7" customWidth="1"/>
    <col min="5557" max="5557" width="14.125" style="7" customWidth="1"/>
    <col min="5558" max="5558" width="9.375" style="7" customWidth="1"/>
    <col min="5559" max="5559" width="13.125" style="7" customWidth="1"/>
    <col min="5560" max="5560" width="9.875" style="7" customWidth="1"/>
    <col min="5561" max="5561" width="13.125" style="7" customWidth="1"/>
    <col min="5562" max="5562" width="9.875" style="7" customWidth="1"/>
    <col min="5563" max="5602" width="8.875" style="7"/>
    <col min="5603" max="5606" width="13.875" style="7" customWidth="1"/>
    <col min="5607" max="5801" width="8.875" style="7"/>
    <col min="5802" max="5802" width="2.875" style="7" customWidth="1"/>
    <col min="5803" max="5803" width="6.125" style="7" customWidth="1"/>
    <col min="5804" max="5804" width="27.625" style="7" customWidth="1"/>
    <col min="5805" max="5805" width="17.125" style="7" customWidth="1"/>
    <col min="5806" max="5806" width="9.125" style="7" customWidth="1"/>
    <col min="5807" max="5807" width="17" style="7" customWidth="1"/>
    <col min="5808" max="5808" width="9.375" style="7" customWidth="1"/>
    <col min="5809" max="5809" width="16.625" style="7" customWidth="1"/>
    <col min="5810" max="5810" width="8.875" style="7" customWidth="1"/>
    <col min="5811" max="5811" width="15.125" style="7" customWidth="1"/>
    <col min="5812" max="5812" width="8.5" style="7" customWidth="1"/>
    <col min="5813" max="5813" width="14.125" style="7" customWidth="1"/>
    <col min="5814" max="5814" width="9.375" style="7" customWidth="1"/>
    <col min="5815" max="5815" width="13.125" style="7" customWidth="1"/>
    <col min="5816" max="5816" width="9.875" style="7" customWidth="1"/>
    <col min="5817" max="5817" width="13.125" style="7" customWidth="1"/>
    <col min="5818" max="5818" width="9.875" style="7" customWidth="1"/>
    <col min="5819" max="5858" width="8.875" style="7"/>
    <col min="5859" max="5862" width="13.875" style="7" customWidth="1"/>
    <col min="5863" max="6057" width="8.875" style="7"/>
    <col min="6058" max="6058" width="2.875" style="7" customWidth="1"/>
    <col min="6059" max="6059" width="6.125" style="7" customWidth="1"/>
    <col min="6060" max="6060" width="27.625" style="7" customWidth="1"/>
    <col min="6061" max="6061" width="17.125" style="7" customWidth="1"/>
    <col min="6062" max="6062" width="9.125" style="7" customWidth="1"/>
    <col min="6063" max="6063" width="17" style="7" customWidth="1"/>
    <col min="6064" max="6064" width="9.375" style="7" customWidth="1"/>
    <col min="6065" max="6065" width="16.625" style="7" customWidth="1"/>
    <col min="6066" max="6066" width="8.875" style="7" customWidth="1"/>
    <col min="6067" max="6067" width="15.125" style="7" customWidth="1"/>
    <col min="6068" max="6068" width="8.5" style="7" customWidth="1"/>
    <col min="6069" max="6069" width="14.125" style="7" customWidth="1"/>
    <col min="6070" max="6070" width="9.375" style="7" customWidth="1"/>
    <col min="6071" max="6071" width="13.125" style="7" customWidth="1"/>
    <col min="6072" max="6072" width="9.875" style="7" customWidth="1"/>
    <col min="6073" max="6073" width="13.125" style="7" customWidth="1"/>
    <col min="6074" max="6074" width="9.875" style="7" customWidth="1"/>
    <col min="6075" max="6114" width="8.875" style="7"/>
    <col min="6115" max="6118" width="13.875" style="7" customWidth="1"/>
    <col min="6119" max="6313" width="8.875" style="7"/>
    <col min="6314" max="6314" width="2.875" style="7" customWidth="1"/>
    <col min="6315" max="6315" width="6.125" style="7" customWidth="1"/>
    <col min="6316" max="6316" width="27.625" style="7" customWidth="1"/>
    <col min="6317" max="6317" width="17.125" style="7" customWidth="1"/>
    <col min="6318" max="6318" width="9.125" style="7" customWidth="1"/>
    <col min="6319" max="6319" width="17" style="7" customWidth="1"/>
    <col min="6320" max="6320" width="9.375" style="7" customWidth="1"/>
    <col min="6321" max="6321" width="16.625" style="7" customWidth="1"/>
    <col min="6322" max="6322" width="8.875" style="7" customWidth="1"/>
    <col min="6323" max="6323" width="15.125" style="7" customWidth="1"/>
    <col min="6324" max="6324" width="8.5" style="7" customWidth="1"/>
    <col min="6325" max="6325" width="14.125" style="7" customWidth="1"/>
    <col min="6326" max="6326" width="9.375" style="7" customWidth="1"/>
    <col min="6327" max="6327" width="13.125" style="7" customWidth="1"/>
    <col min="6328" max="6328" width="9.875" style="7" customWidth="1"/>
    <col min="6329" max="6329" width="13.125" style="7" customWidth="1"/>
    <col min="6330" max="6330" width="9.875" style="7" customWidth="1"/>
    <col min="6331" max="6370" width="8.875" style="7"/>
    <col min="6371" max="6374" width="13.875" style="7" customWidth="1"/>
    <col min="6375" max="6569" width="8.875" style="7"/>
    <col min="6570" max="6570" width="2.875" style="7" customWidth="1"/>
    <col min="6571" max="6571" width="6.125" style="7" customWidth="1"/>
    <col min="6572" max="6572" width="27.625" style="7" customWidth="1"/>
    <col min="6573" max="6573" width="17.125" style="7" customWidth="1"/>
    <col min="6574" max="6574" width="9.125" style="7" customWidth="1"/>
    <col min="6575" max="6575" width="17" style="7" customWidth="1"/>
    <col min="6576" max="6576" width="9.375" style="7" customWidth="1"/>
    <col min="6577" max="6577" width="16.625" style="7" customWidth="1"/>
    <col min="6578" max="6578" width="8.875" style="7" customWidth="1"/>
    <col min="6579" max="6579" width="15.125" style="7" customWidth="1"/>
    <col min="6580" max="6580" width="8.5" style="7" customWidth="1"/>
    <col min="6581" max="6581" width="14.125" style="7" customWidth="1"/>
    <col min="6582" max="6582" width="9.375" style="7" customWidth="1"/>
    <col min="6583" max="6583" width="13.125" style="7" customWidth="1"/>
    <col min="6584" max="6584" width="9.875" style="7" customWidth="1"/>
    <col min="6585" max="6585" width="13.125" style="7" customWidth="1"/>
    <col min="6586" max="6586" width="9.875" style="7" customWidth="1"/>
    <col min="6587" max="6626" width="8.875" style="7"/>
    <col min="6627" max="6630" width="13.875" style="7" customWidth="1"/>
    <col min="6631" max="6825" width="8.875" style="7"/>
    <col min="6826" max="6826" width="2.875" style="7" customWidth="1"/>
    <col min="6827" max="6827" width="6.125" style="7" customWidth="1"/>
    <col min="6828" max="6828" width="27.625" style="7" customWidth="1"/>
    <col min="6829" max="6829" width="17.125" style="7" customWidth="1"/>
    <col min="6830" max="6830" width="9.125" style="7" customWidth="1"/>
    <col min="6831" max="6831" width="17" style="7" customWidth="1"/>
    <col min="6832" max="6832" width="9.375" style="7" customWidth="1"/>
    <col min="6833" max="6833" width="16.625" style="7" customWidth="1"/>
    <col min="6834" max="6834" width="8.875" style="7" customWidth="1"/>
    <col min="6835" max="6835" width="15.125" style="7" customWidth="1"/>
    <col min="6836" max="6836" width="8.5" style="7" customWidth="1"/>
    <col min="6837" max="6837" width="14.125" style="7" customWidth="1"/>
    <col min="6838" max="6838" width="9.375" style="7" customWidth="1"/>
    <col min="6839" max="6839" width="13.125" style="7" customWidth="1"/>
    <col min="6840" max="6840" width="9.875" style="7" customWidth="1"/>
    <col min="6841" max="6841" width="13.125" style="7" customWidth="1"/>
    <col min="6842" max="6842" width="9.875" style="7" customWidth="1"/>
    <col min="6843" max="6882" width="8.875" style="7"/>
    <col min="6883" max="6886" width="13.875" style="7" customWidth="1"/>
    <col min="6887" max="7081" width="8.875" style="7"/>
    <col min="7082" max="7082" width="2.875" style="7" customWidth="1"/>
    <col min="7083" max="7083" width="6.125" style="7" customWidth="1"/>
    <col min="7084" max="7084" width="27.625" style="7" customWidth="1"/>
    <col min="7085" max="7085" width="17.125" style="7" customWidth="1"/>
    <col min="7086" max="7086" width="9.125" style="7" customWidth="1"/>
    <col min="7087" max="7087" width="17" style="7" customWidth="1"/>
    <col min="7088" max="7088" width="9.375" style="7" customWidth="1"/>
    <col min="7089" max="7089" width="16.625" style="7" customWidth="1"/>
    <col min="7090" max="7090" width="8.875" style="7" customWidth="1"/>
    <col min="7091" max="7091" width="15.125" style="7" customWidth="1"/>
    <col min="7092" max="7092" width="8.5" style="7" customWidth="1"/>
    <col min="7093" max="7093" width="14.125" style="7" customWidth="1"/>
    <col min="7094" max="7094" width="9.375" style="7" customWidth="1"/>
    <col min="7095" max="7095" width="13.125" style="7" customWidth="1"/>
    <col min="7096" max="7096" width="9.875" style="7" customWidth="1"/>
    <col min="7097" max="7097" width="13.125" style="7" customWidth="1"/>
    <col min="7098" max="7098" width="9.875" style="7" customWidth="1"/>
    <col min="7099" max="7138" width="8.875" style="7"/>
    <col min="7139" max="7142" width="13.875" style="7" customWidth="1"/>
    <col min="7143" max="7337" width="8.875" style="7"/>
    <col min="7338" max="7338" width="2.875" style="7" customWidth="1"/>
    <col min="7339" max="7339" width="6.125" style="7" customWidth="1"/>
    <col min="7340" max="7340" width="27.625" style="7" customWidth="1"/>
    <col min="7341" max="7341" width="17.125" style="7" customWidth="1"/>
    <col min="7342" max="7342" width="9.125" style="7" customWidth="1"/>
    <col min="7343" max="7343" width="17" style="7" customWidth="1"/>
    <col min="7344" max="7344" width="9.375" style="7" customWidth="1"/>
    <col min="7345" max="7345" width="16.625" style="7" customWidth="1"/>
    <col min="7346" max="7346" width="8.875" style="7" customWidth="1"/>
    <col min="7347" max="7347" width="15.125" style="7" customWidth="1"/>
    <col min="7348" max="7348" width="8.5" style="7" customWidth="1"/>
    <col min="7349" max="7349" width="14.125" style="7" customWidth="1"/>
    <col min="7350" max="7350" width="9.375" style="7" customWidth="1"/>
    <col min="7351" max="7351" width="13.125" style="7" customWidth="1"/>
    <col min="7352" max="7352" width="9.875" style="7" customWidth="1"/>
    <col min="7353" max="7353" width="13.125" style="7" customWidth="1"/>
    <col min="7354" max="7354" width="9.875" style="7" customWidth="1"/>
    <col min="7355" max="7394" width="8.875" style="7"/>
    <col min="7395" max="7398" width="13.875" style="7" customWidth="1"/>
    <col min="7399" max="7593" width="8.875" style="7"/>
    <col min="7594" max="7594" width="2.875" style="7" customWidth="1"/>
    <col min="7595" max="7595" width="6.125" style="7" customWidth="1"/>
    <col min="7596" max="7596" width="27.625" style="7" customWidth="1"/>
    <col min="7597" max="7597" width="17.125" style="7" customWidth="1"/>
    <col min="7598" max="7598" width="9.125" style="7" customWidth="1"/>
    <col min="7599" max="7599" width="17" style="7" customWidth="1"/>
    <col min="7600" max="7600" width="9.375" style="7" customWidth="1"/>
    <col min="7601" max="7601" width="16.625" style="7" customWidth="1"/>
    <col min="7602" max="7602" width="8.875" style="7" customWidth="1"/>
    <col min="7603" max="7603" width="15.125" style="7" customWidth="1"/>
    <col min="7604" max="7604" width="8.5" style="7" customWidth="1"/>
    <col min="7605" max="7605" width="14.125" style="7" customWidth="1"/>
    <col min="7606" max="7606" width="9.375" style="7" customWidth="1"/>
    <col min="7607" max="7607" width="13.125" style="7" customWidth="1"/>
    <col min="7608" max="7608" width="9.875" style="7" customWidth="1"/>
    <col min="7609" max="7609" width="13.125" style="7" customWidth="1"/>
    <col min="7610" max="7610" width="9.875" style="7" customWidth="1"/>
    <col min="7611" max="7650" width="8.875" style="7"/>
    <col min="7651" max="7654" width="13.875" style="7" customWidth="1"/>
    <col min="7655" max="7849" width="8.875" style="7"/>
    <col min="7850" max="7850" width="2.875" style="7" customWidth="1"/>
    <col min="7851" max="7851" width="6.125" style="7" customWidth="1"/>
    <col min="7852" max="7852" width="27.625" style="7" customWidth="1"/>
    <col min="7853" max="7853" width="17.125" style="7" customWidth="1"/>
    <col min="7854" max="7854" width="9.125" style="7" customWidth="1"/>
    <col min="7855" max="7855" width="17" style="7" customWidth="1"/>
    <col min="7856" max="7856" width="9.375" style="7" customWidth="1"/>
    <col min="7857" max="7857" width="16.625" style="7" customWidth="1"/>
    <col min="7858" max="7858" width="8.875" style="7" customWidth="1"/>
    <col min="7859" max="7859" width="15.125" style="7" customWidth="1"/>
    <col min="7860" max="7860" width="8.5" style="7" customWidth="1"/>
    <col min="7861" max="7861" width="14.125" style="7" customWidth="1"/>
    <col min="7862" max="7862" width="9.375" style="7" customWidth="1"/>
    <col min="7863" max="7863" width="13.125" style="7" customWidth="1"/>
    <col min="7864" max="7864" width="9.875" style="7" customWidth="1"/>
    <col min="7865" max="7865" width="13.125" style="7" customWidth="1"/>
    <col min="7866" max="7866" width="9.875" style="7" customWidth="1"/>
    <col min="7867" max="7906" width="8.875" style="7"/>
    <col min="7907" max="7910" width="13.875" style="7" customWidth="1"/>
    <col min="7911" max="8105" width="8.875" style="7"/>
    <col min="8106" max="8106" width="2.875" style="7" customWidth="1"/>
    <col min="8107" max="8107" width="6.125" style="7" customWidth="1"/>
    <col min="8108" max="8108" width="27.625" style="7" customWidth="1"/>
    <col min="8109" max="8109" width="17.125" style="7" customWidth="1"/>
    <col min="8110" max="8110" width="9.125" style="7" customWidth="1"/>
    <col min="8111" max="8111" width="17" style="7" customWidth="1"/>
    <col min="8112" max="8112" width="9.375" style="7" customWidth="1"/>
    <col min="8113" max="8113" width="16.625" style="7" customWidth="1"/>
    <col min="8114" max="8114" width="8.875" style="7" customWidth="1"/>
    <col min="8115" max="8115" width="15.125" style="7" customWidth="1"/>
    <col min="8116" max="8116" width="8.5" style="7" customWidth="1"/>
    <col min="8117" max="8117" width="14.125" style="7" customWidth="1"/>
    <col min="8118" max="8118" width="9.375" style="7" customWidth="1"/>
    <col min="8119" max="8119" width="13.125" style="7" customWidth="1"/>
    <col min="8120" max="8120" width="9.875" style="7" customWidth="1"/>
    <col min="8121" max="8121" width="13.125" style="7" customWidth="1"/>
    <col min="8122" max="8122" width="9.875" style="7" customWidth="1"/>
    <col min="8123" max="8162" width="8.875" style="7"/>
    <col min="8163" max="8166" width="13.875" style="7" customWidth="1"/>
    <col min="8167" max="8361" width="8.875" style="7"/>
    <col min="8362" max="8362" width="2.875" style="7" customWidth="1"/>
    <col min="8363" max="8363" width="6.125" style="7" customWidth="1"/>
    <col min="8364" max="8364" width="27.625" style="7" customWidth="1"/>
    <col min="8365" max="8365" width="17.125" style="7" customWidth="1"/>
    <col min="8366" max="8366" width="9.125" style="7" customWidth="1"/>
    <col min="8367" max="8367" width="17" style="7" customWidth="1"/>
    <col min="8368" max="8368" width="9.375" style="7" customWidth="1"/>
    <col min="8369" max="8369" width="16.625" style="7" customWidth="1"/>
    <col min="8370" max="8370" width="8.875" style="7" customWidth="1"/>
    <col min="8371" max="8371" width="15.125" style="7" customWidth="1"/>
    <col min="8372" max="8372" width="8.5" style="7" customWidth="1"/>
    <col min="8373" max="8373" width="14.125" style="7" customWidth="1"/>
    <col min="8374" max="8374" width="9.375" style="7" customWidth="1"/>
    <col min="8375" max="8375" width="13.125" style="7" customWidth="1"/>
    <col min="8376" max="8376" width="9.875" style="7" customWidth="1"/>
    <col min="8377" max="8377" width="13.125" style="7" customWidth="1"/>
    <col min="8378" max="8378" width="9.875" style="7" customWidth="1"/>
    <col min="8379" max="8418" width="8.875" style="7"/>
    <col min="8419" max="8422" width="13.875" style="7" customWidth="1"/>
    <col min="8423" max="8617" width="8.875" style="7"/>
    <col min="8618" max="8618" width="2.875" style="7" customWidth="1"/>
    <col min="8619" max="8619" width="6.125" style="7" customWidth="1"/>
    <col min="8620" max="8620" width="27.625" style="7" customWidth="1"/>
    <col min="8621" max="8621" width="17.125" style="7" customWidth="1"/>
    <col min="8622" max="8622" width="9.125" style="7" customWidth="1"/>
    <col min="8623" max="8623" width="17" style="7" customWidth="1"/>
    <col min="8624" max="8624" width="9.375" style="7" customWidth="1"/>
    <col min="8625" max="8625" width="16.625" style="7" customWidth="1"/>
    <col min="8626" max="8626" width="8.875" style="7" customWidth="1"/>
    <col min="8627" max="8627" width="15.125" style="7" customWidth="1"/>
    <col min="8628" max="8628" width="8.5" style="7" customWidth="1"/>
    <col min="8629" max="8629" width="14.125" style="7" customWidth="1"/>
    <col min="8630" max="8630" width="9.375" style="7" customWidth="1"/>
    <col min="8631" max="8631" width="13.125" style="7" customWidth="1"/>
    <col min="8632" max="8632" width="9.875" style="7" customWidth="1"/>
    <col min="8633" max="8633" width="13.125" style="7" customWidth="1"/>
    <col min="8634" max="8634" width="9.875" style="7" customWidth="1"/>
    <col min="8635" max="8674" width="8.875" style="7"/>
    <col min="8675" max="8678" width="13.875" style="7" customWidth="1"/>
    <col min="8679" max="8873" width="8.875" style="7"/>
    <col min="8874" max="8874" width="2.875" style="7" customWidth="1"/>
    <col min="8875" max="8875" width="6.125" style="7" customWidth="1"/>
    <col min="8876" max="8876" width="27.625" style="7" customWidth="1"/>
    <col min="8877" max="8877" width="17.125" style="7" customWidth="1"/>
    <col min="8878" max="8878" width="9.125" style="7" customWidth="1"/>
    <col min="8879" max="8879" width="17" style="7" customWidth="1"/>
    <col min="8880" max="8880" width="9.375" style="7" customWidth="1"/>
    <col min="8881" max="8881" width="16.625" style="7" customWidth="1"/>
    <col min="8882" max="8882" width="8.875" style="7" customWidth="1"/>
    <col min="8883" max="8883" width="15.125" style="7" customWidth="1"/>
    <col min="8884" max="8884" width="8.5" style="7" customWidth="1"/>
    <col min="8885" max="8885" width="14.125" style="7" customWidth="1"/>
    <col min="8886" max="8886" width="9.375" style="7" customWidth="1"/>
    <col min="8887" max="8887" width="13.125" style="7" customWidth="1"/>
    <col min="8888" max="8888" width="9.875" style="7" customWidth="1"/>
    <col min="8889" max="8889" width="13.125" style="7" customWidth="1"/>
    <col min="8890" max="8890" width="9.875" style="7" customWidth="1"/>
    <col min="8891" max="8930" width="8.875" style="7"/>
    <col min="8931" max="8934" width="13.875" style="7" customWidth="1"/>
    <col min="8935" max="9129" width="8.875" style="7"/>
    <col min="9130" max="9130" width="2.875" style="7" customWidth="1"/>
    <col min="9131" max="9131" width="6.125" style="7" customWidth="1"/>
    <col min="9132" max="9132" width="27.625" style="7" customWidth="1"/>
    <col min="9133" max="9133" width="17.125" style="7" customWidth="1"/>
    <col min="9134" max="9134" width="9.125" style="7" customWidth="1"/>
    <col min="9135" max="9135" width="17" style="7" customWidth="1"/>
    <col min="9136" max="9136" width="9.375" style="7" customWidth="1"/>
    <col min="9137" max="9137" width="16.625" style="7" customWidth="1"/>
    <col min="9138" max="9138" width="8.875" style="7" customWidth="1"/>
    <col min="9139" max="9139" width="15.125" style="7" customWidth="1"/>
    <col min="9140" max="9140" width="8.5" style="7" customWidth="1"/>
    <col min="9141" max="9141" width="14.125" style="7" customWidth="1"/>
    <col min="9142" max="9142" width="9.375" style="7" customWidth="1"/>
    <col min="9143" max="9143" width="13.125" style="7" customWidth="1"/>
    <col min="9144" max="9144" width="9.875" style="7" customWidth="1"/>
    <col min="9145" max="9145" width="13.125" style="7" customWidth="1"/>
    <col min="9146" max="9146" width="9.875" style="7" customWidth="1"/>
    <col min="9147" max="9186" width="8.875" style="7"/>
    <col min="9187" max="9190" width="13.875" style="7" customWidth="1"/>
    <col min="9191" max="9385" width="8.875" style="7"/>
    <col min="9386" max="9386" width="2.875" style="7" customWidth="1"/>
    <col min="9387" max="9387" width="6.125" style="7" customWidth="1"/>
    <col min="9388" max="9388" width="27.625" style="7" customWidth="1"/>
    <col min="9389" max="9389" width="17.125" style="7" customWidth="1"/>
    <col min="9390" max="9390" width="9.125" style="7" customWidth="1"/>
    <col min="9391" max="9391" width="17" style="7" customWidth="1"/>
    <col min="9392" max="9392" width="9.375" style="7" customWidth="1"/>
    <col min="9393" max="9393" width="16.625" style="7" customWidth="1"/>
    <col min="9394" max="9394" width="8.875" style="7" customWidth="1"/>
    <col min="9395" max="9395" width="15.125" style="7" customWidth="1"/>
    <col min="9396" max="9396" width="8.5" style="7" customWidth="1"/>
    <col min="9397" max="9397" width="14.125" style="7" customWidth="1"/>
    <col min="9398" max="9398" width="9.375" style="7" customWidth="1"/>
    <col min="9399" max="9399" width="13.125" style="7" customWidth="1"/>
    <col min="9400" max="9400" width="9.875" style="7" customWidth="1"/>
    <col min="9401" max="9401" width="13.125" style="7" customWidth="1"/>
    <col min="9402" max="9402" width="9.875" style="7" customWidth="1"/>
    <col min="9403" max="9442" width="8.875" style="7"/>
    <col min="9443" max="9446" width="13.875" style="7" customWidth="1"/>
    <col min="9447" max="9641" width="8.875" style="7"/>
    <col min="9642" max="9642" width="2.875" style="7" customWidth="1"/>
    <col min="9643" max="9643" width="6.125" style="7" customWidth="1"/>
    <col min="9644" max="9644" width="27.625" style="7" customWidth="1"/>
    <col min="9645" max="9645" width="17.125" style="7" customWidth="1"/>
    <col min="9646" max="9646" width="9.125" style="7" customWidth="1"/>
    <col min="9647" max="9647" width="17" style="7" customWidth="1"/>
    <col min="9648" max="9648" width="9.375" style="7" customWidth="1"/>
    <col min="9649" max="9649" width="16.625" style="7" customWidth="1"/>
    <col min="9650" max="9650" width="8.875" style="7" customWidth="1"/>
    <col min="9651" max="9651" width="15.125" style="7" customWidth="1"/>
    <col min="9652" max="9652" width="8.5" style="7" customWidth="1"/>
    <col min="9653" max="9653" width="14.125" style="7" customWidth="1"/>
    <col min="9654" max="9654" width="9.375" style="7" customWidth="1"/>
    <col min="9655" max="9655" width="13.125" style="7" customWidth="1"/>
    <col min="9656" max="9656" width="9.875" style="7" customWidth="1"/>
    <col min="9657" max="9657" width="13.125" style="7" customWidth="1"/>
    <col min="9658" max="9658" width="9.875" style="7" customWidth="1"/>
    <col min="9659" max="9698" width="8.875" style="7"/>
    <col min="9699" max="9702" width="13.875" style="7" customWidth="1"/>
    <col min="9703" max="9897" width="8.875" style="7"/>
    <col min="9898" max="9898" width="2.875" style="7" customWidth="1"/>
    <col min="9899" max="9899" width="6.125" style="7" customWidth="1"/>
    <col min="9900" max="9900" width="27.625" style="7" customWidth="1"/>
    <col min="9901" max="9901" width="17.125" style="7" customWidth="1"/>
    <col min="9902" max="9902" width="9.125" style="7" customWidth="1"/>
    <col min="9903" max="9903" width="17" style="7" customWidth="1"/>
    <col min="9904" max="9904" width="9.375" style="7" customWidth="1"/>
    <col min="9905" max="9905" width="16.625" style="7" customWidth="1"/>
    <col min="9906" max="9906" width="8.875" style="7" customWidth="1"/>
    <col min="9907" max="9907" width="15.125" style="7" customWidth="1"/>
    <col min="9908" max="9908" width="8.5" style="7" customWidth="1"/>
    <col min="9909" max="9909" width="14.125" style="7" customWidth="1"/>
    <col min="9910" max="9910" width="9.375" style="7" customWidth="1"/>
    <col min="9911" max="9911" width="13.125" style="7" customWidth="1"/>
    <col min="9912" max="9912" width="9.875" style="7" customWidth="1"/>
    <col min="9913" max="9913" width="13.125" style="7" customWidth="1"/>
    <col min="9914" max="9914" width="9.875" style="7" customWidth="1"/>
    <col min="9915" max="9954" width="8.875" style="7"/>
    <col min="9955" max="9958" width="13.875" style="7" customWidth="1"/>
    <col min="9959" max="10153" width="8.875" style="7"/>
    <col min="10154" max="10154" width="2.875" style="7" customWidth="1"/>
    <col min="10155" max="10155" width="6.125" style="7" customWidth="1"/>
    <col min="10156" max="10156" width="27.625" style="7" customWidth="1"/>
    <col min="10157" max="10157" width="17.125" style="7" customWidth="1"/>
    <col min="10158" max="10158" width="9.125" style="7" customWidth="1"/>
    <col min="10159" max="10159" width="17" style="7" customWidth="1"/>
    <col min="10160" max="10160" width="9.375" style="7" customWidth="1"/>
    <col min="10161" max="10161" width="16.625" style="7" customWidth="1"/>
    <col min="10162" max="10162" width="8.875" style="7" customWidth="1"/>
    <col min="10163" max="10163" width="15.125" style="7" customWidth="1"/>
    <col min="10164" max="10164" width="8.5" style="7" customWidth="1"/>
    <col min="10165" max="10165" width="14.125" style="7" customWidth="1"/>
    <col min="10166" max="10166" width="9.375" style="7" customWidth="1"/>
    <col min="10167" max="10167" width="13.125" style="7" customWidth="1"/>
    <col min="10168" max="10168" width="9.875" style="7" customWidth="1"/>
    <col min="10169" max="10169" width="13.125" style="7" customWidth="1"/>
    <col min="10170" max="10170" width="9.875" style="7" customWidth="1"/>
    <col min="10171" max="10210" width="8.875" style="7"/>
    <col min="10211" max="10214" width="13.875" style="7" customWidth="1"/>
    <col min="10215" max="10409" width="8.875" style="7"/>
    <col min="10410" max="10410" width="2.875" style="7" customWidth="1"/>
    <col min="10411" max="10411" width="6.125" style="7" customWidth="1"/>
    <col min="10412" max="10412" width="27.625" style="7" customWidth="1"/>
    <col min="10413" max="10413" width="17.125" style="7" customWidth="1"/>
    <col min="10414" max="10414" width="9.125" style="7" customWidth="1"/>
    <col min="10415" max="10415" width="17" style="7" customWidth="1"/>
    <col min="10416" max="10416" width="9.375" style="7" customWidth="1"/>
    <col min="10417" max="10417" width="16.625" style="7" customWidth="1"/>
    <col min="10418" max="10418" width="8.875" style="7" customWidth="1"/>
    <col min="10419" max="10419" width="15.125" style="7" customWidth="1"/>
    <col min="10420" max="10420" width="8.5" style="7" customWidth="1"/>
    <col min="10421" max="10421" width="14.125" style="7" customWidth="1"/>
    <col min="10422" max="10422" width="9.375" style="7" customWidth="1"/>
    <col min="10423" max="10423" width="13.125" style="7" customWidth="1"/>
    <col min="10424" max="10424" width="9.875" style="7" customWidth="1"/>
    <col min="10425" max="10425" width="13.125" style="7" customWidth="1"/>
    <col min="10426" max="10426" width="9.875" style="7" customWidth="1"/>
    <col min="10427" max="10466" width="8.875" style="7"/>
    <col min="10467" max="10470" width="13.875" style="7" customWidth="1"/>
    <col min="10471" max="10665" width="8.875" style="7"/>
    <col min="10666" max="10666" width="2.875" style="7" customWidth="1"/>
    <col min="10667" max="10667" width="6.125" style="7" customWidth="1"/>
    <col min="10668" max="10668" width="27.625" style="7" customWidth="1"/>
    <col min="10669" max="10669" width="17.125" style="7" customWidth="1"/>
    <col min="10670" max="10670" width="9.125" style="7" customWidth="1"/>
    <col min="10671" max="10671" width="17" style="7" customWidth="1"/>
    <col min="10672" max="10672" width="9.375" style="7" customWidth="1"/>
    <col min="10673" max="10673" width="16.625" style="7" customWidth="1"/>
    <col min="10674" max="10674" width="8.875" style="7" customWidth="1"/>
    <col min="10675" max="10675" width="15.125" style="7" customWidth="1"/>
    <col min="10676" max="10676" width="8.5" style="7" customWidth="1"/>
    <col min="10677" max="10677" width="14.125" style="7" customWidth="1"/>
    <col min="10678" max="10678" width="9.375" style="7" customWidth="1"/>
    <col min="10679" max="10679" width="13.125" style="7" customWidth="1"/>
    <col min="10680" max="10680" width="9.875" style="7" customWidth="1"/>
    <col min="10681" max="10681" width="13.125" style="7" customWidth="1"/>
    <col min="10682" max="10682" width="9.875" style="7" customWidth="1"/>
    <col min="10683" max="10722" width="8.875" style="7"/>
    <col min="10723" max="10726" width="13.875" style="7" customWidth="1"/>
    <col min="10727" max="10921" width="8.875" style="7"/>
    <col min="10922" max="10922" width="2.875" style="7" customWidth="1"/>
    <col min="10923" max="10923" width="6.125" style="7" customWidth="1"/>
    <col min="10924" max="10924" width="27.625" style="7" customWidth="1"/>
    <col min="10925" max="10925" width="17.125" style="7" customWidth="1"/>
    <col min="10926" max="10926" width="9.125" style="7" customWidth="1"/>
    <col min="10927" max="10927" width="17" style="7" customWidth="1"/>
    <col min="10928" max="10928" width="9.375" style="7" customWidth="1"/>
    <col min="10929" max="10929" width="16.625" style="7" customWidth="1"/>
    <col min="10930" max="10930" width="8.875" style="7" customWidth="1"/>
    <col min="10931" max="10931" width="15.125" style="7" customWidth="1"/>
    <col min="10932" max="10932" width="8.5" style="7" customWidth="1"/>
    <col min="10933" max="10933" width="14.125" style="7" customWidth="1"/>
    <col min="10934" max="10934" width="9.375" style="7" customWidth="1"/>
    <col min="10935" max="10935" width="13.125" style="7" customWidth="1"/>
    <col min="10936" max="10936" width="9.875" style="7" customWidth="1"/>
    <col min="10937" max="10937" width="13.125" style="7" customWidth="1"/>
    <col min="10938" max="10938" width="9.875" style="7" customWidth="1"/>
    <col min="10939" max="10978" width="8.875" style="7"/>
    <col min="10979" max="10982" width="13.875" style="7" customWidth="1"/>
    <col min="10983" max="11177" width="8.875" style="7"/>
    <col min="11178" max="11178" width="2.875" style="7" customWidth="1"/>
    <col min="11179" max="11179" width="6.125" style="7" customWidth="1"/>
    <col min="11180" max="11180" width="27.625" style="7" customWidth="1"/>
    <col min="11181" max="11181" width="17.125" style="7" customWidth="1"/>
    <col min="11182" max="11182" width="9.125" style="7" customWidth="1"/>
    <col min="11183" max="11183" width="17" style="7" customWidth="1"/>
    <col min="11184" max="11184" width="9.375" style="7" customWidth="1"/>
    <col min="11185" max="11185" width="16.625" style="7" customWidth="1"/>
    <col min="11186" max="11186" width="8.875" style="7" customWidth="1"/>
    <col min="11187" max="11187" width="15.125" style="7" customWidth="1"/>
    <col min="11188" max="11188" width="8.5" style="7" customWidth="1"/>
    <col min="11189" max="11189" width="14.125" style="7" customWidth="1"/>
    <col min="11190" max="11190" width="9.375" style="7" customWidth="1"/>
    <col min="11191" max="11191" width="13.125" style="7" customWidth="1"/>
    <col min="11192" max="11192" width="9.875" style="7" customWidth="1"/>
    <col min="11193" max="11193" width="13.125" style="7" customWidth="1"/>
    <col min="11194" max="11194" width="9.875" style="7" customWidth="1"/>
    <col min="11195" max="11234" width="8.875" style="7"/>
    <col min="11235" max="11238" width="13.875" style="7" customWidth="1"/>
    <col min="11239" max="11433" width="8.875" style="7"/>
    <col min="11434" max="11434" width="2.875" style="7" customWidth="1"/>
    <col min="11435" max="11435" width="6.125" style="7" customWidth="1"/>
    <col min="11436" max="11436" width="27.625" style="7" customWidth="1"/>
    <col min="11437" max="11437" width="17.125" style="7" customWidth="1"/>
    <col min="11438" max="11438" width="9.125" style="7" customWidth="1"/>
    <col min="11439" max="11439" width="17" style="7" customWidth="1"/>
    <col min="11440" max="11440" width="9.375" style="7" customWidth="1"/>
    <col min="11441" max="11441" width="16.625" style="7" customWidth="1"/>
    <col min="11442" max="11442" width="8.875" style="7" customWidth="1"/>
    <col min="11443" max="11443" width="15.125" style="7" customWidth="1"/>
    <col min="11444" max="11444" width="8.5" style="7" customWidth="1"/>
    <col min="11445" max="11445" width="14.125" style="7" customWidth="1"/>
    <col min="11446" max="11446" width="9.375" style="7" customWidth="1"/>
    <col min="11447" max="11447" width="13.125" style="7" customWidth="1"/>
    <col min="11448" max="11448" width="9.875" style="7" customWidth="1"/>
    <col min="11449" max="11449" width="13.125" style="7" customWidth="1"/>
    <col min="11450" max="11450" width="9.875" style="7" customWidth="1"/>
    <col min="11451" max="11490" width="8.875" style="7"/>
    <col min="11491" max="11494" width="13.875" style="7" customWidth="1"/>
    <col min="11495" max="11689" width="8.875" style="7"/>
    <col min="11690" max="11690" width="2.875" style="7" customWidth="1"/>
    <col min="11691" max="11691" width="6.125" style="7" customWidth="1"/>
    <col min="11692" max="11692" width="27.625" style="7" customWidth="1"/>
    <col min="11693" max="11693" width="17.125" style="7" customWidth="1"/>
    <col min="11694" max="11694" width="9.125" style="7" customWidth="1"/>
    <col min="11695" max="11695" width="17" style="7" customWidth="1"/>
    <col min="11696" max="11696" width="9.375" style="7" customWidth="1"/>
    <col min="11697" max="11697" width="16.625" style="7" customWidth="1"/>
    <col min="11698" max="11698" width="8.875" style="7" customWidth="1"/>
    <col min="11699" max="11699" width="15.125" style="7" customWidth="1"/>
    <col min="11700" max="11700" width="8.5" style="7" customWidth="1"/>
    <col min="11701" max="11701" width="14.125" style="7" customWidth="1"/>
    <col min="11702" max="11702" width="9.375" style="7" customWidth="1"/>
    <col min="11703" max="11703" width="13.125" style="7" customWidth="1"/>
    <col min="11704" max="11704" width="9.875" style="7" customWidth="1"/>
    <col min="11705" max="11705" width="13.125" style="7" customWidth="1"/>
    <col min="11706" max="11706" width="9.875" style="7" customWidth="1"/>
    <col min="11707" max="11746" width="8.875" style="7"/>
    <col min="11747" max="11750" width="13.875" style="7" customWidth="1"/>
    <col min="11751" max="11945" width="8.875" style="7"/>
    <col min="11946" max="11946" width="2.875" style="7" customWidth="1"/>
    <col min="11947" max="11947" width="6.125" style="7" customWidth="1"/>
    <col min="11948" max="11948" width="27.625" style="7" customWidth="1"/>
    <col min="11949" max="11949" width="17.125" style="7" customWidth="1"/>
    <col min="11950" max="11950" width="9.125" style="7" customWidth="1"/>
    <col min="11951" max="11951" width="17" style="7" customWidth="1"/>
    <col min="11952" max="11952" width="9.375" style="7" customWidth="1"/>
    <col min="11953" max="11953" width="16.625" style="7" customWidth="1"/>
    <col min="11954" max="11954" width="8.875" style="7" customWidth="1"/>
    <col min="11955" max="11955" width="15.125" style="7" customWidth="1"/>
    <col min="11956" max="11956" width="8.5" style="7" customWidth="1"/>
    <col min="11957" max="11957" width="14.125" style="7" customWidth="1"/>
    <col min="11958" max="11958" width="9.375" style="7" customWidth="1"/>
    <col min="11959" max="11959" width="13.125" style="7" customWidth="1"/>
    <col min="11960" max="11960" width="9.875" style="7" customWidth="1"/>
    <col min="11961" max="11961" width="13.125" style="7" customWidth="1"/>
    <col min="11962" max="11962" width="9.875" style="7" customWidth="1"/>
    <col min="11963" max="12002" width="8.875" style="7"/>
    <col min="12003" max="12006" width="13.875" style="7" customWidth="1"/>
    <col min="12007" max="12201" width="8.875" style="7"/>
    <col min="12202" max="12202" width="2.875" style="7" customWidth="1"/>
    <col min="12203" max="12203" width="6.125" style="7" customWidth="1"/>
    <col min="12204" max="12204" width="27.625" style="7" customWidth="1"/>
    <col min="12205" max="12205" width="17.125" style="7" customWidth="1"/>
    <col min="12206" max="12206" width="9.125" style="7" customWidth="1"/>
    <col min="12207" max="12207" width="17" style="7" customWidth="1"/>
    <col min="12208" max="12208" width="9.375" style="7" customWidth="1"/>
    <col min="12209" max="12209" width="16.625" style="7" customWidth="1"/>
    <col min="12210" max="12210" width="8.875" style="7" customWidth="1"/>
    <col min="12211" max="12211" width="15.125" style="7" customWidth="1"/>
    <col min="12212" max="12212" width="8.5" style="7" customWidth="1"/>
    <col min="12213" max="12213" width="14.125" style="7" customWidth="1"/>
    <col min="12214" max="12214" width="9.375" style="7" customWidth="1"/>
    <col min="12215" max="12215" width="13.125" style="7" customWidth="1"/>
    <col min="12216" max="12216" width="9.875" style="7" customWidth="1"/>
    <col min="12217" max="12217" width="13.125" style="7" customWidth="1"/>
    <col min="12218" max="12218" width="9.875" style="7" customWidth="1"/>
    <col min="12219" max="12258" width="8.875" style="7"/>
    <col min="12259" max="12262" width="13.875" style="7" customWidth="1"/>
    <col min="12263" max="12457" width="8.875" style="7"/>
    <col min="12458" max="12458" width="2.875" style="7" customWidth="1"/>
    <col min="12459" max="12459" width="6.125" style="7" customWidth="1"/>
    <col min="12460" max="12460" width="27.625" style="7" customWidth="1"/>
    <col min="12461" max="12461" width="17.125" style="7" customWidth="1"/>
    <col min="12462" max="12462" width="9.125" style="7" customWidth="1"/>
    <col min="12463" max="12463" width="17" style="7" customWidth="1"/>
    <col min="12464" max="12464" width="9.375" style="7" customWidth="1"/>
    <col min="12465" max="12465" width="16.625" style="7" customWidth="1"/>
    <col min="12466" max="12466" width="8.875" style="7" customWidth="1"/>
    <col min="12467" max="12467" width="15.125" style="7" customWidth="1"/>
    <col min="12468" max="12468" width="8.5" style="7" customWidth="1"/>
    <col min="12469" max="12469" width="14.125" style="7" customWidth="1"/>
    <col min="12470" max="12470" width="9.375" style="7" customWidth="1"/>
    <col min="12471" max="12471" width="13.125" style="7" customWidth="1"/>
    <col min="12472" max="12472" width="9.875" style="7" customWidth="1"/>
    <col min="12473" max="12473" width="13.125" style="7" customWidth="1"/>
    <col min="12474" max="12474" width="9.875" style="7" customWidth="1"/>
    <col min="12475" max="12514" width="8.875" style="7"/>
    <col min="12515" max="12518" width="13.875" style="7" customWidth="1"/>
    <col min="12519" max="12713" width="8.875" style="7"/>
    <col min="12714" max="12714" width="2.875" style="7" customWidth="1"/>
    <col min="12715" max="12715" width="6.125" style="7" customWidth="1"/>
    <col min="12716" max="12716" width="27.625" style="7" customWidth="1"/>
    <col min="12717" max="12717" width="17.125" style="7" customWidth="1"/>
    <col min="12718" max="12718" width="9.125" style="7" customWidth="1"/>
    <col min="12719" max="12719" width="17" style="7" customWidth="1"/>
    <col min="12720" max="12720" width="9.375" style="7" customWidth="1"/>
    <col min="12721" max="12721" width="16.625" style="7" customWidth="1"/>
    <col min="12722" max="12722" width="8.875" style="7" customWidth="1"/>
    <col min="12723" max="12723" width="15.125" style="7" customWidth="1"/>
    <col min="12724" max="12724" width="8.5" style="7" customWidth="1"/>
    <col min="12725" max="12725" width="14.125" style="7" customWidth="1"/>
    <col min="12726" max="12726" width="9.375" style="7" customWidth="1"/>
    <col min="12727" max="12727" width="13.125" style="7" customWidth="1"/>
    <col min="12728" max="12728" width="9.875" style="7" customWidth="1"/>
    <col min="12729" max="12729" width="13.125" style="7" customWidth="1"/>
    <col min="12730" max="12730" width="9.875" style="7" customWidth="1"/>
    <col min="12731" max="12770" width="8.875" style="7"/>
    <col min="12771" max="12774" width="13.875" style="7" customWidth="1"/>
    <col min="12775" max="12969" width="8.875" style="7"/>
    <col min="12970" max="12970" width="2.875" style="7" customWidth="1"/>
    <col min="12971" max="12971" width="6.125" style="7" customWidth="1"/>
    <col min="12972" max="12972" width="27.625" style="7" customWidth="1"/>
    <col min="12973" max="12973" width="17.125" style="7" customWidth="1"/>
    <col min="12974" max="12974" width="9.125" style="7" customWidth="1"/>
    <col min="12975" max="12975" width="17" style="7" customWidth="1"/>
    <col min="12976" max="12976" width="9.375" style="7" customWidth="1"/>
    <col min="12977" max="12977" width="16.625" style="7" customWidth="1"/>
    <col min="12978" max="12978" width="8.875" style="7" customWidth="1"/>
    <col min="12979" max="12979" width="15.125" style="7" customWidth="1"/>
    <col min="12980" max="12980" width="8.5" style="7" customWidth="1"/>
    <col min="12981" max="12981" width="14.125" style="7" customWidth="1"/>
    <col min="12982" max="12982" width="9.375" style="7" customWidth="1"/>
    <col min="12983" max="12983" width="13.125" style="7" customWidth="1"/>
    <col min="12984" max="12984" width="9.875" style="7" customWidth="1"/>
    <col min="12985" max="12985" width="13.125" style="7" customWidth="1"/>
    <col min="12986" max="12986" width="9.875" style="7" customWidth="1"/>
    <col min="12987" max="13026" width="8.875" style="7"/>
    <col min="13027" max="13030" width="13.875" style="7" customWidth="1"/>
    <col min="13031" max="13225" width="8.875" style="7"/>
    <col min="13226" max="13226" width="2.875" style="7" customWidth="1"/>
    <col min="13227" max="13227" width="6.125" style="7" customWidth="1"/>
    <col min="13228" max="13228" width="27.625" style="7" customWidth="1"/>
    <col min="13229" max="13229" width="17.125" style="7" customWidth="1"/>
    <col min="13230" max="13230" width="9.125" style="7" customWidth="1"/>
    <col min="13231" max="13231" width="17" style="7" customWidth="1"/>
    <col min="13232" max="13232" width="9.375" style="7" customWidth="1"/>
    <col min="13233" max="13233" width="16.625" style="7" customWidth="1"/>
    <col min="13234" max="13234" width="8.875" style="7" customWidth="1"/>
    <col min="13235" max="13235" width="15.125" style="7" customWidth="1"/>
    <col min="13236" max="13236" width="8.5" style="7" customWidth="1"/>
    <col min="13237" max="13237" width="14.125" style="7" customWidth="1"/>
    <col min="13238" max="13238" width="9.375" style="7" customWidth="1"/>
    <col min="13239" max="13239" width="13.125" style="7" customWidth="1"/>
    <col min="13240" max="13240" width="9.875" style="7" customWidth="1"/>
    <col min="13241" max="13241" width="13.125" style="7" customWidth="1"/>
    <col min="13242" max="13242" width="9.875" style="7" customWidth="1"/>
    <col min="13243" max="13282" width="8.875" style="7"/>
    <col min="13283" max="13286" width="13.875" style="7" customWidth="1"/>
    <col min="13287" max="13481" width="8.875" style="7"/>
    <col min="13482" max="13482" width="2.875" style="7" customWidth="1"/>
    <col min="13483" max="13483" width="6.125" style="7" customWidth="1"/>
    <col min="13484" max="13484" width="27.625" style="7" customWidth="1"/>
    <col min="13485" max="13485" width="17.125" style="7" customWidth="1"/>
    <col min="13486" max="13486" width="9.125" style="7" customWidth="1"/>
    <col min="13487" max="13487" width="17" style="7" customWidth="1"/>
    <col min="13488" max="13488" width="9.375" style="7" customWidth="1"/>
    <col min="13489" max="13489" width="16.625" style="7" customWidth="1"/>
    <col min="13490" max="13490" width="8.875" style="7" customWidth="1"/>
    <col min="13491" max="13491" width="15.125" style="7" customWidth="1"/>
    <col min="13492" max="13492" width="8.5" style="7" customWidth="1"/>
    <col min="13493" max="13493" width="14.125" style="7" customWidth="1"/>
    <col min="13494" max="13494" width="9.375" style="7" customWidth="1"/>
    <col min="13495" max="13495" width="13.125" style="7" customWidth="1"/>
    <col min="13496" max="13496" width="9.875" style="7" customWidth="1"/>
    <col min="13497" max="13497" width="13.125" style="7" customWidth="1"/>
    <col min="13498" max="13498" width="9.875" style="7" customWidth="1"/>
    <col min="13499" max="13538" width="8.875" style="7"/>
    <col min="13539" max="13542" width="13.875" style="7" customWidth="1"/>
    <col min="13543" max="13737" width="8.875" style="7"/>
    <col min="13738" max="13738" width="2.875" style="7" customWidth="1"/>
    <col min="13739" max="13739" width="6.125" style="7" customWidth="1"/>
    <col min="13740" max="13740" width="27.625" style="7" customWidth="1"/>
    <col min="13741" max="13741" width="17.125" style="7" customWidth="1"/>
    <col min="13742" max="13742" width="9.125" style="7" customWidth="1"/>
    <col min="13743" max="13743" width="17" style="7" customWidth="1"/>
    <col min="13744" max="13744" width="9.375" style="7" customWidth="1"/>
    <col min="13745" max="13745" width="16.625" style="7" customWidth="1"/>
    <col min="13746" max="13746" width="8.875" style="7" customWidth="1"/>
    <col min="13747" max="13747" width="15.125" style="7" customWidth="1"/>
    <col min="13748" max="13748" width="8.5" style="7" customWidth="1"/>
    <col min="13749" max="13749" width="14.125" style="7" customWidth="1"/>
    <col min="13750" max="13750" width="9.375" style="7" customWidth="1"/>
    <col min="13751" max="13751" width="13.125" style="7" customWidth="1"/>
    <col min="13752" max="13752" width="9.875" style="7" customWidth="1"/>
    <col min="13753" max="13753" width="13.125" style="7" customWidth="1"/>
    <col min="13754" max="13754" width="9.875" style="7" customWidth="1"/>
    <col min="13755" max="13794" width="8.875" style="7"/>
    <col min="13795" max="13798" width="13.875" style="7" customWidth="1"/>
    <col min="13799" max="13993" width="8.875" style="7"/>
    <col min="13994" max="13994" width="2.875" style="7" customWidth="1"/>
    <col min="13995" max="13995" width="6.125" style="7" customWidth="1"/>
    <col min="13996" max="13996" width="27.625" style="7" customWidth="1"/>
    <col min="13997" max="13997" width="17.125" style="7" customWidth="1"/>
    <col min="13998" max="13998" width="9.125" style="7" customWidth="1"/>
    <col min="13999" max="13999" width="17" style="7" customWidth="1"/>
    <col min="14000" max="14000" width="9.375" style="7" customWidth="1"/>
    <col min="14001" max="14001" width="16.625" style="7" customWidth="1"/>
    <col min="14002" max="14002" width="8.875" style="7" customWidth="1"/>
    <col min="14003" max="14003" width="15.125" style="7" customWidth="1"/>
    <col min="14004" max="14004" width="8.5" style="7" customWidth="1"/>
    <col min="14005" max="14005" width="14.125" style="7" customWidth="1"/>
    <col min="14006" max="14006" width="9.375" style="7" customWidth="1"/>
    <col min="14007" max="14007" width="13.125" style="7" customWidth="1"/>
    <col min="14008" max="14008" width="9.875" style="7" customWidth="1"/>
    <col min="14009" max="14009" width="13.125" style="7" customWidth="1"/>
    <col min="14010" max="14010" width="9.875" style="7" customWidth="1"/>
    <col min="14011" max="14050" width="8.875" style="7"/>
    <col min="14051" max="14054" width="13.875" style="7" customWidth="1"/>
    <col min="14055" max="14249" width="8.875" style="7"/>
    <col min="14250" max="14250" width="2.875" style="7" customWidth="1"/>
    <col min="14251" max="14251" width="6.125" style="7" customWidth="1"/>
    <col min="14252" max="14252" width="27.625" style="7" customWidth="1"/>
    <col min="14253" max="14253" width="17.125" style="7" customWidth="1"/>
    <col min="14254" max="14254" width="9.125" style="7" customWidth="1"/>
    <col min="14255" max="14255" width="17" style="7" customWidth="1"/>
    <col min="14256" max="14256" width="9.375" style="7" customWidth="1"/>
    <col min="14257" max="14257" width="16.625" style="7" customWidth="1"/>
    <col min="14258" max="14258" width="8.875" style="7" customWidth="1"/>
    <col min="14259" max="14259" width="15.125" style="7" customWidth="1"/>
    <col min="14260" max="14260" width="8.5" style="7" customWidth="1"/>
    <col min="14261" max="14261" width="14.125" style="7" customWidth="1"/>
    <col min="14262" max="14262" width="9.375" style="7" customWidth="1"/>
    <col min="14263" max="14263" width="13.125" style="7" customWidth="1"/>
    <col min="14264" max="14264" width="9.875" style="7" customWidth="1"/>
    <col min="14265" max="14265" width="13.125" style="7" customWidth="1"/>
    <col min="14266" max="14266" width="9.875" style="7" customWidth="1"/>
    <col min="14267" max="14306" width="8.875" style="7"/>
    <col min="14307" max="14310" width="13.875" style="7" customWidth="1"/>
    <col min="14311" max="14505" width="8.875" style="7"/>
    <col min="14506" max="14506" width="2.875" style="7" customWidth="1"/>
    <col min="14507" max="14507" width="6.125" style="7" customWidth="1"/>
    <col min="14508" max="14508" width="27.625" style="7" customWidth="1"/>
    <col min="14509" max="14509" width="17.125" style="7" customWidth="1"/>
    <col min="14510" max="14510" width="9.125" style="7" customWidth="1"/>
    <col min="14511" max="14511" width="17" style="7" customWidth="1"/>
    <col min="14512" max="14512" width="9.375" style="7" customWidth="1"/>
    <col min="14513" max="14513" width="16.625" style="7" customWidth="1"/>
    <col min="14514" max="14514" width="8.875" style="7" customWidth="1"/>
    <col min="14515" max="14515" width="15.125" style="7" customWidth="1"/>
    <col min="14516" max="14516" width="8.5" style="7" customWidth="1"/>
    <col min="14517" max="14517" width="14.125" style="7" customWidth="1"/>
    <col min="14518" max="14518" width="9.375" style="7" customWidth="1"/>
    <col min="14519" max="14519" width="13.125" style="7" customWidth="1"/>
    <col min="14520" max="14520" width="9.875" style="7" customWidth="1"/>
    <col min="14521" max="14521" width="13.125" style="7" customWidth="1"/>
    <col min="14522" max="14522" width="9.875" style="7" customWidth="1"/>
    <col min="14523" max="14562" width="8.875" style="7"/>
    <col min="14563" max="14566" width="13.875" style="7" customWidth="1"/>
    <col min="14567" max="14761" width="8.875" style="7"/>
    <col min="14762" max="14762" width="2.875" style="7" customWidth="1"/>
    <col min="14763" max="14763" width="6.125" style="7" customWidth="1"/>
    <col min="14764" max="14764" width="27.625" style="7" customWidth="1"/>
    <col min="14765" max="14765" width="17.125" style="7" customWidth="1"/>
    <col min="14766" max="14766" width="9.125" style="7" customWidth="1"/>
    <col min="14767" max="14767" width="17" style="7" customWidth="1"/>
    <col min="14768" max="14768" width="9.375" style="7" customWidth="1"/>
    <col min="14769" max="14769" width="16.625" style="7" customWidth="1"/>
    <col min="14770" max="14770" width="8.875" style="7" customWidth="1"/>
    <col min="14771" max="14771" width="15.125" style="7" customWidth="1"/>
    <col min="14772" max="14772" width="8.5" style="7" customWidth="1"/>
    <col min="14773" max="14773" width="14.125" style="7" customWidth="1"/>
    <col min="14774" max="14774" width="9.375" style="7" customWidth="1"/>
    <col min="14775" max="14775" width="13.125" style="7" customWidth="1"/>
    <col min="14776" max="14776" width="9.875" style="7" customWidth="1"/>
    <col min="14777" max="14777" width="13.125" style="7" customWidth="1"/>
    <col min="14778" max="14778" width="9.875" style="7" customWidth="1"/>
    <col min="14779" max="14818" width="8.875" style="7"/>
    <col min="14819" max="14822" width="13.875" style="7" customWidth="1"/>
    <col min="14823" max="15017" width="8.875" style="7"/>
    <col min="15018" max="15018" width="2.875" style="7" customWidth="1"/>
    <col min="15019" max="15019" width="6.125" style="7" customWidth="1"/>
    <col min="15020" max="15020" width="27.625" style="7" customWidth="1"/>
    <col min="15021" max="15021" width="17.125" style="7" customWidth="1"/>
    <col min="15022" max="15022" width="9.125" style="7" customWidth="1"/>
    <col min="15023" max="15023" width="17" style="7" customWidth="1"/>
    <col min="15024" max="15024" width="9.375" style="7" customWidth="1"/>
    <col min="15025" max="15025" width="16.625" style="7" customWidth="1"/>
    <col min="15026" max="15026" width="8.875" style="7" customWidth="1"/>
    <col min="15027" max="15027" width="15.125" style="7" customWidth="1"/>
    <col min="15028" max="15028" width="8.5" style="7" customWidth="1"/>
    <col min="15029" max="15029" width="14.125" style="7" customWidth="1"/>
    <col min="15030" max="15030" width="9.375" style="7" customWidth="1"/>
    <col min="15031" max="15031" width="13.125" style="7" customWidth="1"/>
    <col min="15032" max="15032" width="9.875" style="7" customWidth="1"/>
    <col min="15033" max="15033" width="13.125" style="7" customWidth="1"/>
    <col min="15034" max="15034" width="9.875" style="7" customWidth="1"/>
    <col min="15035" max="15074" width="8.875" style="7"/>
    <col min="15075" max="15078" width="13.875" style="7" customWidth="1"/>
    <col min="15079" max="15273" width="8.875" style="7"/>
    <col min="15274" max="15274" width="2.875" style="7" customWidth="1"/>
    <col min="15275" max="15275" width="6.125" style="7" customWidth="1"/>
    <col min="15276" max="15276" width="27.625" style="7" customWidth="1"/>
    <col min="15277" max="15277" width="17.125" style="7" customWidth="1"/>
    <col min="15278" max="15278" width="9.125" style="7" customWidth="1"/>
    <col min="15279" max="15279" width="17" style="7" customWidth="1"/>
    <col min="15280" max="15280" width="9.375" style="7" customWidth="1"/>
    <col min="15281" max="15281" width="16.625" style="7" customWidth="1"/>
    <col min="15282" max="15282" width="8.875" style="7" customWidth="1"/>
    <col min="15283" max="15283" width="15.125" style="7" customWidth="1"/>
    <col min="15284" max="15284" width="8.5" style="7" customWidth="1"/>
    <col min="15285" max="15285" width="14.125" style="7" customWidth="1"/>
    <col min="15286" max="15286" width="9.375" style="7" customWidth="1"/>
    <col min="15287" max="15287" width="13.125" style="7" customWidth="1"/>
    <col min="15288" max="15288" width="9.875" style="7" customWidth="1"/>
    <col min="15289" max="15289" width="13.125" style="7" customWidth="1"/>
    <col min="15290" max="15290" width="9.875" style="7" customWidth="1"/>
    <col min="15291" max="15330" width="8.875" style="7"/>
    <col min="15331" max="15334" width="13.875" style="7" customWidth="1"/>
    <col min="15335" max="15529" width="8.875" style="7"/>
    <col min="15530" max="15530" width="2.875" style="7" customWidth="1"/>
    <col min="15531" max="15531" width="6.125" style="7" customWidth="1"/>
    <col min="15532" max="15532" width="27.625" style="7" customWidth="1"/>
    <col min="15533" max="15533" width="17.125" style="7" customWidth="1"/>
    <col min="15534" max="15534" width="9.125" style="7" customWidth="1"/>
    <col min="15535" max="15535" width="17" style="7" customWidth="1"/>
    <col min="15536" max="15536" width="9.375" style="7" customWidth="1"/>
    <col min="15537" max="15537" width="16.625" style="7" customWidth="1"/>
    <col min="15538" max="15538" width="8.875" style="7" customWidth="1"/>
    <col min="15539" max="15539" width="15.125" style="7" customWidth="1"/>
    <col min="15540" max="15540" width="8.5" style="7" customWidth="1"/>
    <col min="15541" max="15541" width="14.125" style="7" customWidth="1"/>
    <col min="15542" max="15542" width="9.375" style="7" customWidth="1"/>
    <col min="15543" max="15543" width="13.125" style="7" customWidth="1"/>
    <col min="15544" max="15544" width="9.875" style="7" customWidth="1"/>
    <col min="15545" max="15545" width="13.125" style="7" customWidth="1"/>
    <col min="15546" max="15546" width="9.875" style="7" customWidth="1"/>
    <col min="15547" max="15586" width="8.875" style="7"/>
    <col min="15587" max="15590" width="13.875" style="7" customWidth="1"/>
    <col min="15591" max="15785" width="8.875" style="7"/>
    <col min="15786" max="15786" width="2.875" style="7" customWidth="1"/>
    <col min="15787" max="15787" width="6.125" style="7" customWidth="1"/>
    <col min="15788" max="15788" width="27.625" style="7" customWidth="1"/>
    <col min="15789" max="15789" width="17.125" style="7" customWidth="1"/>
    <col min="15790" max="15790" width="9.125" style="7" customWidth="1"/>
    <col min="15791" max="15791" width="17" style="7" customWidth="1"/>
    <col min="15792" max="15792" width="9.375" style="7" customWidth="1"/>
    <col min="15793" max="15793" width="16.625" style="7" customWidth="1"/>
    <col min="15794" max="15794" width="8.875" style="7" customWidth="1"/>
    <col min="15795" max="15795" width="15.125" style="7" customWidth="1"/>
    <col min="15796" max="15796" width="8.5" style="7" customWidth="1"/>
    <col min="15797" max="15797" width="14.125" style="7" customWidth="1"/>
    <col min="15798" max="15798" width="9.375" style="7" customWidth="1"/>
    <col min="15799" max="15799" width="13.125" style="7" customWidth="1"/>
    <col min="15800" max="15800" width="9.875" style="7" customWidth="1"/>
    <col min="15801" max="15801" width="13.125" style="7" customWidth="1"/>
    <col min="15802" max="15802" width="9.875" style="7" customWidth="1"/>
    <col min="15803" max="15842" width="8.875" style="7"/>
    <col min="15843" max="15846" width="13.875" style="7" customWidth="1"/>
    <col min="15847" max="16041" width="8.875" style="7"/>
    <col min="16042" max="16042" width="2.875" style="7" customWidth="1"/>
    <col min="16043" max="16043" width="6.125" style="7" customWidth="1"/>
    <col min="16044" max="16044" width="27.625" style="7" customWidth="1"/>
    <col min="16045" max="16045" width="17.125" style="7" customWidth="1"/>
    <col min="16046" max="16046" width="9.125" style="7" customWidth="1"/>
    <col min="16047" max="16047" width="17" style="7" customWidth="1"/>
    <col min="16048" max="16048" width="9.375" style="7" customWidth="1"/>
    <col min="16049" max="16049" width="16.625" style="7" customWidth="1"/>
    <col min="16050" max="16050" width="8.875" style="7" customWidth="1"/>
    <col min="16051" max="16051" width="15.125" style="7" customWidth="1"/>
    <col min="16052" max="16052" width="8.5" style="7" customWidth="1"/>
    <col min="16053" max="16053" width="14.125" style="7" customWidth="1"/>
    <col min="16054" max="16054" width="9.375" style="7" customWidth="1"/>
    <col min="16055" max="16055" width="13.125" style="7" customWidth="1"/>
    <col min="16056" max="16056" width="9.875" style="7" customWidth="1"/>
    <col min="16057" max="16057" width="13.125" style="7" customWidth="1"/>
    <col min="16058" max="16058" width="9.875" style="7" customWidth="1"/>
    <col min="16059" max="16098" width="8.875" style="7"/>
    <col min="16099" max="16102" width="13.875" style="7" customWidth="1"/>
    <col min="16103" max="16329" width="8.875" style="7"/>
    <col min="16330" max="16384" width="9" style="7"/>
  </cols>
  <sheetData>
    <row r="2" s="1" customFormat="1" customHeight="1" spans="2:76">
      <c r="B2" s="1" t="s">
        <v>0</v>
      </c>
      <c r="C2" s="1" t="s">
        <v>1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  <c r="N2" s="1" t="s">
        <v>7</v>
      </c>
      <c r="P2" s="1" t="s">
        <v>8</v>
      </c>
      <c r="R2" s="1" t="s">
        <v>9</v>
      </c>
      <c r="T2" s="1" t="s">
        <v>10</v>
      </c>
      <c r="V2" s="14" t="s">
        <v>11</v>
      </c>
      <c r="W2" s="14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</row>
    <row r="3" s="1" customFormat="1" customHeight="1" spans="4:76">
      <c r="D3" s="1" t="s">
        <v>12</v>
      </c>
      <c r="E3" s="1" t="s">
        <v>13</v>
      </c>
      <c r="F3" s="1" t="s">
        <v>12</v>
      </c>
      <c r="G3" s="1" t="s">
        <v>13</v>
      </c>
      <c r="H3" s="1" t="s">
        <v>12</v>
      </c>
      <c r="I3" s="1" t="s">
        <v>13</v>
      </c>
      <c r="J3" s="1" t="s">
        <v>12</v>
      </c>
      <c r="K3" s="1" t="s">
        <v>13</v>
      </c>
      <c r="L3" s="1" t="s">
        <v>12</v>
      </c>
      <c r="M3" s="1" t="s">
        <v>13</v>
      </c>
      <c r="N3" s="1" t="s">
        <v>12</v>
      </c>
      <c r="O3" s="1" t="s">
        <v>13</v>
      </c>
      <c r="P3" s="1" t="s">
        <v>12</v>
      </c>
      <c r="Q3" s="1" t="s">
        <v>13</v>
      </c>
      <c r="R3" s="1" t="s">
        <v>12</v>
      </c>
      <c r="S3" s="1" t="s">
        <v>13</v>
      </c>
      <c r="T3" s="1" t="s">
        <v>12</v>
      </c>
      <c r="U3" s="1" t="s">
        <v>13</v>
      </c>
      <c r="V3" s="14" t="s">
        <v>12</v>
      </c>
      <c r="W3" s="14" t="s">
        <v>13</v>
      </c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</row>
    <row r="4" customHeight="1" spans="3:22">
      <c r="C4" s="7" t="s">
        <v>14</v>
      </c>
      <c r="D4" s="7">
        <v>85754.86</v>
      </c>
      <c r="F4" s="5">
        <v>18061.47</v>
      </c>
      <c r="G4" s="5"/>
      <c r="H4" s="4">
        <v>20728.06</v>
      </c>
      <c r="I4" s="4"/>
      <c r="J4" s="5">
        <v>23269.77</v>
      </c>
      <c r="K4" s="5"/>
      <c r="L4" s="7">
        <f>F4+H4+J4</f>
        <v>62059.3</v>
      </c>
      <c r="N4" s="5">
        <v>21916.41</v>
      </c>
      <c r="O4" s="5"/>
      <c r="P4" s="5">
        <v>25299.29</v>
      </c>
      <c r="Q4" s="5"/>
      <c r="R4" s="7">
        <v>25821.48</v>
      </c>
      <c r="V4" s="8">
        <f>+F4+H4+J4+N4+P4+R4</f>
        <v>135096.48</v>
      </c>
    </row>
    <row r="5" s="2" customFormat="1" customHeight="1" spans="2:76">
      <c r="B5" s="2" t="s">
        <v>15</v>
      </c>
      <c r="C5" s="2" t="s">
        <v>16</v>
      </c>
      <c r="D5" s="2">
        <v>2722562.34</v>
      </c>
      <c r="E5" s="2">
        <v>31.7481987609798</v>
      </c>
      <c r="F5" s="2">
        <f t="shared" ref="F5:M5" si="0">SUM(F6:F20)</f>
        <v>446817</v>
      </c>
      <c r="G5" s="2">
        <f t="shared" si="0"/>
        <v>24.7386840605997</v>
      </c>
      <c r="H5" s="2">
        <f t="shared" si="0"/>
        <v>608261.93</v>
      </c>
      <c r="I5" s="2">
        <f t="shared" si="0"/>
        <v>29.3448557173223</v>
      </c>
      <c r="J5" s="2">
        <f t="shared" si="0"/>
        <v>451330.59</v>
      </c>
      <c r="K5" s="2">
        <f t="shared" si="0"/>
        <v>19.3955758909521</v>
      </c>
      <c r="L5" s="2">
        <f t="shared" si="0"/>
        <v>1506409.52</v>
      </c>
      <c r="M5" s="2">
        <f t="shared" si="0"/>
        <v>24.2737111117915</v>
      </c>
      <c r="N5" s="2">
        <v>833197.38</v>
      </c>
      <c r="O5" s="2">
        <f>N5/$N$4</f>
        <v>38.0170557130479</v>
      </c>
      <c r="P5" s="2">
        <v>553863.98</v>
      </c>
      <c r="Q5" s="2">
        <f>P5/$P$4</f>
        <v>21.8924712906963</v>
      </c>
      <c r="R5" s="2">
        <v>547348.75</v>
      </c>
      <c r="S5" s="2">
        <f>R5/$R$4</f>
        <v>21.1974197451114</v>
      </c>
      <c r="V5" s="2">
        <f t="shared" ref="V5:V68" si="1">SUM(F5,H5,J5,N5,P5,R5)</f>
        <v>3440819.63</v>
      </c>
      <c r="W5" s="2">
        <f>V5/$V$4</f>
        <v>25.4693507188344</v>
      </c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</row>
    <row r="6" s="2" customFormat="1" customHeight="1" outlineLevel="1" spans="2:76">
      <c r="B6" s="2" t="s">
        <v>17</v>
      </c>
      <c r="C6" s="2" t="s">
        <v>18</v>
      </c>
      <c r="D6" s="2">
        <v>2549899.15</v>
      </c>
      <c r="E6" s="2">
        <v>29.7347479781321</v>
      </c>
      <c r="F6" s="2">
        <v>386860</v>
      </c>
      <c r="G6" s="2">
        <f t="shared" ref="G6:G48" si="2">+F6/F$4</f>
        <v>21.4190760774178</v>
      </c>
      <c r="H6" s="2">
        <v>577972.02</v>
      </c>
      <c r="I6" s="2">
        <f t="shared" ref="I6:I48" si="3">+H6/H$4</f>
        <v>27.8835559140605</v>
      </c>
      <c r="J6" s="2">
        <v>421990</v>
      </c>
      <c r="K6" s="2">
        <f t="shared" ref="K6:K36" si="4">+J6/J$4</f>
        <v>18.1346871928687</v>
      </c>
      <c r="L6" s="2">
        <f t="shared" ref="L6:L48" si="5">F6+H6+J6</f>
        <v>1386822.02</v>
      </c>
      <c r="M6" s="2">
        <f t="shared" ref="M6:M36" si="6">L6/$L$4</f>
        <v>22.3467235370041</v>
      </c>
      <c r="N6" s="2">
        <v>805325.58</v>
      </c>
      <c r="O6" s="2">
        <f t="shared" ref="O6:O69" si="7">N6/$N$4</f>
        <v>36.7453237094944</v>
      </c>
      <c r="P6" s="2">
        <v>536209.13</v>
      </c>
      <c r="Q6" s="2">
        <f t="shared" ref="Q6:Q69" si="8">P6/$P$4</f>
        <v>21.1946315489486</v>
      </c>
      <c r="R6" s="2">
        <v>521109.13</v>
      </c>
      <c r="S6" s="2">
        <f t="shared" ref="S6:S69" si="9">R6/$R$4</f>
        <v>20.1812262503931</v>
      </c>
      <c r="V6" s="2">
        <f t="shared" si="1"/>
        <v>3249465.86</v>
      </c>
      <c r="W6" s="2">
        <f t="shared" ref="W6:W69" si="10">V6/$V$4</f>
        <v>24.0529276558501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</row>
    <row r="7" s="2" customFormat="1" customHeight="1" outlineLevel="1" spans="2:76">
      <c r="B7" s="2" t="s">
        <v>19</v>
      </c>
      <c r="C7" s="2" t="s">
        <v>20</v>
      </c>
      <c r="D7" s="2">
        <v>0</v>
      </c>
      <c r="E7" s="2">
        <v>0</v>
      </c>
      <c r="F7" s="2">
        <v>0</v>
      </c>
      <c r="G7" s="2">
        <f t="shared" si="2"/>
        <v>0</v>
      </c>
      <c r="H7" s="2">
        <v>0</v>
      </c>
      <c r="I7" s="2">
        <f t="shared" si="3"/>
        <v>0</v>
      </c>
      <c r="J7" s="2">
        <v>0</v>
      </c>
      <c r="K7" s="2">
        <f t="shared" si="4"/>
        <v>0</v>
      </c>
      <c r="L7" s="2">
        <f t="shared" si="5"/>
        <v>0</v>
      </c>
      <c r="M7" s="2">
        <f t="shared" si="6"/>
        <v>0</v>
      </c>
      <c r="N7" s="2">
        <v>0</v>
      </c>
      <c r="O7" s="2">
        <f t="shared" si="7"/>
        <v>0</v>
      </c>
      <c r="P7" s="2">
        <v>0</v>
      </c>
      <c r="Q7" s="2">
        <f t="shared" si="8"/>
        <v>0</v>
      </c>
      <c r="R7" s="2">
        <v>0</v>
      </c>
      <c r="S7" s="2">
        <f t="shared" si="9"/>
        <v>0</v>
      </c>
      <c r="V7" s="2">
        <f t="shared" si="1"/>
        <v>0</v>
      </c>
      <c r="W7" s="2">
        <f t="shared" si="10"/>
        <v>0</v>
      </c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</row>
    <row r="8" s="2" customFormat="1" customHeight="1" outlineLevel="1" spans="2:76">
      <c r="B8" s="2" t="s">
        <v>21</v>
      </c>
      <c r="C8" s="2" t="s">
        <v>22</v>
      </c>
      <c r="D8" s="2">
        <v>0</v>
      </c>
      <c r="E8" s="2">
        <v>0</v>
      </c>
      <c r="F8" s="2">
        <v>0</v>
      </c>
      <c r="G8" s="2">
        <f t="shared" si="2"/>
        <v>0</v>
      </c>
      <c r="H8" s="2">
        <v>0</v>
      </c>
      <c r="I8" s="2">
        <f t="shared" si="3"/>
        <v>0</v>
      </c>
      <c r="J8" s="2">
        <v>0</v>
      </c>
      <c r="K8" s="2">
        <f t="shared" si="4"/>
        <v>0</v>
      </c>
      <c r="L8" s="2">
        <f t="shared" si="5"/>
        <v>0</v>
      </c>
      <c r="M8" s="2">
        <f t="shared" si="6"/>
        <v>0</v>
      </c>
      <c r="N8" s="2">
        <v>0</v>
      </c>
      <c r="O8" s="2">
        <f t="shared" si="7"/>
        <v>0</v>
      </c>
      <c r="P8" s="2">
        <v>-7541.58</v>
      </c>
      <c r="Q8" s="2">
        <f t="shared" si="8"/>
        <v>-0.298094531506615</v>
      </c>
      <c r="R8" s="2">
        <v>-478.06</v>
      </c>
      <c r="S8" s="2">
        <f t="shared" si="9"/>
        <v>-0.018514043346857</v>
      </c>
      <c r="V8" s="2">
        <f t="shared" si="1"/>
        <v>-8019.64</v>
      </c>
      <c r="W8" s="2">
        <f t="shared" si="10"/>
        <v>-0.0593623164719022</v>
      </c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</row>
    <row r="9" s="2" customFormat="1" customHeight="1" outlineLevel="1" spans="2:76">
      <c r="B9" s="2" t="s">
        <v>23</v>
      </c>
      <c r="C9" s="2" t="s">
        <v>24</v>
      </c>
      <c r="D9" s="2">
        <v>172663.19</v>
      </c>
      <c r="E9" s="2">
        <v>2.01345078284776</v>
      </c>
      <c r="F9" s="2">
        <v>43090.2</v>
      </c>
      <c r="G9" s="2">
        <f t="shared" si="2"/>
        <v>2.38575265468425</v>
      </c>
      <c r="H9" s="2">
        <v>21544.29</v>
      </c>
      <c r="I9" s="2">
        <f t="shared" si="3"/>
        <v>1.03937802186987</v>
      </c>
      <c r="J9" s="2">
        <v>21043.26</v>
      </c>
      <c r="K9" s="2">
        <f t="shared" si="4"/>
        <v>0.904317490031057</v>
      </c>
      <c r="L9" s="2">
        <f t="shared" si="5"/>
        <v>85677.75</v>
      </c>
      <c r="M9" s="2">
        <f t="shared" si="6"/>
        <v>1.38057873678885</v>
      </c>
      <c r="N9" s="2">
        <v>20041.2</v>
      </c>
      <c r="O9" s="2">
        <f t="shared" si="7"/>
        <v>0.914438085434613</v>
      </c>
      <c r="P9" s="2">
        <v>13009.92</v>
      </c>
      <c r="Q9" s="2">
        <f t="shared" si="8"/>
        <v>0.514240518212171</v>
      </c>
      <c r="R9" s="2">
        <v>13009.92</v>
      </c>
      <c r="S9" s="2">
        <f t="shared" si="9"/>
        <v>0.503840988200521</v>
      </c>
      <c r="V9" s="2">
        <f t="shared" si="1"/>
        <v>131738.79</v>
      </c>
      <c r="W9" s="2">
        <f t="shared" si="10"/>
        <v>0.975145984558591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</row>
    <row r="10" s="2" customFormat="1" customHeight="1" outlineLevel="1" spans="2:76">
      <c r="B10" s="2" t="s">
        <v>25</v>
      </c>
      <c r="C10" s="2" t="s">
        <v>26</v>
      </c>
      <c r="D10" s="2">
        <v>0</v>
      </c>
      <c r="E10" s="2">
        <v>0</v>
      </c>
      <c r="F10" s="2">
        <v>13659.66</v>
      </c>
      <c r="G10" s="2">
        <f t="shared" si="2"/>
        <v>0.756287278942412</v>
      </c>
      <c r="H10" s="2">
        <v>6829.83</v>
      </c>
      <c r="I10" s="2">
        <f t="shared" si="3"/>
        <v>0.329496827006483</v>
      </c>
      <c r="J10" s="2">
        <v>6460.65</v>
      </c>
      <c r="K10" s="2">
        <f t="shared" si="4"/>
        <v>0.277641334658658</v>
      </c>
      <c r="L10" s="2">
        <f t="shared" si="5"/>
        <v>26950.14</v>
      </c>
      <c r="M10" s="2">
        <f t="shared" si="6"/>
        <v>0.434264324605659</v>
      </c>
      <c r="N10" s="2">
        <v>6091.47</v>
      </c>
      <c r="O10" s="2">
        <f t="shared" si="7"/>
        <v>0.277941049651836</v>
      </c>
      <c r="P10" s="2">
        <v>4312</v>
      </c>
      <c r="Q10" s="2">
        <f t="shared" si="8"/>
        <v>0.170439565695322</v>
      </c>
      <c r="R10" s="2">
        <v>4312</v>
      </c>
      <c r="S10" s="2">
        <f t="shared" si="9"/>
        <v>0.166992751771006</v>
      </c>
      <c r="V10" s="2">
        <f t="shared" si="1"/>
        <v>41665.61</v>
      </c>
      <c r="W10" s="2">
        <f t="shared" si="10"/>
        <v>0.308413735132107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</row>
    <row r="11" s="2" customFormat="1" customHeight="1" outlineLevel="1" spans="2:76">
      <c r="B11" s="2" t="s">
        <v>27</v>
      </c>
      <c r="C11" s="2" t="s">
        <v>28</v>
      </c>
      <c r="D11" s="2">
        <v>0</v>
      </c>
      <c r="E11" s="2">
        <v>0</v>
      </c>
      <c r="F11" s="2">
        <v>1587.48</v>
      </c>
      <c r="G11" s="2">
        <f t="shared" si="2"/>
        <v>0.0878931781300193</v>
      </c>
      <c r="H11" s="2">
        <v>789.78</v>
      </c>
      <c r="I11" s="2">
        <f t="shared" si="3"/>
        <v>0.0381019738460811</v>
      </c>
      <c r="J11" s="2">
        <v>775.28</v>
      </c>
      <c r="K11" s="2">
        <f t="shared" si="4"/>
        <v>0.0333170461074605</v>
      </c>
      <c r="L11" s="2">
        <f t="shared" si="5"/>
        <v>3152.54</v>
      </c>
      <c r="M11" s="2">
        <f t="shared" si="6"/>
        <v>0.0507988327293411</v>
      </c>
      <c r="N11" s="2">
        <v>738.4</v>
      </c>
      <c r="O11" s="2">
        <f t="shared" si="7"/>
        <v>0.0336916493166536</v>
      </c>
      <c r="P11" s="2">
        <v>569.19</v>
      </c>
      <c r="Q11" s="2">
        <f t="shared" si="8"/>
        <v>0.0224982598325882</v>
      </c>
      <c r="R11" s="2">
        <v>569.19</v>
      </c>
      <c r="S11" s="2">
        <f t="shared" si="9"/>
        <v>0.0220432755984552</v>
      </c>
      <c r="V11" s="2">
        <f t="shared" si="1"/>
        <v>5029.32</v>
      </c>
      <c r="W11" s="2">
        <f t="shared" si="10"/>
        <v>0.0372276168853548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</row>
    <row r="12" s="2" customFormat="1" customHeight="1" outlineLevel="1" spans="2:76">
      <c r="B12" s="2" t="s">
        <v>29</v>
      </c>
      <c r="C12" s="2" t="s">
        <v>30</v>
      </c>
      <c r="D12" s="2">
        <v>0</v>
      </c>
      <c r="E12" s="2">
        <v>0</v>
      </c>
      <c r="F12" s="2">
        <v>643.96</v>
      </c>
      <c r="G12" s="2">
        <f t="shared" si="2"/>
        <v>0.0356537978359458</v>
      </c>
      <c r="H12" s="2">
        <v>638.16</v>
      </c>
      <c r="I12" s="2">
        <f t="shared" si="3"/>
        <v>0.0307872516771951</v>
      </c>
      <c r="J12" s="2">
        <v>599.92</v>
      </c>
      <c r="K12" s="2">
        <f t="shared" si="4"/>
        <v>0.0257810885109737</v>
      </c>
      <c r="L12" s="2">
        <f t="shared" si="5"/>
        <v>1882.04</v>
      </c>
      <c r="M12" s="2">
        <f t="shared" si="6"/>
        <v>0.0303264780621116</v>
      </c>
      <c r="N12" s="2">
        <v>565.62</v>
      </c>
      <c r="O12" s="2">
        <f t="shared" si="7"/>
        <v>0.025808058892857</v>
      </c>
      <c r="P12" s="2">
        <v>400.4</v>
      </c>
      <c r="Q12" s="2">
        <f t="shared" si="8"/>
        <v>0.0158265311002799</v>
      </c>
      <c r="R12" s="2">
        <v>400.4</v>
      </c>
      <c r="S12" s="2">
        <f t="shared" si="9"/>
        <v>0.0155064698073077</v>
      </c>
      <c r="V12" s="2">
        <f t="shared" si="1"/>
        <v>3248.46</v>
      </c>
      <c r="W12" s="2">
        <f t="shared" si="10"/>
        <v>0.0240454821620815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</row>
    <row r="13" s="2" customFormat="1" customHeight="1" outlineLevel="1" spans="2:76">
      <c r="B13" s="2" t="s">
        <v>31</v>
      </c>
      <c r="C13" s="2" t="s">
        <v>32</v>
      </c>
      <c r="D13" s="2">
        <v>0</v>
      </c>
      <c r="E13" s="2">
        <v>0</v>
      </c>
      <c r="F13" s="2">
        <v>975.7</v>
      </c>
      <c r="G13" s="2">
        <f t="shared" si="2"/>
        <v>0.0540210735892483</v>
      </c>
      <c r="H13" s="2">
        <v>487.85</v>
      </c>
      <c r="I13" s="2">
        <f t="shared" si="3"/>
        <v>0.0235357288622283</v>
      </c>
      <c r="J13" s="2">
        <v>461.48</v>
      </c>
      <c r="K13" s="2">
        <f t="shared" si="4"/>
        <v>0.0198317387752436</v>
      </c>
      <c r="L13" s="2">
        <f t="shared" si="5"/>
        <v>1925.03</v>
      </c>
      <c r="M13" s="2">
        <f t="shared" si="6"/>
        <v>0.0310192026013829</v>
      </c>
      <c r="N13" s="2">
        <v>435.11</v>
      </c>
      <c r="O13" s="2">
        <f t="shared" si="7"/>
        <v>0.0198531602575422</v>
      </c>
      <c r="P13" s="2">
        <v>308</v>
      </c>
      <c r="Q13" s="2">
        <f t="shared" si="8"/>
        <v>0.012174254692523</v>
      </c>
      <c r="R13" s="2">
        <v>308</v>
      </c>
      <c r="S13" s="2">
        <f t="shared" si="9"/>
        <v>0.011928053697929</v>
      </c>
      <c r="V13" s="2">
        <f t="shared" si="1"/>
        <v>2976.14</v>
      </c>
      <c r="W13" s="2">
        <f t="shared" si="10"/>
        <v>0.0220297375623702</v>
      </c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</row>
    <row r="14" s="2" customFormat="1" customHeight="1" outlineLevel="1" spans="2:76">
      <c r="B14" s="9">
        <v>10</v>
      </c>
      <c r="C14" s="2" t="s">
        <v>33</v>
      </c>
      <c r="D14" s="2">
        <v>0</v>
      </c>
      <c r="E14" s="2">
        <v>0</v>
      </c>
      <c r="F14" s="2">
        <v>0</v>
      </c>
      <c r="G14" s="2">
        <f t="shared" si="2"/>
        <v>0</v>
      </c>
      <c r="I14" s="2">
        <f t="shared" si="3"/>
        <v>0</v>
      </c>
      <c r="J14" s="2">
        <v>0</v>
      </c>
      <c r="K14" s="2">
        <f t="shared" si="4"/>
        <v>0</v>
      </c>
      <c r="L14" s="2">
        <f t="shared" si="5"/>
        <v>0</v>
      </c>
      <c r="M14" s="2">
        <f t="shared" si="6"/>
        <v>0</v>
      </c>
      <c r="N14" s="2">
        <v>0</v>
      </c>
      <c r="O14" s="2">
        <f t="shared" si="7"/>
        <v>0</v>
      </c>
      <c r="P14" s="2">
        <v>0</v>
      </c>
      <c r="Q14" s="2">
        <f t="shared" si="8"/>
        <v>0</v>
      </c>
      <c r="R14" s="2">
        <v>0</v>
      </c>
      <c r="S14" s="2">
        <f t="shared" si="9"/>
        <v>0</v>
      </c>
      <c r="V14" s="2">
        <f t="shared" si="1"/>
        <v>0</v>
      </c>
      <c r="W14" s="2">
        <f t="shared" si="10"/>
        <v>0</v>
      </c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</row>
    <row r="15" s="2" customFormat="1" customHeight="1" outlineLevel="1" spans="2:76">
      <c r="B15" s="9">
        <v>11</v>
      </c>
      <c r="C15" s="2" t="s">
        <v>34</v>
      </c>
      <c r="D15" s="2">
        <v>0</v>
      </c>
      <c r="E15" s="2">
        <v>0</v>
      </c>
      <c r="F15" s="2">
        <v>0</v>
      </c>
      <c r="G15" s="2">
        <f t="shared" si="2"/>
        <v>0</v>
      </c>
      <c r="I15" s="2">
        <f t="shared" si="3"/>
        <v>0</v>
      </c>
      <c r="J15" s="2">
        <v>0</v>
      </c>
      <c r="K15" s="2">
        <f t="shared" si="4"/>
        <v>0</v>
      </c>
      <c r="L15" s="2">
        <f t="shared" si="5"/>
        <v>0</v>
      </c>
      <c r="M15" s="2">
        <f t="shared" si="6"/>
        <v>0</v>
      </c>
      <c r="N15" s="2">
        <v>0</v>
      </c>
      <c r="O15" s="2">
        <f t="shared" si="7"/>
        <v>0</v>
      </c>
      <c r="P15" s="2">
        <v>0</v>
      </c>
      <c r="Q15" s="2">
        <f t="shared" si="8"/>
        <v>0</v>
      </c>
      <c r="R15" s="2">
        <v>0</v>
      </c>
      <c r="S15" s="2">
        <f t="shared" si="9"/>
        <v>0</v>
      </c>
      <c r="V15" s="2">
        <f t="shared" si="1"/>
        <v>0</v>
      </c>
      <c r="W15" s="2">
        <f t="shared" si="10"/>
        <v>0</v>
      </c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</row>
    <row r="16" s="2" customFormat="1" customHeight="1" outlineLevel="1" spans="2:76">
      <c r="B16" s="9">
        <v>12</v>
      </c>
      <c r="C16" s="2" t="s">
        <v>35</v>
      </c>
      <c r="D16" s="2">
        <v>0</v>
      </c>
      <c r="E16" s="2">
        <v>0</v>
      </c>
      <c r="F16" s="2">
        <v>0</v>
      </c>
      <c r="G16" s="2">
        <f t="shared" si="2"/>
        <v>0</v>
      </c>
      <c r="I16" s="2">
        <f t="shared" si="3"/>
        <v>0</v>
      </c>
      <c r="J16" s="2">
        <v>0</v>
      </c>
      <c r="K16" s="2">
        <f t="shared" si="4"/>
        <v>0</v>
      </c>
      <c r="L16" s="2">
        <f t="shared" si="5"/>
        <v>0</v>
      </c>
      <c r="M16" s="2">
        <f t="shared" si="6"/>
        <v>0</v>
      </c>
      <c r="N16" s="2">
        <v>0</v>
      </c>
      <c r="O16" s="2">
        <f t="shared" si="7"/>
        <v>0</v>
      </c>
      <c r="P16" s="2">
        <v>0</v>
      </c>
      <c r="Q16" s="2">
        <f t="shared" si="8"/>
        <v>0</v>
      </c>
      <c r="R16" s="2">
        <v>0</v>
      </c>
      <c r="S16" s="2">
        <f t="shared" si="9"/>
        <v>0</v>
      </c>
      <c r="V16" s="2">
        <f t="shared" si="1"/>
        <v>0</v>
      </c>
      <c r="W16" s="2">
        <f t="shared" si="10"/>
        <v>0</v>
      </c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</row>
    <row r="17" s="2" customFormat="1" customHeight="1" outlineLevel="1" spans="2:76">
      <c r="B17" s="9">
        <v>13</v>
      </c>
      <c r="C17" s="2" t="s">
        <v>36</v>
      </c>
      <c r="D17" s="2">
        <v>0</v>
      </c>
      <c r="E17" s="2">
        <v>0</v>
      </c>
      <c r="F17" s="2">
        <v>0</v>
      </c>
      <c r="G17" s="2">
        <f t="shared" si="2"/>
        <v>0</v>
      </c>
      <c r="I17" s="2">
        <f t="shared" si="3"/>
        <v>0</v>
      </c>
      <c r="J17" s="2">
        <v>0</v>
      </c>
      <c r="K17" s="2">
        <f t="shared" si="4"/>
        <v>0</v>
      </c>
      <c r="L17" s="2">
        <f t="shared" si="5"/>
        <v>0</v>
      </c>
      <c r="M17" s="2">
        <f t="shared" si="6"/>
        <v>0</v>
      </c>
      <c r="N17" s="2">
        <v>0</v>
      </c>
      <c r="O17" s="2">
        <f t="shared" si="7"/>
        <v>0</v>
      </c>
      <c r="P17" s="2">
        <v>0</v>
      </c>
      <c r="Q17" s="2">
        <f t="shared" si="8"/>
        <v>0</v>
      </c>
      <c r="R17" s="2">
        <v>0</v>
      </c>
      <c r="S17" s="2">
        <f t="shared" si="9"/>
        <v>0</v>
      </c>
      <c r="V17" s="2">
        <f t="shared" si="1"/>
        <v>0</v>
      </c>
      <c r="W17" s="2">
        <f t="shared" si="10"/>
        <v>0</v>
      </c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</row>
    <row r="18" s="2" customFormat="1" customHeight="1" outlineLevel="1" spans="2:76">
      <c r="B18" s="9">
        <v>14</v>
      </c>
      <c r="C18" s="2" t="s">
        <v>37</v>
      </c>
      <c r="D18" s="2">
        <v>0</v>
      </c>
      <c r="E18" s="2">
        <v>0</v>
      </c>
      <c r="F18" s="2">
        <v>0</v>
      </c>
      <c r="G18" s="2">
        <f t="shared" si="2"/>
        <v>0</v>
      </c>
      <c r="I18" s="2">
        <f t="shared" si="3"/>
        <v>0</v>
      </c>
      <c r="J18" s="2">
        <v>0</v>
      </c>
      <c r="K18" s="2">
        <f t="shared" si="4"/>
        <v>0</v>
      </c>
      <c r="L18" s="2">
        <f t="shared" si="5"/>
        <v>0</v>
      </c>
      <c r="M18" s="2">
        <f t="shared" si="6"/>
        <v>0</v>
      </c>
      <c r="N18" s="2">
        <v>0</v>
      </c>
      <c r="O18" s="2">
        <f t="shared" si="7"/>
        <v>0</v>
      </c>
      <c r="P18" s="2">
        <v>0</v>
      </c>
      <c r="Q18" s="2">
        <f t="shared" si="8"/>
        <v>0</v>
      </c>
      <c r="R18" s="2">
        <v>0</v>
      </c>
      <c r="S18" s="2">
        <f t="shared" si="9"/>
        <v>0</v>
      </c>
      <c r="V18" s="2">
        <f t="shared" si="1"/>
        <v>0</v>
      </c>
      <c r="W18" s="2">
        <f t="shared" si="10"/>
        <v>0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</row>
    <row r="19" s="2" customFormat="1" customHeight="1" outlineLevel="1" spans="2:76">
      <c r="B19" s="9">
        <v>15</v>
      </c>
      <c r="C19" s="2" t="s">
        <v>38</v>
      </c>
      <c r="D19" s="2">
        <v>0</v>
      </c>
      <c r="E19" s="2">
        <v>0</v>
      </c>
      <c r="F19" s="2">
        <v>0</v>
      </c>
      <c r="G19" s="2">
        <f t="shared" si="2"/>
        <v>0</v>
      </c>
      <c r="I19" s="2">
        <f t="shared" si="3"/>
        <v>0</v>
      </c>
      <c r="J19" s="2">
        <v>0</v>
      </c>
      <c r="K19" s="2">
        <f t="shared" si="4"/>
        <v>0</v>
      </c>
      <c r="L19" s="2">
        <f t="shared" si="5"/>
        <v>0</v>
      </c>
      <c r="M19" s="2">
        <f t="shared" si="6"/>
        <v>0</v>
      </c>
      <c r="N19" s="2">
        <v>0</v>
      </c>
      <c r="O19" s="2">
        <f t="shared" si="7"/>
        <v>0</v>
      </c>
      <c r="P19" s="2">
        <v>6596.92</v>
      </c>
      <c r="Q19" s="2">
        <f t="shared" si="8"/>
        <v>0.260755143721425</v>
      </c>
      <c r="R19" s="2">
        <v>8118.17</v>
      </c>
      <c r="S19" s="2">
        <f t="shared" si="9"/>
        <v>0.314395998989988</v>
      </c>
      <c r="V19" s="2">
        <f t="shared" si="1"/>
        <v>14715.09</v>
      </c>
      <c r="W19" s="2">
        <f t="shared" si="10"/>
        <v>0.108922823155718</v>
      </c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</row>
    <row r="20" s="2" customFormat="1" customHeight="1" outlineLevel="1" spans="2:76">
      <c r="B20" s="9">
        <v>16</v>
      </c>
      <c r="C20" s="2" t="s">
        <v>39</v>
      </c>
      <c r="D20" s="2">
        <v>0</v>
      </c>
      <c r="E20" s="2">
        <v>0</v>
      </c>
      <c r="F20" s="2">
        <v>0</v>
      </c>
      <c r="G20" s="2">
        <f t="shared" si="2"/>
        <v>0</v>
      </c>
      <c r="I20" s="2">
        <f t="shared" si="3"/>
        <v>0</v>
      </c>
      <c r="J20" s="2">
        <v>0</v>
      </c>
      <c r="K20" s="2">
        <f t="shared" si="4"/>
        <v>0</v>
      </c>
      <c r="L20" s="2">
        <f t="shared" si="5"/>
        <v>0</v>
      </c>
      <c r="M20" s="2">
        <f t="shared" si="6"/>
        <v>0</v>
      </c>
      <c r="N20" s="2">
        <v>0</v>
      </c>
      <c r="O20" s="2">
        <f t="shared" si="7"/>
        <v>0</v>
      </c>
      <c r="P20" s="2">
        <v>0</v>
      </c>
      <c r="Q20" s="2">
        <f t="shared" si="8"/>
        <v>0</v>
      </c>
      <c r="R20" s="2">
        <v>0</v>
      </c>
      <c r="S20" s="2">
        <f t="shared" si="9"/>
        <v>0</v>
      </c>
      <c r="V20" s="2">
        <f t="shared" si="1"/>
        <v>0</v>
      </c>
      <c r="W20" s="2">
        <f t="shared" si="10"/>
        <v>0</v>
      </c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</row>
    <row r="21" customHeight="1" spans="2:23">
      <c r="B21" s="10">
        <v>17</v>
      </c>
      <c r="C21" s="7" t="s">
        <v>40</v>
      </c>
      <c r="D21" s="7">
        <v>0</v>
      </c>
      <c r="E21" s="7">
        <v>0</v>
      </c>
      <c r="F21" s="7">
        <v>0</v>
      </c>
      <c r="G21" s="7">
        <f t="shared" si="2"/>
        <v>0</v>
      </c>
      <c r="I21" s="7">
        <f t="shared" si="3"/>
        <v>0</v>
      </c>
      <c r="J21" s="7">
        <v>0</v>
      </c>
      <c r="K21" s="7">
        <f t="shared" si="4"/>
        <v>0</v>
      </c>
      <c r="L21" s="7">
        <f t="shared" si="5"/>
        <v>0</v>
      </c>
      <c r="M21" s="7">
        <f t="shared" si="6"/>
        <v>0</v>
      </c>
      <c r="N21" s="7">
        <v>0</v>
      </c>
      <c r="O21" s="7">
        <f t="shared" si="7"/>
        <v>0</v>
      </c>
      <c r="P21" s="7">
        <v>0</v>
      </c>
      <c r="Q21" s="7">
        <f t="shared" si="8"/>
        <v>0</v>
      </c>
      <c r="R21" s="7">
        <v>0</v>
      </c>
      <c r="S21" s="7">
        <f t="shared" si="9"/>
        <v>0</v>
      </c>
      <c r="V21" s="8">
        <f t="shared" si="1"/>
        <v>0</v>
      </c>
      <c r="W21" s="2">
        <f t="shared" si="10"/>
        <v>0</v>
      </c>
    </row>
    <row r="22" customHeight="1" spans="2:23">
      <c r="B22" s="10">
        <v>18</v>
      </c>
      <c r="C22" s="7" t="s">
        <v>41</v>
      </c>
      <c r="D22" s="7">
        <v>0</v>
      </c>
      <c r="E22" s="7">
        <v>0</v>
      </c>
      <c r="F22" s="7">
        <v>0</v>
      </c>
      <c r="G22" s="7">
        <f t="shared" si="2"/>
        <v>0</v>
      </c>
      <c r="I22" s="7">
        <f t="shared" si="3"/>
        <v>0</v>
      </c>
      <c r="J22" s="7">
        <v>0</v>
      </c>
      <c r="K22" s="7">
        <f t="shared" si="4"/>
        <v>0</v>
      </c>
      <c r="L22" s="7">
        <f t="shared" si="5"/>
        <v>0</v>
      </c>
      <c r="M22" s="7">
        <f t="shared" si="6"/>
        <v>0</v>
      </c>
      <c r="N22" s="7">
        <v>0</v>
      </c>
      <c r="O22" s="7">
        <f t="shared" si="7"/>
        <v>0</v>
      </c>
      <c r="P22" s="7">
        <v>0</v>
      </c>
      <c r="Q22" s="7">
        <f t="shared" si="8"/>
        <v>0</v>
      </c>
      <c r="R22" s="7">
        <v>0</v>
      </c>
      <c r="S22" s="7">
        <f t="shared" si="9"/>
        <v>0</v>
      </c>
      <c r="V22" s="8">
        <f t="shared" si="1"/>
        <v>0</v>
      </c>
      <c r="W22" s="2">
        <f t="shared" si="10"/>
        <v>0</v>
      </c>
    </row>
    <row r="23" customHeight="1" spans="2:23">
      <c r="B23" s="10">
        <v>19</v>
      </c>
      <c r="C23" s="7" t="s">
        <v>42</v>
      </c>
      <c r="D23" s="7">
        <v>0</v>
      </c>
      <c r="E23" s="7">
        <v>0</v>
      </c>
      <c r="F23" s="7">
        <v>0</v>
      </c>
      <c r="G23" s="7">
        <f t="shared" si="2"/>
        <v>0</v>
      </c>
      <c r="I23" s="7">
        <f t="shared" si="3"/>
        <v>0</v>
      </c>
      <c r="J23" s="7">
        <v>0</v>
      </c>
      <c r="K23" s="7">
        <f t="shared" si="4"/>
        <v>0</v>
      </c>
      <c r="L23" s="7">
        <f t="shared" si="5"/>
        <v>0</v>
      </c>
      <c r="M23" s="7">
        <f t="shared" si="6"/>
        <v>0</v>
      </c>
      <c r="N23" s="7">
        <v>0</v>
      </c>
      <c r="O23" s="7">
        <f t="shared" si="7"/>
        <v>0</v>
      </c>
      <c r="P23" s="7">
        <v>0</v>
      </c>
      <c r="Q23" s="7">
        <f t="shared" si="8"/>
        <v>0</v>
      </c>
      <c r="R23" s="7">
        <v>0</v>
      </c>
      <c r="S23" s="7">
        <f t="shared" si="9"/>
        <v>0</v>
      </c>
      <c r="V23" s="8">
        <f t="shared" si="1"/>
        <v>0</v>
      </c>
      <c r="W23" s="2">
        <f t="shared" si="10"/>
        <v>0</v>
      </c>
    </row>
    <row r="24" s="3" customFormat="1" customHeight="1" spans="2:76">
      <c r="B24" s="11">
        <v>20</v>
      </c>
      <c r="C24" s="3" t="s">
        <v>43</v>
      </c>
      <c r="D24" s="3">
        <v>1554168.65</v>
      </c>
      <c r="E24" s="3">
        <v>18.1233885752947</v>
      </c>
      <c r="F24" s="3">
        <v>119811.6</v>
      </c>
      <c r="G24" s="3">
        <f t="shared" si="2"/>
        <v>6.63354643891112</v>
      </c>
      <c r="H24" s="3">
        <f>91649.81+377468.9345</f>
        <v>469118.7445</v>
      </c>
      <c r="I24" s="3">
        <f t="shared" si="3"/>
        <v>22.6320622624597</v>
      </c>
      <c r="J24" s="3">
        <f>132121.31+279445.97</f>
        <v>411567.28</v>
      </c>
      <c r="K24" s="3">
        <f t="shared" si="4"/>
        <v>17.6867790270381</v>
      </c>
      <c r="L24" s="3">
        <f t="shared" si="5"/>
        <v>1000497.6245</v>
      </c>
      <c r="M24" s="3">
        <f t="shared" si="6"/>
        <v>16.1216388921564</v>
      </c>
      <c r="N24" s="3">
        <f>38140.74+285935.45</f>
        <v>324076.19</v>
      </c>
      <c r="O24" s="3">
        <f t="shared" si="7"/>
        <v>14.7869194817947</v>
      </c>
      <c r="P24" s="3">
        <v>313610.92</v>
      </c>
      <c r="Q24" s="3">
        <f t="shared" si="8"/>
        <v>12.396036410508</v>
      </c>
      <c r="R24" s="3">
        <v>281538.51</v>
      </c>
      <c r="S24" s="3">
        <f t="shared" si="9"/>
        <v>10.903267744529</v>
      </c>
      <c r="V24" s="3">
        <f t="shared" si="1"/>
        <v>1919723.2445</v>
      </c>
      <c r="W24" s="3">
        <f t="shared" si="10"/>
        <v>14.2100167561731</v>
      </c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</row>
    <row r="25" customHeight="1" spans="2:23">
      <c r="B25" s="10">
        <v>21</v>
      </c>
      <c r="C25" s="7" t="s">
        <v>44</v>
      </c>
      <c r="D25" s="7">
        <v>0</v>
      </c>
      <c r="E25" s="7">
        <v>0</v>
      </c>
      <c r="F25" s="7">
        <v>0</v>
      </c>
      <c r="G25" s="7">
        <f t="shared" si="2"/>
        <v>0</v>
      </c>
      <c r="H25" s="7">
        <v>12069</v>
      </c>
      <c r="I25" s="7">
        <f t="shared" si="3"/>
        <v>0.582254200344847</v>
      </c>
      <c r="J25" s="7">
        <v>13612.5</v>
      </c>
      <c r="K25" s="7">
        <f t="shared" si="4"/>
        <v>0.58498644378522</v>
      </c>
      <c r="L25" s="7">
        <f t="shared" si="5"/>
        <v>25681.5</v>
      </c>
      <c r="M25" s="7">
        <f t="shared" si="6"/>
        <v>0.413821941272299</v>
      </c>
      <c r="N25" s="7">
        <v>0</v>
      </c>
      <c r="O25" s="7">
        <f t="shared" si="7"/>
        <v>0</v>
      </c>
      <c r="P25" s="7">
        <v>0</v>
      </c>
      <c r="Q25" s="7">
        <f t="shared" si="8"/>
        <v>0</v>
      </c>
      <c r="R25" s="7">
        <v>0</v>
      </c>
      <c r="S25" s="7">
        <f t="shared" si="9"/>
        <v>0</v>
      </c>
      <c r="V25" s="8">
        <f t="shared" si="1"/>
        <v>25681.5</v>
      </c>
      <c r="W25" s="2">
        <f t="shared" si="10"/>
        <v>0.190097477003102</v>
      </c>
    </row>
    <row r="26" customHeight="1" spans="2:23">
      <c r="B26" s="10">
        <v>22</v>
      </c>
      <c r="C26" s="7" t="s">
        <v>45</v>
      </c>
      <c r="D26" s="7">
        <v>1730291.35</v>
      </c>
      <c r="E26" s="7">
        <v>20.1771812116538</v>
      </c>
      <c r="F26" s="7">
        <v>212523.239655172</v>
      </c>
      <c r="G26" s="7">
        <f t="shared" si="2"/>
        <v>11.7666634916854</v>
      </c>
      <c r="H26" s="7">
        <v>239296.4</v>
      </c>
      <c r="I26" s="7">
        <f t="shared" si="3"/>
        <v>11.5445632635181</v>
      </c>
      <c r="J26" s="7">
        <v>321491.68</v>
      </c>
      <c r="K26" s="7">
        <f t="shared" si="4"/>
        <v>13.8158512095306</v>
      </c>
      <c r="L26" s="7">
        <f t="shared" si="5"/>
        <v>773311.319655172</v>
      </c>
      <c r="M26" s="7">
        <f t="shared" si="6"/>
        <v>12.4608450249225</v>
      </c>
      <c r="N26" s="7">
        <v>245172</v>
      </c>
      <c r="O26" s="7">
        <f t="shared" si="7"/>
        <v>11.186686140659</v>
      </c>
      <c r="P26" s="4">
        <f>306202.82</f>
        <v>306202.82</v>
      </c>
      <c r="Q26" s="7">
        <f t="shared" si="8"/>
        <v>12.1032179163921</v>
      </c>
      <c r="R26" s="7">
        <v>312282.14</v>
      </c>
      <c r="S26" s="7">
        <f t="shared" si="9"/>
        <v>12.0938900481305</v>
      </c>
      <c r="V26" s="8">
        <f t="shared" si="1"/>
        <v>1636968.27965517</v>
      </c>
      <c r="W26" s="2">
        <f t="shared" si="10"/>
        <v>12.1170313220239</v>
      </c>
    </row>
    <row r="27" customHeight="1" spans="2:23">
      <c r="B27" s="10">
        <v>23</v>
      </c>
      <c r="C27" s="7" t="s">
        <v>46</v>
      </c>
      <c r="D27" s="7">
        <v>0</v>
      </c>
      <c r="E27" s="7">
        <v>0</v>
      </c>
      <c r="F27" s="7">
        <v>0</v>
      </c>
      <c r="G27" s="7">
        <f t="shared" si="2"/>
        <v>0</v>
      </c>
      <c r="I27" s="7">
        <f t="shared" si="3"/>
        <v>0</v>
      </c>
      <c r="J27" s="7">
        <v>0</v>
      </c>
      <c r="K27" s="7">
        <f t="shared" si="4"/>
        <v>0</v>
      </c>
      <c r="L27" s="7">
        <f t="shared" si="5"/>
        <v>0</v>
      </c>
      <c r="M27" s="7">
        <f t="shared" si="6"/>
        <v>0</v>
      </c>
      <c r="N27" s="7">
        <v>0</v>
      </c>
      <c r="O27" s="7">
        <f t="shared" si="7"/>
        <v>0</v>
      </c>
      <c r="P27" s="7">
        <v>0</v>
      </c>
      <c r="Q27" s="7">
        <f t="shared" si="8"/>
        <v>0</v>
      </c>
      <c r="R27" s="7">
        <v>0</v>
      </c>
      <c r="S27" s="7">
        <f t="shared" si="9"/>
        <v>0</v>
      </c>
      <c r="V27" s="8">
        <f t="shared" si="1"/>
        <v>0</v>
      </c>
      <c r="W27" s="2">
        <f t="shared" si="10"/>
        <v>0</v>
      </c>
    </row>
    <row r="28" s="2" customFormat="1" customHeight="1" spans="2:76">
      <c r="B28" s="9">
        <v>24</v>
      </c>
      <c r="C28" s="2" t="s">
        <v>47</v>
      </c>
      <c r="D28" s="2">
        <v>0</v>
      </c>
      <c r="E28" s="2">
        <v>0</v>
      </c>
      <c r="F28" s="2">
        <v>0</v>
      </c>
      <c r="G28" s="2">
        <f t="shared" si="2"/>
        <v>0</v>
      </c>
      <c r="I28" s="2">
        <f t="shared" si="3"/>
        <v>0</v>
      </c>
      <c r="J28" s="2">
        <v>0</v>
      </c>
      <c r="K28" s="2">
        <f t="shared" si="4"/>
        <v>0</v>
      </c>
      <c r="L28" s="2">
        <f t="shared" si="5"/>
        <v>0</v>
      </c>
      <c r="M28" s="2">
        <f t="shared" si="6"/>
        <v>0</v>
      </c>
      <c r="N28" s="2">
        <v>0</v>
      </c>
      <c r="O28" s="2">
        <f t="shared" si="7"/>
        <v>0</v>
      </c>
      <c r="P28" s="2">
        <v>0</v>
      </c>
      <c r="Q28" s="2">
        <f t="shared" si="8"/>
        <v>0</v>
      </c>
      <c r="R28" s="2">
        <v>0</v>
      </c>
      <c r="S28" s="2">
        <f t="shared" si="9"/>
        <v>0</v>
      </c>
      <c r="V28" s="2">
        <f t="shared" si="1"/>
        <v>0</v>
      </c>
      <c r="W28" s="2">
        <f t="shared" si="10"/>
        <v>0</v>
      </c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</row>
    <row r="29" s="4" customFormat="1" customHeight="1" spans="2:76">
      <c r="B29" s="12">
        <v>25</v>
      </c>
      <c r="C29" s="4" t="s">
        <v>48</v>
      </c>
      <c r="D29" s="4">
        <v>1173869.77</v>
      </c>
      <c r="E29" s="4">
        <v>13.6886675577338</v>
      </c>
      <c r="F29" s="4">
        <v>215660.69</v>
      </c>
      <c r="G29" s="4">
        <f t="shared" si="2"/>
        <v>11.940373070409</v>
      </c>
      <c r="H29" s="4">
        <v>60145.33</v>
      </c>
      <c r="I29" s="4">
        <f t="shared" si="3"/>
        <v>2.90163816584861</v>
      </c>
      <c r="J29" s="4">
        <v>156939.1</v>
      </c>
      <c r="K29" s="4">
        <f t="shared" si="4"/>
        <v>6.74433395774862</v>
      </c>
      <c r="L29" s="4">
        <f t="shared" si="5"/>
        <v>432745.12</v>
      </c>
      <c r="M29" s="4">
        <f t="shared" si="6"/>
        <v>6.9730905762714</v>
      </c>
      <c r="N29" s="4">
        <v>181182.53</v>
      </c>
      <c r="O29" s="4">
        <f t="shared" si="7"/>
        <v>8.26698031292534</v>
      </c>
      <c r="P29" s="4">
        <v>287815.66</v>
      </c>
      <c r="Q29" s="4">
        <f t="shared" si="8"/>
        <v>11.3764323030409</v>
      </c>
      <c r="R29" s="4">
        <v>418398.36</v>
      </c>
      <c r="S29" s="4">
        <f t="shared" si="9"/>
        <v>16.2035003415761</v>
      </c>
      <c r="V29" s="4">
        <f t="shared" si="1"/>
        <v>1320141.67</v>
      </c>
      <c r="W29" s="4">
        <f t="shared" si="10"/>
        <v>9.77184357431074</v>
      </c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</row>
    <row r="30" customHeight="1" spans="2:23">
      <c r="B30" s="10">
        <v>26</v>
      </c>
      <c r="C30" s="7" t="s">
        <v>49</v>
      </c>
      <c r="D30" s="7">
        <v>0</v>
      </c>
      <c r="E30" s="7">
        <v>0</v>
      </c>
      <c r="F30" s="7">
        <v>0</v>
      </c>
      <c r="G30" s="7">
        <f t="shared" si="2"/>
        <v>0</v>
      </c>
      <c r="I30" s="7">
        <f t="shared" si="3"/>
        <v>0</v>
      </c>
      <c r="J30" s="7">
        <v>0</v>
      </c>
      <c r="K30" s="7">
        <f t="shared" si="4"/>
        <v>0</v>
      </c>
      <c r="L30" s="7">
        <f t="shared" si="5"/>
        <v>0</v>
      </c>
      <c r="M30" s="7">
        <f t="shared" si="6"/>
        <v>0</v>
      </c>
      <c r="N30" s="7">
        <v>0</v>
      </c>
      <c r="O30" s="7">
        <f t="shared" si="7"/>
        <v>0</v>
      </c>
      <c r="P30" s="7">
        <v>0</v>
      </c>
      <c r="Q30" s="7">
        <f t="shared" si="8"/>
        <v>0</v>
      </c>
      <c r="R30" s="7">
        <v>0</v>
      </c>
      <c r="S30" s="7">
        <f t="shared" si="9"/>
        <v>0</v>
      </c>
      <c r="V30" s="8">
        <f t="shared" si="1"/>
        <v>0</v>
      </c>
      <c r="W30" s="2">
        <f t="shared" si="10"/>
        <v>0</v>
      </c>
    </row>
    <row r="31" customHeight="1" spans="2:23">
      <c r="B31" s="10">
        <v>27</v>
      </c>
      <c r="C31" s="7" t="s">
        <v>50</v>
      </c>
      <c r="D31" s="7">
        <v>0</v>
      </c>
      <c r="E31" s="7">
        <v>0</v>
      </c>
      <c r="F31" s="7">
        <v>0</v>
      </c>
      <c r="G31" s="7">
        <f t="shared" si="2"/>
        <v>0</v>
      </c>
      <c r="I31" s="7">
        <f t="shared" si="3"/>
        <v>0</v>
      </c>
      <c r="J31" s="7">
        <v>0</v>
      </c>
      <c r="K31" s="7">
        <f t="shared" si="4"/>
        <v>0</v>
      </c>
      <c r="L31" s="7">
        <f t="shared" si="5"/>
        <v>0</v>
      </c>
      <c r="M31" s="7">
        <f t="shared" si="6"/>
        <v>0</v>
      </c>
      <c r="N31" s="7">
        <v>0</v>
      </c>
      <c r="O31" s="7">
        <f t="shared" si="7"/>
        <v>0</v>
      </c>
      <c r="P31" s="7">
        <v>0</v>
      </c>
      <c r="Q31" s="7">
        <f t="shared" si="8"/>
        <v>0</v>
      </c>
      <c r="R31" s="7">
        <v>0</v>
      </c>
      <c r="S31" s="7">
        <f t="shared" si="9"/>
        <v>0</v>
      </c>
      <c r="V31" s="8">
        <f t="shared" si="1"/>
        <v>0</v>
      </c>
      <c r="W31" s="2">
        <f t="shared" si="10"/>
        <v>0</v>
      </c>
    </row>
    <row r="32" customHeight="1" spans="2:23">
      <c r="B32" s="10">
        <v>28</v>
      </c>
      <c r="C32" s="7" t="s">
        <v>51</v>
      </c>
      <c r="D32" s="7">
        <v>21946.68</v>
      </c>
      <c r="E32" s="7">
        <v>0.255923454367484</v>
      </c>
      <c r="F32" s="7">
        <v>0</v>
      </c>
      <c r="G32" s="7">
        <f t="shared" si="2"/>
        <v>0</v>
      </c>
      <c r="I32" s="7">
        <f t="shared" si="3"/>
        <v>0</v>
      </c>
      <c r="J32" s="7">
        <v>0</v>
      </c>
      <c r="K32" s="7">
        <f t="shared" si="4"/>
        <v>0</v>
      </c>
      <c r="L32" s="7">
        <f t="shared" si="5"/>
        <v>0</v>
      </c>
      <c r="M32" s="7">
        <f t="shared" si="6"/>
        <v>0</v>
      </c>
      <c r="N32" s="7">
        <v>0</v>
      </c>
      <c r="O32" s="7">
        <f t="shared" si="7"/>
        <v>0</v>
      </c>
      <c r="P32" s="7">
        <v>0</v>
      </c>
      <c r="Q32" s="7">
        <f t="shared" si="8"/>
        <v>0</v>
      </c>
      <c r="R32" s="7">
        <v>0</v>
      </c>
      <c r="S32" s="7">
        <f t="shared" si="9"/>
        <v>0</v>
      </c>
      <c r="V32" s="8">
        <f t="shared" si="1"/>
        <v>0</v>
      </c>
      <c r="W32" s="2">
        <f t="shared" si="10"/>
        <v>0</v>
      </c>
    </row>
    <row r="33" customHeight="1" spans="2:23">
      <c r="B33" s="10">
        <v>29</v>
      </c>
      <c r="C33" s="7" t="s">
        <v>52</v>
      </c>
      <c r="D33" s="7">
        <v>0</v>
      </c>
      <c r="E33" s="7">
        <v>0</v>
      </c>
      <c r="F33" s="7">
        <v>0</v>
      </c>
      <c r="G33" s="7">
        <f t="shared" si="2"/>
        <v>0</v>
      </c>
      <c r="I33" s="7">
        <f t="shared" si="3"/>
        <v>0</v>
      </c>
      <c r="J33" s="7">
        <v>0</v>
      </c>
      <c r="K33" s="7">
        <f t="shared" si="4"/>
        <v>0</v>
      </c>
      <c r="L33" s="7">
        <f t="shared" si="5"/>
        <v>0</v>
      </c>
      <c r="M33" s="7">
        <f t="shared" si="6"/>
        <v>0</v>
      </c>
      <c r="N33" s="7">
        <v>0</v>
      </c>
      <c r="O33" s="7">
        <f t="shared" si="7"/>
        <v>0</v>
      </c>
      <c r="P33" s="7">
        <v>0</v>
      </c>
      <c r="Q33" s="7">
        <f t="shared" si="8"/>
        <v>0</v>
      </c>
      <c r="R33" s="7">
        <v>0</v>
      </c>
      <c r="S33" s="7">
        <f t="shared" si="9"/>
        <v>0</v>
      </c>
      <c r="V33" s="8">
        <f t="shared" si="1"/>
        <v>0</v>
      </c>
      <c r="W33" s="2">
        <f t="shared" si="10"/>
        <v>0</v>
      </c>
    </row>
    <row r="34" customHeight="1" spans="2:23">
      <c r="B34" s="10">
        <v>30</v>
      </c>
      <c r="C34" s="7" t="s">
        <v>53</v>
      </c>
      <c r="D34" s="7">
        <v>0</v>
      </c>
      <c r="E34" s="7">
        <v>0</v>
      </c>
      <c r="F34" s="7">
        <v>0</v>
      </c>
      <c r="G34" s="7">
        <f t="shared" si="2"/>
        <v>0</v>
      </c>
      <c r="I34" s="7">
        <f t="shared" si="3"/>
        <v>0</v>
      </c>
      <c r="J34" s="7">
        <v>0</v>
      </c>
      <c r="K34" s="7">
        <f t="shared" si="4"/>
        <v>0</v>
      </c>
      <c r="L34" s="7">
        <f t="shared" si="5"/>
        <v>0</v>
      </c>
      <c r="M34" s="7">
        <f t="shared" si="6"/>
        <v>0</v>
      </c>
      <c r="N34" s="7">
        <v>0</v>
      </c>
      <c r="O34" s="7">
        <f t="shared" si="7"/>
        <v>0</v>
      </c>
      <c r="P34" s="7">
        <v>0</v>
      </c>
      <c r="Q34" s="7">
        <f t="shared" si="8"/>
        <v>0</v>
      </c>
      <c r="R34" s="7">
        <v>0</v>
      </c>
      <c r="S34" s="7">
        <f t="shared" si="9"/>
        <v>0</v>
      </c>
      <c r="V34" s="8">
        <f t="shared" si="1"/>
        <v>0</v>
      </c>
      <c r="W34" s="2">
        <f t="shared" si="10"/>
        <v>0</v>
      </c>
    </row>
    <row r="35" customHeight="1" spans="2:23">
      <c r="B35" s="10">
        <v>31</v>
      </c>
      <c r="C35" s="7" t="s">
        <v>54</v>
      </c>
      <c r="D35" s="7">
        <v>9603.5</v>
      </c>
      <c r="E35" s="7">
        <v>0.111987822031311</v>
      </c>
      <c r="F35" s="7">
        <v>2938.5</v>
      </c>
      <c r="G35" s="7">
        <f t="shared" si="2"/>
        <v>0.162694398628683</v>
      </c>
      <c r="H35" s="7">
        <v>2319</v>
      </c>
      <c r="I35" s="7">
        <f t="shared" si="3"/>
        <v>0.111877329571605</v>
      </c>
      <c r="J35" s="7">
        <v>2420.5</v>
      </c>
      <c r="K35" s="7">
        <f t="shared" si="4"/>
        <v>0.104019077111635</v>
      </c>
      <c r="L35" s="7">
        <f t="shared" si="5"/>
        <v>7678</v>
      </c>
      <c r="M35" s="7">
        <f t="shared" si="6"/>
        <v>0.123720377123171</v>
      </c>
      <c r="N35" s="7">
        <v>3701.55</v>
      </c>
      <c r="O35" s="7">
        <f t="shared" si="7"/>
        <v>0.168893993131174</v>
      </c>
      <c r="P35" s="7">
        <v>615.54</v>
      </c>
      <c r="Q35" s="7">
        <f t="shared" si="8"/>
        <v>0.0243303270566091</v>
      </c>
      <c r="R35" s="7">
        <v>756.59</v>
      </c>
      <c r="S35" s="7">
        <f t="shared" si="9"/>
        <v>0.0293007991795978</v>
      </c>
      <c r="V35" s="8">
        <f t="shared" si="1"/>
        <v>12751.68</v>
      </c>
      <c r="W35" s="2">
        <f t="shared" si="10"/>
        <v>0.0943894319082185</v>
      </c>
    </row>
    <row r="36" customHeight="1" spans="2:23">
      <c r="B36" s="10">
        <v>32</v>
      </c>
      <c r="C36" s="7" t="s">
        <v>55</v>
      </c>
      <c r="D36" s="7">
        <v>0</v>
      </c>
      <c r="E36" s="7">
        <v>0</v>
      </c>
      <c r="F36" s="7">
        <v>0</v>
      </c>
      <c r="G36" s="7">
        <f t="shared" si="2"/>
        <v>0</v>
      </c>
      <c r="I36" s="7">
        <f t="shared" si="3"/>
        <v>0</v>
      </c>
      <c r="J36" s="7">
        <v>0</v>
      </c>
      <c r="K36" s="7">
        <f t="shared" si="4"/>
        <v>0</v>
      </c>
      <c r="L36" s="7">
        <f t="shared" si="5"/>
        <v>0</v>
      </c>
      <c r="M36" s="7">
        <f t="shared" si="6"/>
        <v>0</v>
      </c>
      <c r="N36" s="7">
        <v>0</v>
      </c>
      <c r="O36" s="7">
        <f t="shared" si="7"/>
        <v>0</v>
      </c>
      <c r="P36" s="7">
        <v>0</v>
      </c>
      <c r="Q36" s="7">
        <f t="shared" si="8"/>
        <v>0</v>
      </c>
      <c r="R36" s="7">
        <v>0</v>
      </c>
      <c r="S36" s="7">
        <f t="shared" si="9"/>
        <v>0</v>
      </c>
      <c r="V36" s="8">
        <f t="shared" si="1"/>
        <v>0</v>
      </c>
      <c r="W36" s="2">
        <f t="shared" si="10"/>
        <v>0</v>
      </c>
    </row>
    <row r="37" customHeight="1" spans="2:23">
      <c r="B37" s="10">
        <v>33</v>
      </c>
      <c r="C37" s="7" t="s">
        <v>56</v>
      </c>
      <c r="D37" s="7">
        <v>0</v>
      </c>
      <c r="E37" s="7">
        <v>0</v>
      </c>
      <c r="F37" s="7">
        <v>0</v>
      </c>
      <c r="G37" s="7">
        <f t="shared" si="2"/>
        <v>0</v>
      </c>
      <c r="I37" s="7">
        <f t="shared" si="3"/>
        <v>0</v>
      </c>
      <c r="J37" s="7">
        <v>0</v>
      </c>
      <c r="K37" s="7">
        <f t="shared" ref="K37:K68" si="11">+J37/J$4</f>
        <v>0</v>
      </c>
      <c r="L37" s="7">
        <f t="shared" si="5"/>
        <v>0</v>
      </c>
      <c r="M37" s="7">
        <f t="shared" ref="M37:M68" si="12">L37/$L$4</f>
        <v>0</v>
      </c>
      <c r="N37" s="7">
        <v>0</v>
      </c>
      <c r="O37" s="7">
        <f t="shared" si="7"/>
        <v>0</v>
      </c>
      <c r="P37" s="7">
        <v>0</v>
      </c>
      <c r="Q37" s="7">
        <f t="shared" si="8"/>
        <v>0</v>
      </c>
      <c r="R37" s="7">
        <v>0</v>
      </c>
      <c r="S37" s="7">
        <f t="shared" si="9"/>
        <v>0</v>
      </c>
      <c r="V37" s="8">
        <f t="shared" si="1"/>
        <v>0</v>
      </c>
      <c r="W37" s="2">
        <f t="shared" si="10"/>
        <v>0</v>
      </c>
    </row>
    <row r="38" customHeight="1" spans="2:23">
      <c r="B38" s="10">
        <v>34</v>
      </c>
      <c r="C38" s="7" t="s">
        <v>57</v>
      </c>
      <c r="D38" s="7">
        <v>0</v>
      </c>
      <c r="E38" s="7">
        <v>0</v>
      </c>
      <c r="F38" s="7">
        <v>0</v>
      </c>
      <c r="G38" s="7">
        <f t="shared" si="2"/>
        <v>0</v>
      </c>
      <c r="I38" s="7">
        <f t="shared" si="3"/>
        <v>0</v>
      </c>
      <c r="J38" s="7">
        <v>0</v>
      </c>
      <c r="K38" s="7">
        <f t="shared" si="11"/>
        <v>0</v>
      </c>
      <c r="L38" s="7">
        <f t="shared" si="5"/>
        <v>0</v>
      </c>
      <c r="M38" s="7">
        <f t="shared" si="12"/>
        <v>0</v>
      </c>
      <c r="N38" s="7">
        <v>0</v>
      </c>
      <c r="O38" s="7">
        <f t="shared" si="7"/>
        <v>0</v>
      </c>
      <c r="P38" s="7">
        <v>0</v>
      </c>
      <c r="Q38" s="7">
        <f t="shared" si="8"/>
        <v>0</v>
      </c>
      <c r="R38" s="7">
        <v>0</v>
      </c>
      <c r="S38" s="7">
        <f t="shared" si="9"/>
        <v>0</v>
      </c>
      <c r="V38" s="8">
        <f t="shared" si="1"/>
        <v>0</v>
      </c>
      <c r="W38" s="2">
        <f t="shared" si="10"/>
        <v>0</v>
      </c>
    </row>
    <row r="39" s="3" customFormat="1" customHeight="1" spans="2:76">
      <c r="B39" s="11">
        <v>35</v>
      </c>
      <c r="C39" s="3" t="s">
        <v>58</v>
      </c>
      <c r="D39" s="3">
        <v>0</v>
      </c>
      <c r="E39" s="3">
        <v>0</v>
      </c>
      <c r="F39" s="3">
        <v>0</v>
      </c>
      <c r="G39" s="3">
        <f t="shared" si="2"/>
        <v>0</v>
      </c>
      <c r="H39" s="3">
        <f>377468.9345-377468.9345</f>
        <v>0</v>
      </c>
      <c r="I39" s="3">
        <f t="shared" si="3"/>
        <v>0</v>
      </c>
      <c r="J39" s="3">
        <f>279445.97-279445.97</f>
        <v>0</v>
      </c>
      <c r="K39" s="3">
        <f t="shared" si="11"/>
        <v>0</v>
      </c>
      <c r="L39" s="3">
        <f t="shared" si="5"/>
        <v>0</v>
      </c>
      <c r="M39" s="3">
        <f t="shared" si="12"/>
        <v>0</v>
      </c>
      <c r="N39" s="3">
        <f>285935.45-285935.45</f>
        <v>0</v>
      </c>
      <c r="O39" s="3">
        <f t="shared" si="7"/>
        <v>0</v>
      </c>
      <c r="P39" s="3">
        <v>0</v>
      </c>
      <c r="Q39" s="3">
        <f t="shared" si="8"/>
        <v>0</v>
      </c>
      <c r="R39" s="3">
        <v>0</v>
      </c>
      <c r="S39" s="3">
        <f t="shared" si="9"/>
        <v>0</v>
      </c>
      <c r="V39" s="3">
        <f t="shared" si="1"/>
        <v>0</v>
      </c>
      <c r="W39" s="3">
        <f t="shared" si="10"/>
        <v>0</v>
      </c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</row>
    <row r="40" customHeight="1" spans="2:23">
      <c r="B40" s="10">
        <v>36</v>
      </c>
      <c r="C40" s="7" t="s">
        <v>59</v>
      </c>
      <c r="D40" s="7">
        <v>218898.83</v>
      </c>
      <c r="E40" s="7">
        <v>2.55261136220151</v>
      </c>
      <c r="F40" s="7">
        <v>0</v>
      </c>
      <c r="G40" s="7">
        <f t="shared" si="2"/>
        <v>0</v>
      </c>
      <c r="I40" s="7">
        <f t="shared" si="3"/>
        <v>0</v>
      </c>
      <c r="J40" s="7">
        <v>0</v>
      </c>
      <c r="K40" s="7">
        <f t="shared" si="11"/>
        <v>0</v>
      </c>
      <c r="L40" s="7">
        <f t="shared" si="5"/>
        <v>0</v>
      </c>
      <c r="M40" s="7">
        <f t="shared" si="12"/>
        <v>0</v>
      </c>
      <c r="N40" s="7">
        <v>0</v>
      </c>
      <c r="O40" s="7">
        <f t="shared" si="7"/>
        <v>0</v>
      </c>
      <c r="P40" s="7">
        <v>0</v>
      </c>
      <c r="Q40" s="7">
        <f t="shared" si="8"/>
        <v>0</v>
      </c>
      <c r="R40" s="7">
        <v>0</v>
      </c>
      <c r="S40" s="7">
        <f t="shared" si="9"/>
        <v>0</v>
      </c>
      <c r="V40" s="8">
        <f t="shared" si="1"/>
        <v>0</v>
      </c>
      <c r="W40" s="2">
        <f t="shared" si="10"/>
        <v>0</v>
      </c>
    </row>
    <row r="41" customHeight="1" spans="2:23">
      <c r="B41" s="10">
        <v>37</v>
      </c>
      <c r="C41" s="7" t="s">
        <v>60</v>
      </c>
      <c r="D41" s="7">
        <v>78165.47</v>
      </c>
      <c r="E41" s="7">
        <v>0.91149901008526</v>
      </c>
      <c r="F41" s="7">
        <v>0</v>
      </c>
      <c r="G41" s="7">
        <f t="shared" si="2"/>
        <v>0</v>
      </c>
      <c r="I41" s="7">
        <f t="shared" si="3"/>
        <v>0</v>
      </c>
      <c r="J41" s="7">
        <v>0</v>
      </c>
      <c r="K41" s="7">
        <f t="shared" si="11"/>
        <v>0</v>
      </c>
      <c r="L41" s="7">
        <f t="shared" si="5"/>
        <v>0</v>
      </c>
      <c r="M41" s="7">
        <f t="shared" si="12"/>
        <v>0</v>
      </c>
      <c r="N41" s="7">
        <v>0</v>
      </c>
      <c r="O41" s="7">
        <f t="shared" si="7"/>
        <v>0</v>
      </c>
      <c r="P41" s="7">
        <v>0</v>
      </c>
      <c r="Q41" s="7">
        <f t="shared" si="8"/>
        <v>0</v>
      </c>
      <c r="R41" s="7">
        <v>0</v>
      </c>
      <c r="S41" s="7">
        <f t="shared" si="9"/>
        <v>0</v>
      </c>
      <c r="V41" s="8">
        <f t="shared" si="1"/>
        <v>0</v>
      </c>
      <c r="W41" s="2">
        <f t="shared" si="10"/>
        <v>0</v>
      </c>
    </row>
    <row r="42" s="2" customFormat="1" customHeight="1" spans="2:76">
      <c r="B42" s="9">
        <v>38</v>
      </c>
      <c r="C42" s="2" t="s">
        <v>61</v>
      </c>
      <c r="D42" s="2">
        <v>757304.77</v>
      </c>
      <c r="E42" s="2">
        <v>8.83104199575394</v>
      </c>
      <c r="F42" s="2">
        <v>77323.38</v>
      </c>
      <c r="G42" s="2">
        <f t="shared" si="2"/>
        <v>4.28112329727315</v>
      </c>
      <c r="H42" s="2">
        <v>5903.09</v>
      </c>
      <c r="I42" s="2">
        <f t="shared" si="3"/>
        <v>0.284787384830032</v>
      </c>
      <c r="J42" s="2">
        <v>40637.24</v>
      </c>
      <c r="K42" s="2">
        <f t="shared" si="11"/>
        <v>1.74635331591159</v>
      </c>
      <c r="L42" s="2">
        <f t="shared" si="5"/>
        <v>123863.71</v>
      </c>
      <c r="M42" s="2">
        <f t="shared" si="12"/>
        <v>1.99589279930647</v>
      </c>
      <c r="N42" s="2">
        <v>55233.49</v>
      </c>
      <c r="O42" s="2">
        <f t="shared" si="7"/>
        <v>2.5201887535413</v>
      </c>
      <c r="P42" s="2">
        <v>14279.3</v>
      </c>
      <c r="Q42" s="2">
        <f t="shared" si="8"/>
        <v>0.564415048801765</v>
      </c>
      <c r="R42" s="2">
        <v>67307.4</v>
      </c>
      <c r="S42" s="2">
        <f t="shared" si="9"/>
        <v>2.60664377099996</v>
      </c>
      <c r="V42" s="2">
        <f t="shared" si="1"/>
        <v>260683.9</v>
      </c>
      <c r="W42" s="2">
        <f t="shared" si="10"/>
        <v>1.92961282188848</v>
      </c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</row>
    <row r="43" customHeight="1" spans="2:23">
      <c r="B43" s="10">
        <v>39</v>
      </c>
      <c r="C43" s="7" t="s">
        <v>62</v>
      </c>
      <c r="D43" s="7">
        <v>0</v>
      </c>
      <c r="E43" s="7">
        <v>0</v>
      </c>
      <c r="F43" s="7">
        <v>0</v>
      </c>
      <c r="G43" s="7">
        <f t="shared" si="2"/>
        <v>0</v>
      </c>
      <c r="I43" s="7">
        <f t="shared" si="3"/>
        <v>0</v>
      </c>
      <c r="J43" s="7">
        <v>0</v>
      </c>
      <c r="K43" s="7">
        <f t="shared" si="11"/>
        <v>0</v>
      </c>
      <c r="L43" s="7">
        <f t="shared" si="5"/>
        <v>0</v>
      </c>
      <c r="M43" s="7">
        <f t="shared" si="12"/>
        <v>0</v>
      </c>
      <c r="N43" s="7">
        <v>0</v>
      </c>
      <c r="O43" s="7">
        <f t="shared" si="7"/>
        <v>0</v>
      </c>
      <c r="P43" s="7">
        <v>0</v>
      </c>
      <c r="Q43" s="7">
        <f t="shared" si="8"/>
        <v>0</v>
      </c>
      <c r="R43" s="7">
        <v>0</v>
      </c>
      <c r="S43" s="7">
        <f t="shared" si="9"/>
        <v>0</v>
      </c>
      <c r="V43" s="8">
        <f t="shared" si="1"/>
        <v>0</v>
      </c>
      <c r="W43" s="2">
        <f t="shared" si="10"/>
        <v>0</v>
      </c>
    </row>
    <row r="44" customHeight="1" spans="2:23">
      <c r="B44" s="10">
        <v>40</v>
      </c>
      <c r="C44" s="7" t="s">
        <v>63</v>
      </c>
      <c r="D44" s="7">
        <v>0</v>
      </c>
      <c r="E44" s="7">
        <v>0</v>
      </c>
      <c r="F44" s="7">
        <v>0</v>
      </c>
      <c r="G44" s="7">
        <f t="shared" si="2"/>
        <v>0</v>
      </c>
      <c r="I44" s="7">
        <f t="shared" si="3"/>
        <v>0</v>
      </c>
      <c r="J44" s="7">
        <v>0</v>
      </c>
      <c r="K44" s="7">
        <f t="shared" si="11"/>
        <v>0</v>
      </c>
      <c r="L44" s="7">
        <f t="shared" si="5"/>
        <v>0</v>
      </c>
      <c r="M44" s="7">
        <f t="shared" si="12"/>
        <v>0</v>
      </c>
      <c r="N44" s="7">
        <v>0</v>
      </c>
      <c r="O44" s="7">
        <f t="shared" si="7"/>
        <v>0</v>
      </c>
      <c r="P44" s="7">
        <v>0</v>
      </c>
      <c r="Q44" s="7">
        <f t="shared" si="8"/>
        <v>0</v>
      </c>
      <c r="R44" s="7">
        <v>0</v>
      </c>
      <c r="S44" s="7">
        <f t="shared" si="9"/>
        <v>0</v>
      </c>
      <c r="V44" s="8">
        <f t="shared" si="1"/>
        <v>0</v>
      </c>
      <c r="W44" s="2">
        <f t="shared" si="10"/>
        <v>0</v>
      </c>
    </row>
    <row r="45" customHeight="1" spans="2:23">
      <c r="B45" s="10">
        <v>41</v>
      </c>
      <c r="C45" s="7" t="s">
        <v>64</v>
      </c>
      <c r="D45" s="7">
        <v>0</v>
      </c>
      <c r="E45" s="7">
        <v>0</v>
      </c>
      <c r="F45" s="7">
        <v>0</v>
      </c>
      <c r="G45" s="7">
        <f t="shared" si="2"/>
        <v>0</v>
      </c>
      <c r="I45" s="7">
        <f t="shared" si="3"/>
        <v>0</v>
      </c>
      <c r="J45" s="7">
        <v>0</v>
      </c>
      <c r="K45" s="7">
        <f t="shared" si="11"/>
        <v>0</v>
      </c>
      <c r="L45" s="7">
        <f t="shared" si="5"/>
        <v>0</v>
      </c>
      <c r="M45" s="7">
        <f t="shared" si="12"/>
        <v>0</v>
      </c>
      <c r="N45" s="7">
        <v>0</v>
      </c>
      <c r="O45" s="7">
        <f t="shared" si="7"/>
        <v>0</v>
      </c>
      <c r="P45" s="7">
        <v>0</v>
      </c>
      <c r="Q45" s="7">
        <f t="shared" si="8"/>
        <v>0</v>
      </c>
      <c r="R45" s="7">
        <v>0</v>
      </c>
      <c r="S45" s="7">
        <f t="shared" si="9"/>
        <v>0</v>
      </c>
      <c r="V45" s="8">
        <f t="shared" si="1"/>
        <v>0</v>
      </c>
      <c r="W45" s="2">
        <f t="shared" si="10"/>
        <v>0</v>
      </c>
    </row>
    <row r="46" customHeight="1" spans="2:23">
      <c r="B46" s="10">
        <v>42</v>
      </c>
      <c r="C46" s="7" t="s">
        <v>65</v>
      </c>
      <c r="D46" s="7">
        <v>0</v>
      </c>
      <c r="E46" s="7">
        <v>0</v>
      </c>
      <c r="F46" s="7">
        <v>0</v>
      </c>
      <c r="G46" s="7">
        <f t="shared" si="2"/>
        <v>0</v>
      </c>
      <c r="I46" s="7">
        <f t="shared" si="3"/>
        <v>0</v>
      </c>
      <c r="J46" s="7">
        <v>0</v>
      </c>
      <c r="K46" s="7">
        <f t="shared" si="11"/>
        <v>0</v>
      </c>
      <c r="L46" s="7">
        <f t="shared" si="5"/>
        <v>0</v>
      </c>
      <c r="M46" s="7">
        <f t="shared" si="12"/>
        <v>0</v>
      </c>
      <c r="N46" s="7">
        <v>0</v>
      </c>
      <c r="O46" s="7">
        <f t="shared" si="7"/>
        <v>0</v>
      </c>
      <c r="P46" s="7">
        <v>0</v>
      </c>
      <c r="Q46" s="7">
        <f t="shared" si="8"/>
        <v>0</v>
      </c>
      <c r="R46" s="7">
        <v>0</v>
      </c>
      <c r="S46" s="7">
        <f t="shared" si="9"/>
        <v>0</v>
      </c>
      <c r="V46" s="8">
        <f t="shared" si="1"/>
        <v>0</v>
      </c>
      <c r="W46" s="2">
        <f t="shared" si="10"/>
        <v>0</v>
      </c>
    </row>
    <row r="47" customHeight="1" spans="2:23">
      <c r="B47" s="10">
        <v>43</v>
      </c>
      <c r="C47" s="7" t="s">
        <v>66</v>
      </c>
      <c r="D47" s="7">
        <v>5009461.09</v>
      </c>
      <c r="E47" s="7">
        <v>58.4160605008276</v>
      </c>
      <c r="F47" s="7">
        <v>882644.363636364</v>
      </c>
      <c r="G47" s="7">
        <f t="shared" si="2"/>
        <v>48.8689106499285</v>
      </c>
      <c r="H47" s="7">
        <v>1018008</v>
      </c>
      <c r="I47" s="7">
        <f t="shared" si="3"/>
        <v>49.1125556371411</v>
      </c>
      <c r="J47" s="7">
        <v>1201437.82</v>
      </c>
      <c r="K47" s="7">
        <f t="shared" si="11"/>
        <v>51.6308420753622</v>
      </c>
      <c r="L47" s="7">
        <f t="shared" si="5"/>
        <v>3102090.18363636</v>
      </c>
      <c r="M47" s="7">
        <f t="shared" si="12"/>
        <v>49.9859035412318</v>
      </c>
      <c r="N47" s="7">
        <v>1125959.63</v>
      </c>
      <c r="O47" s="7">
        <f t="shared" si="7"/>
        <v>51.3751855344922</v>
      </c>
      <c r="P47" s="7">
        <v>1164067.52</v>
      </c>
      <c r="Q47" s="7">
        <f t="shared" si="8"/>
        <v>46.0118651551091</v>
      </c>
      <c r="R47" s="7">
        <v>1743457.62</v>
      </c>
      <c r="S47" s="7">
        <f t="shared" si="9"/>
        <v>67.519662699427</v>
      </c>
      <c r="V47" s="8">
        <f t="shared" si="1"/>
        <v>7135574.95363636</v>
      </c>
      <c r="W47" s="2">
        <f t="shared" si="10"/>
        <v>52.8183632440783</v>
      </c>
    </row>
    <row r="48" s="2" customFormat="1" customHeight="1" spans="2:76">
      <c r="B48" s="9">
        <v>44</v>
      </c>
      <c r="C48" s="2" t="s">
        <v>67</v>
      </c>
      <c r="D48" s="2">
        <v>447791.12</v>
      </c>
      <c r="E48" s="2">
        <v>5.2217579271892</v>
      </c>
      <c r="F48" s="2">
        <v>0</v>
      </c>
      <c r="G48" s="2">
        <f t="shared" si="2"/>
        <v>0</v>
      </c>
      <c r="I48" s="2">
        <f t="shared" si="3"/>
        <v>0</v>
      </c>
      <c r="J48" s="2">
        <v>0</v>
      </c>
      <c r="K48" s="2">
        <f t="shared" si="11"/>
        <v>0</v>
      </c>
      <c r="L48" s="2">
        <f t="shared" si="5"/>
        <v>0</v>
      </c>
      <c r="M48" s="2">
        <f t="shared" si="12"/>
        <v>0</v>
      </c>
      <c r="N48" s="2">
        <v>0</v>
      </c>
      <c r="O48" s="2">
        <f t="shared" si="7"/>
        <v>0</v>
      </c>
      <c r="P48" s="2">
        <v>0</v>
      </c>
      <c r="Q48" s="2">
        <f t="shared" si="8"/>
        <v>0</v>
      </c>
      <c r="R48" s="2">
        <v>0</v>
      </c>
      <c r="S48" s="2">
        <f t="shared" si="9"/>
        <v>0</v>
      </c>
      <c r="V48" s="2">
        <f t="shared" si="1"/>
        <v>0</v>
      </c>
      <c r="W48" s="2">
        <f t="shared" si="10"/>
        <v>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</row>
    <row r="49" customHeight="1" spans="2:23">
      <c r="B49" s="10">
        <v>45</v>
      </c>
      <c r="C49" s="7" t="s">
        <v>68</v>
      </c>
      <c r="D49" s="7">
        <v>20562.37</v>
      </c>
      <c r="E49" s="7">
        <v>0.239780812422759</v>
      </c>
      <c r="F49" s="7">
        <f t="shared" ref="F49:M49" si="13">SUM(F50:F53)</f>
        <v>0</v>
      </c>
      <c r="G49" s="7">
        <f t="shared" si="13"/>
        <v>0</v>
      </c>
      <c r="H49" s="7">
        <f t="shared" si="13"/>
        <v>0</v>
      </c>
      <c r="I49" s="7">
        <f t="shared" si="13"/>
        <v>0</v>
      </c>
      <c r="J49" s="7">
        <f t="shared" si="13"/>
        <v>0</v>
      </c>
      <c r="K49" s="7">
        <f t="shared" si="13"/>
        <v>0</v>
      </c>
      <c r="L49" s="7">
        <f t="shared" si="13"/>
        <v>0</v>
      </c>
      <c r="M49" s="7">
        <f t="shared" si="13"/>
        <v>0</v>
      </c>
      <c r="N49" s="7">
        <v>0</v>
      </c>
      <c r="O49" s="7">
        <f t="shared" si="7"/>
        <v>0</v>
      </c>
      <c r="P49" s="7">
        <v>0</v>
      </c>
      <c r="Q49" s="7">
        <f t="shared" si="8"/>
        <v>0</v>
      </c>
      <c r="R49" s="7">
        <v>0</v>
      </c>
      <c r="S49" s="7">
        <f t="shared" si="9"/>
        <v>0</v>
      </c>
      <c r="V49" s="8">
        <f t="shared" si="1"/>
        <v>0</v>
      </c>
      <c r="W49" s="2">
        <f t="shared" si="10"/>
        <v>0</v>
      </c>
    </row>
    <row r="50" customHeight="1" outlineLevel="1" spans="2:23">
      <c r="B50" s="10">
        <v>46</v>
      </c>
      <c r="C50" s="7" t="s">
        <v>69</v>
      </c>
      <c r="D50" s="7">
        <v>10223.37</v>
      </c>
      <c r="E50" s="7">
        <v>0.119216217016738</v>
      </c>
      <c r="F50" s="7">
        <v>0</v>
      </c>
      <c r="G50" s="7">
        <f t="shared" ref="G50:G90" si="14">+F50/F$4</f>
        <v>0</v>
      </c>
      <c r="I50" s="7">
        <f t="shared" ref="I50:I90" si="15">+H50/H$4</f>
        <v>0</v>
      </c>
      <c r="J50" s="7">
        <v>0</v>
      </c>
      <c r="K50" s="7">
        <f t="shared" si="11"/>
        <v>0</v>
      </c>
      <c r="L50" s="7">
        <f t="shared" ref="L50:L91" si="16">F50+H50+J50</f>
        <v>0</v>
      </c>
      <c r="M50" s="7">
        <f t="shared" si="12"/>
        <v>0</v>
      </c>
      <c r="N50" s="7">
        <v>0</v>
      </c>
      <c r="O50" s="7">
        <f t="shared" si="7"/>
        <v>0</v>
      </c>
      <c r="P50" s="7">
        <v>0</v>
      </c>
      <c r="Q50" s="7">
        <f t="shared" si="8"/>
        <v>0</v>
      </c>
      <c r="R50" s="7">
        <v>0</v>
      </c>
      <c r="S50" s="7">
        <f t="shared" si="9"/>
        <v>0</v>
      </c>
      <c r="V50" s="8">
        <f t="shared" si="1"/>
        <v>0</v>
      </c>
      <c r="W50" s="2">
        <f t="shared" si="10"/>
        <v>0</v>
      </c>
    </row>
    <row r="51" customHeight="1" outlineLevel="1" spans="2:23">
      <c r="B51" s="10">
        <v>47</v>
      </c>
      <c r="C51" s="7" t="s">
        <v>70</v>
      </c>
      <c r="D51" s="7">
        <v>0</v>
      </c>
      <c r="E51" s="7">
        <v>0</v>
      </c>
      <c r="F51" s="7">
        <v>0</v>
      </c>
      <c r="G51" s="7">
        <f t="shared" si="14"/>
        <v>0</v>
      </c>
      <c r="I51" s="7">
        <f t="shared" si="15"/>
        <v>0</v>
      </c>
      <c r="J51" s="7">
        <v>0</v>
      </c>
      <c r="K51" s="7">
        <f t="shared" si="11"/>
        <v>0</v>
      </c>
      <c r="L51" s="7">
        <f t="shared" si="16"/>
        <v>0</v>
      </c>
      <c r="M51" s="7">
        <f t="shared" si="12"/>
        <v>0</v>
      </c>
      <c r="N51" s="7">
        <v>0</v>
      </c>
      <c r="O51" s="7">
        <f t="shared" si="7"/>
        <v>0</v>
      </c>
      <c r="P51" s="7">
        <v>0</v>
      </c>
      <c r="Q51" s="7">
        <f t="shared" si="8"/>
        <v>0</v>
      </c>
      <c r="R51" s="7">
        <v>0</v>
      </c>
      <c r="S51" s="7">
        <f t="shared" si="9"/>
        <v>0</v>
      </c>
      <c r="V51" s="8">
        <f t="shared" si="1"/>
        <v>0</v>
      </c>
      <c r="W51" s="2">
        <f t="shared" si="10"/>
        <v>0</v>
      </c>
    </row>
    <row r="52" customHeight="1" outlineLevel="1" spans="2:23">
      <c r="B52" s="10">
        <v>48</v>
      </c>
      <c r="C52" s="7" t="s">
        <v>71</v>
      </c>
      <c r="D52" s="7">
        <v>0</v>
      </c>
      <c r="E52" s="7">
        <v>0</v>
      </c>
      <c r="F52" s="7">
        <v>0</v>
      </c>
      <c r="G52" s="7">
        <f t="shared" si="14"/>
        <v>0</v>
      </c>
      <c r="I52" s="7">
        <f t="shared" si="15"/>
        <v>0</v>
      </c>
      <c r="J52" s="7">
        <v>0</v>
      </c>
      <c r="K52" s="7">
        <f t="shared" si="11"/>
        <v>0</v>
      </c>
      <c r="L52" s="7">
        <f t="shared" si="16"/>
        <v>0</v>
      </c>
      <c r="M52" s="7">
        <f t="shared" si="12"/>
        <v>0</v>
      </c>
      <c r="N52" s="7">
        <v>0</v>
      </c>
      <c r="O52" s="7">
        <f t="shared" si="7"/>
        <v>0</v>
      </c>
      <c r="P52" s="7">
        <v>0</v>
      </c>
      <c r="Q52" s="7">
        <f t="shared" si="8"/>
        <v>0</v>
      </c>
      <c r="R52" s="7">
        <v>0</v>
      </c>
      <c r="S52" s="7">
        <f t="shared" si="9"/>
        <v>0</v>
      </c>
      <c r="V52" s="8">
        <f t="shared" si="1"/>
        <v>0</v>
      </c>
      <c r="W52" s="2">
        <f t="shared" si="10"/>
        <v>0</v>
      </c>
    </row>
    <row r="53" customHeight="1" outlineLevel="1" spans="2:23">
      <c r="B53" s="10">
        <v>49</v>
      </c>
      <c r="C53" s="7" t="s">
        <v>72</v>
      </c>
      <c r="D53" s="7">
        <v>10339</v>
      </c>
      <c r="E53" s="7">
        <v>0.120564595406021</v>
      </c>
      <c r="F53" s="7">
        <v>0</v>
      </c>
      <c r="G53" s="7">
        <f t="shared" si="14"/>
        <v>0</v>
      </c>
      <c r="I53" s="7">
        <f t="shared" si="15"/>
        <v>0</v>
      </c>
      <c r="J53" s="7">
        <v>0</v>
      </c>
      <c r="K53" s="7">
        <f t="shared" si="11"/>
        <v>0</v>
      </c>
      <c r="L53" s="7">
        <f t="shared" si="16"/>
        <v>0</v>
      </c>
      <c r="M53" s="7">
        <f t="shared" si="12"/>
        <v>0</v>
      </c>
      <c r="N53" s="7">
        <v>0</v>
      </c>
      <c r="O53" s="7">
        <f t="shared" si="7"/>
        <v>0</v>
      </c>
      <c r="P53" s="7">
        <v>0</v>
      </c>
      <c r="Q53" s="7">
        <f t="shared" si="8"/>
        <v>0</v>
      </c>
      <c r="R53" s="7">
        <v>0</v>
      </c>
      <c r="S53" s="7">
        <f t="shared" si="9"/>
        <v>0</v>
      </c>
      <c r="V53" s="8">
        <f t="shared" si="1"/>
        <v>0</v>
      </c>
      <c r="W53" s="2">
        <f t="shared" si="10"/>
        <v>0</v>
      </c>
    </row>
    <row r="54" customHeight="1" spans="2:23">
      <c r="B54" s="10">
        <v>50</v>
      </c>
      <c r="C54" s="7" t="s">
        <v>73</v>
      </c>
      <c r="D54" s="7">
        <v>0</v>
      </c>
      <c r="E54" s="7">
        <v>0</v>
      </c>
      <c r="F54" s="7">
        <v>0</v>
      </c>
      <c r="G54" s="7">
        <f t="shared" si="14"/>
        <v>0</v>
      </c>
      <c r="I54" s="7">
        <f t="shared" si="15"/>
        <v>0</v>
      </c>
      <c r="J54" s="7">
        <v>0</v>
      </c>
      <c r="K54" s="7">
        <f t="shared" si="11"/>
        <v>0</v>
      </c>
      <c r="L54" s="7">
        <f t="shared" si="16"/>
        <v>0</v>
      </c>
      <c r="M54" s="7">
        <f t="shared" si="12"/>
        <v>0</v>
      </c>
      <c r="N54" s="7">
        <v>0</v>
      </c>
      <c r="O54" s="7">
        <f t="shared" si="7"/>
        <v>0</v>
      </c>
      <c r="P54" s="7">
        <v>0</v>
      </c>
      <c r="Q54" s="7">
        <f t="shared" si="8"/>
        <v>0</v>
      </c>
      <c r="R54" s="7">
        <v>0</v>
      </c>
      <c r="S54" s="7">
        <f t="shared" si="9"/>
        <v>0</v>
      </c>
      <c r="V54" s="8">
        <f t="shared" si="1"/>
        <v>0</v>
      </c>
      <c r="W54" s="2">
        <f t="shared" si="10"/>
        <v>0</v>
      </c>
    </row>
    <row r="55" customHeight="1" spans="2:23">
      <c r="B55" s="10">
        <v>51</v>
      </c>
      <c r="C55" s="7" t="s">
        <v>74</v>
      </c>
      <c r="D55" s="7">
        <v>1247533.344258</v>
      </c>
      <c r="E55" s="7">
        <v>14.5476693012851</v>
      </c>
      <c r="F55" s="7">
        <v>297818.181818182</v>
      </c>
      <c r="G55" s="7">
        <f t="shared" si="14"/>
        <v>16.4891441182906</v>
      </c>
      <c r="H55" s="7">
        <v>337636.363636364</v>
      </c>
      <c r="I55" s="7">
        <f t="shared" si="15"/>
        <v>16.2888549934902</v>
      </c>
      <c r="J55" s="7">
        <v>348136.363636364</v>
      </c>
      <c r="K55" s="7">
        <f t="shared" si="11"/>
        <v>14.9608854593906</v>
      </c>
      <c r="L55" s="7">
        <f t="shared" si="16"/>
        <v>983590.90909091</v>
      </c>
      <c r="M55" s="7">
        <f t="shared" si="12"/>
        <v>15.8492104985217</v>
      </c>
      <c r="N55" s="7">
        <v>338256.87</v>
      </c>
      <c r="O55" s="7">
        <f t="shared" si="7"/>
        <v>15.4339542835711</v>
      </c>
      <c r="P55" s="7">
        <v>348165.13</v>
      </c>
      <c r="Q55" s="7">
        <f t="shared" si="8"/>
        <v>13.7618537911538</v>
      </c>
      <c r="R55" s="7">
        <v>348853.22</v>
      </c>
      <c r="S55" s="7">
        <f t="shared" si="9"/>
        <v>13.510194613167</v>
      </c>
      <c r="V55" s="8">
        <f t="shared" si="1"/>
        <v>2018866.12909091</v>
      </c>
      <c r="W55" s="2">
        <f t="shared" si="10"/>
        <v>14.9438840234099</v>
      </c>
    </row>
    <row r="56" customHeight="1" spans="2:23">
      <c r="B56" s="10">
        <v>52</v>
      </c>
      <c r="C56" s="7" t="s">
        <v>75</v>
      </c>
      <c r="D56" s="7">
        <v>0</v>
      </c>
      <c r="E56" s="7">
        <v>0</v>
      </c>
      <c r="F56" s="7">
        <v>0</v>
      </c>
      <c r="G56" s="7">
        <f t="shared" si="14"/>
        <v>0</v>
      </c>
      <c r="I56" s="7">
        <f t="shared" si="15"/>
        <v>0</v>
      </c>
      <c r="J56" s="7">
        <v>100000</v>
      </c>
      <c r="K56" s="7">
        <f t="shared" si="11"/>
        <v>4.2974210746389</v>
      </c>
      <c r="L56" s="7">
        <f t="shared" si="16"/>
        <v>100000</v>
      </c>
      <c r="M56" s="7">
        <f t="shared" si="12"/>
        <v>1.61136203598816</v>
      </c>
      <c r="N56" s="7">
        <v>50000</v>
      </c>
      <c r="O56" s="7">
        <f t="shared" si="7"/>
        <v>2.28139553877665</v>
      </c>
      <c r="P56" s="7">
        <v>50000</v>
      </c>
      <c r="Q56" s="7">
        <f t="shared" si="8"/>
        <v>1.9763400474875</v>
      </c>
      <c r="R56" s="7">
        <v>0</v>
      </c>
      <c r="S56" s="7">
        <f t="shared" si="9"/>
        <v>0</v>
      </c>
      <c r="V56" s="8">
        <f t="shared" si="1"/>
        <v>200000</v>
      </c>
      <c r="W56" s="2">
        <f t="shared" si="10"/>
        <v>1.48042347217337</v>
      </c>
    </row>
    <row r="57" customHeight="1" spans="2:23">
      <c r="B57" s="10">
        <v>53</v>
      </c>
      <c r="C57" s="7" t="s">
        <v>76</v>
      </c>
      <c r="D57" s="7">
        <v>0</v>
      </c>
      <c r="E57" s="7">
        <v>0</v>
      </c>
      <c r="F57" s="7">
        <v>119188.66</v>
      </c>
      <c r="G57" s="7">
        <f t="shared" si="14"/>
        <v>6.59905644446438</v>
      </c>
      <c r="H57" s="7">
        <v>32040</v>
      </c>
      <c r="I57" s="7">
        <f t="shared" si="15"/>
        <v>1.5457307630333</v>
      </c>
      <c r="J57" s="7">
        <v>196645.1</v>
      </c>
      <c r="K57" s="7">
        <f t="shared" si="11"/>
        <v>8.45066796964474</v>
      </c>
      <c r="L57" s="7">
        <f t="shared" si="16"/>
        <v>347873.76</v>
      </c>
      <c r="M57" s="7">
        <f t="shared" si="12"/>
        <v>5.60550570180456</v>
      </c>
      <c r="N57" s="7">
        <v>0</v>
      </c>
      <c r="O57" s="7">
        <f t="shared" si="7"/>
        <v>0</v>
      </c>
      <c r="P57" s="7">
        <v>311461.78</v>
      </c>
      <c r="Q57" s="7">
        <f t="shared" si="8"/>
        <v>12.3110877815148</v>
      </c>
      <c r="R57" s="7">
        <v>0</v>
      </c>
      <c r="V57" s="8">
        <f t="shared" si="1"/>
        <v>659335.54</v>
      </c>
      <c r="W57" s="2">
        <f t="shared" si="10"/>
        <v>4.88047904727051</v>
      </c>
    </row>
    <row r="58" customHeight="1" spans="2:23">
      <c r="B58" s="10">
        <v>54</v>
      </c>
      <c r="C58" s="7" t="s">
        <v>77</v>
      </c>
      <c r="D58" s="7">
        <v>3359137.18</v>
      </c>
      <c r="E58" s="7">
        <v>39.1713913357214</v>
      </c>
      <c r="F58" s="7">
        <v>0</v>
      </c>
      <c r="G58" s="7">
        <f t="shared" si="14"/>
        <v>0</v>
      </c>
      <c r="I58" s="7">
        <f t="shared" si="15"/>
        <v>0</v>
      </c>
      <c r="J58" s="7">
        <v>0</v>
      </c>
      <c r="K58" s="7">
        <f t="shared" si="11"/>
        <v>0</v>
      </c>
      <c r="L58" s="7">
        <f t="shared" si="16"/>
        <v>0</v>
      </c>
      <c r="M58" s="7">
        <f t="shared" si="12"/>
        <v>0</v>
      </c>
      <c r="N58" s="7">
        <v>0</v>
      </c>
      <c r="O58" s="7">
        <f t="shared" si="7"/>
        <v>0</v>
      </c>
      <c r="P58" s="7">
        <v>0</v>
      </c>
      <c r="Q58" s="7">
        <f t="shared" si="8"/>
        <v>0</v>
      </c>
      <c r="R58" s="7">
        <v>0</v>
      </c>
      <c r="S58" s="15"/>
      <c r="V58" s="8">
        <f t="shared" si="1"/>
        <v>0</v>
      </c>
      <c r="W58" s="2">
        <f t="shared" si="10"/>
        <v>0</v>
      </c>
    </row>
    <row r="59" customHeight="1" spans="2:23">
      <c r="B59" s="10">
        <v>55</v>
      </c>
      <c r="C59" s="7" t="s">
        <v>78</v>
      </c>
      <c r="D59" s="7">
        <v>0</v>
      </c>
      <c r="E59" s="7">
        <v>0</v>
      </c>
      <c r="F59" s="7">
        <v>0</v>
      </c>
      <c r="G59" s="7">
        <f t="shared" si="14"/>
        <v>0</v>
      </c>
      <c r="I59" s="7">
        <f t="shared" si="15"/>
        <v>0</v>
      </c>
      <c r="J59" s="7">
        <v>0</v>
      </c>
      <c r="K59" s="7">
        <f t="shared" si="11"/>
        <v>0</v>
      </c>
      <c r="L59" s="7">
        <f t="shared" si="16"/>
        <v>0</v>
      </c>
      <c r="M59" s="7">
        <f t="shared" si="12"/>
        <v>0</v>
      </c>
      <c r="N59" s="7">
        <v>0</v>
      </c>
      <c r="O59" s="7">
        <f t="shared" si="7"/>
        <v>0</v>
      </c>
      <c r="P59" s="7">
        <v>0</v>
      </c>
      <c r="Q59" s="7">
        <f t="shared" si="8"/>
        <v>0</v>
      </c>
      <c r="R59" s="7">
        <v>0</v>
      </c>
      <c r="S59" s="7">
        <f t="shared" si="9"/>
        <v>0</v>
      </c>
      <c r="V59" s="8">
        <f t="shared" si="1"/>
        <v>0</v>
      </c>
      <c r="W59" s="2">
        <f t="shared" si="10"/>
        <v>0</v>
      </c>
    </row>
    <row r="60" customHeight="1" spans="2:23">
      <c r="B60" s="10">
        <v>56</v>
      </c>
      <c r="C60" s="7" t="s">
        <v>79</v>
      </c>
      <c r="D60" s="7">
        <v>0</v>
      </c>
      <c r="E60" s="7">
        <v>0</v>
      </c>
      <c r="F60" s="7">
        <v>0</v>
      </c>
      <c r="G60" s="7">
        <f t="shared" si="14"/>
        <v>0</v>
      </c>
      <c r="I60" s="7">
        <f t="shared" si="15"/>
        <v>0</v>
      </c>
      <c r="J60" s="7">
        <v>0</v>
      </c>
      <c r="K60" s="7">
        <f t="shared" si="11"/>
        <v>0</v>
      </c>
      <c r="L60" s="7">
        <f t="shared" si="16"/>
        <v>0</v>
      </c>
      <c r="M60" s="7">
        <f t="shared" si="12"/>
        <v>0</v>
      </c>
      <c r="N60" s="7">
        <v>0</v>
      </c>
      <c r="O60" s="7">
        <f t="shared" si="7"/>
        <v>0</v>
      </c>
      <c r="P60" s="7">
        <v>0</v>
      </c>
      <c r="Q60" s="7">
        <f t="shared" si="8"/>
        <v>0</v>
      </c>
      <c r="R60" s="7">
        <v>0</v>
      </c>
      <c r="S60" s="7">
        <f t="shared" si="9"/>
        <v>0</v>
      </c>
      <c r="V60" s="8">
        <f t="shared" si="1"/>
        <v>0</v>
      </c>
      <c r="W60" s="2">
        <f t="shared" si="10"/>
        <v>0</v>
      </c>
    </row>
    <row r="61" customHeight="1" spans="2:23">
      <c r="B61" s="10">
        <v>57</v>
      </c>
      <c r="C61" s="7" t="s">
        <v>80</v>
      </c>
      <c r="D61" s="7">
        <v>0</v>
      </c>
      <c r="E61" s="7">
        <v>0</v>
      </c>
      <c r="F61" s="7">
        <v>0</v>
      </c>
      <c r="G61" s="7">
        <f t="shared" si="14"/>
        <v>0</v>
      </c>
      <c r="I61" s="7">
        <f t="shared" si="15"/>
        <v>0</v>
      </c>
      <c r="J61" s="7">
        <v>0</v>
      </c>
      <c r="K61" s="7">
        <f t="shared" si="11"/>
        <v>0</v>
      </c>
      <c r="L61" s="7">
        <f t="shared" si="16"/>
        <v>0</v>
      </c>
      <c r="M61" s="7">
        <f t="shared" si="12"/>
        <v>0</v>
      </c>
      <c r="N61" s="7">
        <v>0</v>
      </c>
      <c r="O61" s="7">
        <f t="shared" si="7"/>
        <v>0</v>
      </c>
      <c r="P61" s="7">
        <v>0</v>
      </c>
      <c r="Q61" s="7">
        <f t="shared" si="8"/>
        <v>0</v>
      </c>
      <c r="R61" s="7">
        <v>0</v>
      </c>
      <c r="S61" s="7">
        <f t="shared" si="9"/>
        <v>0</v>
      </c>
      <c r="V61" s="8">
        <f t="shared" si="1"/>
        <v>0</v>
      </c>
      <c r="W61" s="2">
        <f t="shared" si="10"/>
        <v>0</v>
      </c>
    </row>
    <row r="62" customHeight="1" spans="2:23">
      <c r="B62" s="10">
        <v>58</v>
      </c>
      <c r="C62" s="7" t="s">
        <v>81</v>
      </c>
      <c r="D62" s="7">
        <v>0</v>
      </c>
      <c r="E62" s="7">
        <v>0</v>
      </c>
      <c r="F62" s="7">
        <v>0</v>
      </c>
      <c r="G62" s="7">
        <f t="shared" si="14"/>
        <v>0</v>
      </c>
      <c r="I62" s="7">
        <f t="shared" si="15"/>
        <v>0</v>
      </c>
      <c r="J62" s="7">
        <v>0</v>
      </c>
      <c r="K62" s="7">
        <f t="shared" si="11"/>
        <v>0</v>
      </c>
      <c r="L62" s="7">
        <f t="shared" si="16"/>
        <v>0</v>
      </c>
      <c r="M62" s="7">
        <f t="shared" si="12"/>
        <v>0</v>
      </c>
      <c r="N62" s="4">
        <v>0</v>
      </c>
      <c r="O62" s="7">
        <f t="shared" si="7"/>
        <v>0</v>
      </c>
      <c r="P62" s="7">
        <v>0</v>
      </c>
      <c r="Q62" s="7">
        <f t="shared" si="8"/>
        <v>0</v>
      </c>
      <c r="R62" s="7">
        <v>0</v>
      </c>
      <c r="S62" s="7">
        <f t="shared" si="9"/>
        <v>0</v>
      </c>
      <c r="V62" s="8">
        <f t="shared" si="1"/>
        <v>0</v>
      </c>
      <c r="W62" s="2">
        <f t="shared" si="10"/>
        <v>0</v>
      </c>
    </row>
    <row r="63" customHeight="1" spans="2:23">
      <c r="B63" s="10">
        <v>59</v>
      </c>
      <c r="C63" s="7" t="s">
        <v>82</v>
      </c>
      <c r="D63" s="7">
        <v>0</v>
      </c>
      <c r="E63" s="7">
        <v>0</v>
      </c>
      <c r="F63" s="7">
        <v>0</v>
      </c>
      <c r="G63" s="7">
        <f t="shared" si="14"/>
        <v>0</v>
      </c>
      <c r="I63" s="7">
        <f t="shared" si="15"/>
        <v>0</v>
      </c>
      <c r="J63" s="7">
        <v>0</v>
      </c>
      <c r="K63" s="7">
        <f t="shared" si="11"/>
        <v>0</v>
      </c>
      <c r="L63" s="7">
        <f t="shared" si="16"/>
        <v>0</v>
      </c>
      <c r="M63" s="7">
        <f t="shared" si="12"/>
        <v>0</v>
      </c>
      <c r="N63" s="7">
        <v>0</v>
      </c>
      <c r="O63" s="7">
        <f t="shared" si="7"/>
        <v>0</v>
      </c>
      <c r="P63" s="7">
        <v>0</v>
      </c>
      <c r="Q63" s="7">
        <f t="shared" si="8"/>
        <v>0</v>
      </c>
      <c r="R63" s="7">
        <v>0</v>
      </c>
      <c r="S63" s="7">
        <f t="shared" si="9"/>
        <v>0</v>
      </c>
      <c r="V63" s="8">
        <f t="shared" si="1"/>
        <v>0</v>
      </c>
      <c r="W63" s="2">
        <f t="shared" si="10"/>
        <v>0</v>
      </c>
    </row>
    <row r="64" customHeight="1" spans="2:23">
      <c r="B64" s="10">
        <v>60</v>
      </c>
      <c r="C64" s="7" t="s">
        <v>83</v>
      </c>
      <c r="D64" s="7">
        <v>0</v>
      </c>
      <c r="E64" s="7">
        <v>0</v>
      </c>
      <c r="F64" s="7">
        <v>0</v>
      </c>
      <c r="G64" s="7">
        <f t="shared" si="14"/>
        <v>0</v>
      </c>
      <c r="I64" s="7">
        <f t="shared" si="15"/>
        <v>0</v>
      </c>
      <c r="J64" s="7">
        <v>0</v>
      </c>
      <c r="K64" s="7">
        <f t="shared" si="11"/>
        <v>0</v>
      </c>
      <c r="L64" s="7">
        <f t="shared" si="16"/>
        <v>0</v>
      </c>
      <c r="M64" s="7">
        <f t="shared" si="12"/>
        <v>0</v>
      </c>
      <c r="N64" s="7">
        <v>0</v>
      </c>
      <c r="O64" s="7">
        <f t="shared" si="7"/>
        <v>0</v>
      </c>
      <c r="P64" s="7">
        <v>0</v>
      </c>
      <c r="Q64" s="7">
        <f t="shared" si="8"/>
        <v>0</v>
      </c>
      <c r="R64" s="7">
        <v>0</v>
      </c>
      <c r="S64" s="7">
        <f t="shared" si="9"/>
        <v>0</v>
      </c>
      <c r="V64" s="8">
        <f t="shared" si="1"/>
        <v>0</v>
      </c>
      <c r="W64" s="2">
        <f t="shared" si="10"/>
        <v>0</v>
      </c>
    </row>
    <row r="65" customHeight="1" spans="2:23">
      <c r="B65" s="10">
        <v>61</v>
      </c>
      <c r="C65" s="7" t="s">
        <v>84</v>
      </c>
      <c r="D65" s="7">
        <v>0</v>
      </c>
      <c r="E65" s="7">
        <v>0</v>
      </c>
      <c r="F65" s="7">
        <v>0</v>
      </c>
      <c r="G65" s="7">
        <f t="shared" si="14"/>
        <v>0</v>
      </c>
      <c r="I65" s="7">
        <f t="shared" si="15"/>
        <v>0</v>
      </c>
      <c r="J65" s="7">
        <v>0</v>
      </c>
      <c r="K65" s="7">
        <f t="shared" si="11"/>
        <v>0</v>
      </c>
      <c r="L65" s="7">
        <f t="shared" si="16"/>
        <v>0</v>
      </c>
      <c r="M65" s="7">
        <f t="shared" si="12"/>
        <v>0</v>
      </c>
      <c r="N65" s="7">
        <v>0</v>
      </c>
      <c r="O65" s="7">
        <f t="shared" si="7"/>
        <v>0</v>
      </c>
      <c r="P65" s="7">
        <v>0</v>
      </c>
      <c r="Q65" s="7">
        <f t="shared" si="8"/>
        <v>0</v>
      </c>
      <c r="R65" s="7">
        <v>0</v>
      </c>
      <c r="S65" s="7">
        <f t="shared" si="9"/>
        <v>0</v>
      </c>
      <c r="V65" s="8">
        <f t="shared" si="1"/>
        <v>0</v>
      </c>
      <c r="W65" s="2">
        <f t="shared" si="10"/>
        <v>0</v>
      </c>
    </row>
    <row r="66" customHeight="1" spans="2:23">
      <c r="B66" s="10">
        <v>62</v>
      </c>
      <c r="C66" s="7" t="s">
        <v>85</v>
      </c>
      <c r="D66" s="7">
        <v>0</v>
      </c>
      <c r="E66" s="7">
        <v>0</v>
      </c>
      <c r="F66" s="7">
        <v>0</v>
      </c>
      <c r="G66" s="7">
        <f t="shared" si="14"/>
        <v>0</v>
      </c>
      <c r="I66" s="7">
        <f t="shared" si="15"/>
        <v>0</v>
      </c>
      <c r="J66" s="7">
        <v>0</v>
      </c>
      <c r="K66" s="7">
        <f t="shared" si="11"/>
        <v>0</v>
      </c>
      <c r="L66" s="7">
        <f t="shared" si="16"/>
        <v>0</v>
      </c>
      <c r="M66" s="7">
        <f t="shared" si="12"/>
        <v>0</v>
      </c>
      <c r="N66" s="7">
        <v>0</v>
      </c>
      <c r="O66" s="7">
        <f t="shared" si="7"/>
        <v>0</v>
      </c>
      <c r="P66" s="7">
        <v>0</v>
      </c>
      <c r="Q66" s="7">
        <f t="shared" si="8"/>
        <v>0</v>
      </c>
      <c r="R66" s="7">
        <v>0</v>
      </c>
      <c r="S66" s="7">
        <f t="shared" si="9"/>
        <v>0</v>
      </c>
      <c r="V66" s="8">
        <f t="shared" si="1"/>
        <v>0</v>
      </c>
      <c r="W66" s="2">
        <f t="shared" si="10"/>
        <v>0</v>
      </c>
    </row>
    <row r="67" customHeight="1" spans="2:23">
      <c r="B67" s="10">
        <v>63</v>
      </c>
      <c r="C67" s="7" t="s">
        <v>86</v>
      </c>
      <c r="D67" s="7">
        <v>0</v>
      </c>
      <c r="E67" s="7">
        <v>0</v>
      </c>
      <c r="F67" s="7">
        <v>0</v>
      </c>
      <c r="G67" s="7">
        <f t="shared" si="14"/>
        <v>0</v>
      </c>
      <c r="I67" s="7">
        <f t="shared" si="15"/>
        <v>0</v>
      </c>
      <c r="J67" s="7">
        <v>0</v>
      </c>
      <c r="K67" s="7">
        <f t="shared" si="11"/>
        <v>0</v>
      </c>
      <c r="L67" s="7">
        <f t="shared" si="16"/>
        <v>0</v>
      </c>
      <c r="M67" s="7">
        <f t="shared" si="12"/>
        <v>0</v>
      </c>
      <c r="N67" s="7">
        <v>0</v>
      </c>
      <c r="O67" s="7">
        <f t="shared" si="7"/>
        <v>0</v>
      </c>
      <c r="P67" s="7">
        <v>0</v>
      </c>
      <c r="Q67" s="7">
        <f t="shared" si="8"/>
        <v>0</v>
      </c>
      <c r="R67" s="7">
        <v>0</v>
      </c>
      <c r="S67" s="7">
        <f t="shared" si="9"/>
        <v>0</v>
      </c>
      <c r="V67" s="8">
        <f t="shared" si="1"/>
        <v>0</v>
      </c>
      <c r="W67" s="2">
        <f t="shared" si="10"/>
        <v>0</v>
      </c>
    </row>
    <row r="68" customHeight="1" spans="2:23">
      <c r="B68" s="10">
        <v>64</v>
      </c>
      <c r="C68" s="7" t="s">
        <v>87</v>
      </c>
      <c r="D68" s="7">
        <v>0</v>
      </c>
      <c r="E68" s="7">
        <v>0</v>
      </c>
      <c r="F68" s="7">
        <v>0</v>
      </c>
      <c r="G68" s="7">
        <f t="shared" si="14"/>
        <v>0</v>
      </c>
      <c r="I68" s="7">
        <f t="shared" si="15"/>
        <v>0</v>
      </c>
      <c r="J68" s="7">
        <v>0</v>
      </c>
      <c r="K68" s="7">
        <f t="shared" si="11"/>
        <v>0</v>
      </c>
      <c r="L68" s="7">
        <f t="shared" si="16"/>
        <v>0</v>
      </c>
      <c r="M68" s="7">
        <f t="shared" si="12"/>
        <v>0</v>
      </c>
      <c r="N68" s="7">
        <v>0</v>
      </c>
      <c r="O68" s="7">
        <f t="shared" si="7"/>
        <v>0</v>
      </c>
      <c r="P68" s="7">
        <v>0</v>
      </c>
      <c r="Q68" s="7">
        <f t="shared" si="8"/>
        <v>0</v>
      </c>
      <c r="R68" s="7">
        <v>0</v>
      </c>
      <c r="S68" s="7">
        <f t="shared" si="9"/>
        <v>0</v>
      </c>
      <c r="V68" s="8">
        <f t="shared" si="1"/>
        <v>0</v>
      </c>
      <c r="W68" s="2">
        <f t="shared" si="10"/>
        <v>0</v>
      </c>
    </row>
    <row r="69" customHeight="1" spans="2:23">
      <c r="B69" s="10">
        <v>65</v>
      </c>
      <c r="C69" s="7" t="s">
        <v>88</v>
      </c>
      <c r="D69" s="7">
        <v>0</v>
      </c>
      <c r="E69" s="7">
        <v>0</v>
      </c>
      <c r="F69" s="7">
        <v>0</v>
      </c>
      <c r="G69" s="7">
        <f t="shared" si="14"/>
        <v>0</v>
      </c>
      <c r="I69" s="7">
        <f t="shared" si="15"/>
        <v>0</v>
      </c>
      <c r="J69" s="7">
        <v>0</v>
      </c>
      <c r="K69" s="7">
        <f t="shared" ref="K69:K90" si="17">+J69/J$4</f>
        <v>0</v>
      </c>
      <c r="L69" s="7">
        <f t="shared" si="16"/>
        <v>0</v>
      </c>
      <c r="M69" s="7">
        <f t="shared" ref="M69:M91" si="18">L69/$L$4</f>
        <v>0</v>
      </c>
      <c r="N69" s="7">
        <v>0</v>
      </c>
      <c r="O69" s="7">
        <f t="shared" si="7"/>
        <v>0</v>
      </c>
      <c r="P69" s="7">
        <v>0</v>
      </c>
      <c r="Q69" s="7">
        <f t="shared" si="8"/>
        <v>0</v>
      </c>
      <c r="R69" s="7">
        <v>0</v>
      </c>
      <c r="S69" s="7">
        <f t="shared" si="9"/>
        <v>0</v>
      </c>
      <c r="V69" s="8">
        <f t="shared" ref="V69:V90" si="19">SUM(F69,H69,J69,N69,P69,R69)</f>
        <v>0</v>
      </c>
      <c r="W69" s="2">
        <f t="shared" si="10"/>
        <v>0</v>
      </c>
    </row>
    <row r="70" customHeight="1" spans="2:23">
      <c r="B70" s="10">
        <v>66</v>
      </c>
      <c r="C70" s="7" t="s">
        <v>89</v>
      </c>
      <c r="D70" s="7">
        <v>0</v>
      </c>
      <c r="E70" s="7">
        <v>0</v>
      </c>
      <c r="F70" s="7">
        <v>0</v>
      </c>
      <c r="G70" s="7">
        <f t="shared" si="14"/>
        <v>0</v>
      </c>
      <c r="I70" s="7">
        <f t="shared" si="15"/>
        <v>0</v>
      </c>
      <c r="J70" s="7">
        <v>0</v>
      </c>
      <c r="K70" s="7">
        <f t="shared" si="17"/>
        <v>0</v>
      </c>
      <c r="L70" s="7">
        <f t="shared" si="16"/>
        <v>0</v>
      </c>
      <c r="M70" s="7">
        <f t="shared" si="18"/>
        <v>0</v>
      </c>
      <c r="N70" s="7">
        <v>0</v>
      </c>
      <c r="O70" s="7">
        <f t="shared" ref="O70:O90" si="20">N70/$N$4</f>
        <v>0</v>
      </c>
      <c r="P70" s="7">
        <v>0</v>
      </c>
      <c r="Q70" s="7">
        <f t="shared" ref="Q70:Q90" si="21">P70/$P$4</f>
        <v>0</v>
      </c>
      <c r="R70" s="7">
        <v>0</v>
      </c>
      <c r="S70" s="7">
        <f t="shared" ref="S70:S90" si="22">R70/$R$4</f>
        <v>0</v>
      </c>
      <c r="V70" s="8">
        <f t="shared" si="19"/>
        <v>0</v>
      </c>
      <c r="W70" s="2">
        <f t="shared" ref="W70:W92" si="23">V70/$V$4</f>
        <v>0</v>
      </c>
    </row>
    <row r="71" customHeight="1" spans="2:23">
      <c r="B71" s="10">
        <v>67</v>
      </c>
      <c r="C71" s="7" t="s">
        <v>90</v>
      </c>
      <c r="D71" s="7">
        <v>0</v>
      </c>
      <c r="E71" s="7">
        <v>0</v>
      </c>
      <c r="F71" s="7">
        <v>0</v>
      </c>
      <c r="G71" s="7">
        <f t="shared" si="14"/>
        <v>0</v>
      </c>
      <c r="I71" s="7">
        <f t="shared" si="15"/>
        <v>0</v>
      </c>
      <c r="J71" s="7">
        <v>0</v>
      </c>
      <c r="K71" s="7">
        <f t="shared" si="17"/>
        <v>0</v>
      </c>
      <c r="L71" s="7">
        <f t="shared" si="16"/>
        <v>0</v>
      </c>
      <c r="M71" s="7">
        <f t="shared" si="18"/>
        <v>0</v>
      </c>
      <c r="N71" s="7">
        <v>0</v>
      </c>
      <c r="O71" s="7">
        <f t="shared" si="20"/>
        <v>0</v>
      </c>
      <c r="P71" s="7">
        <v>0</v>
      </c>
      <c r="Q71" s="7">
        <f t="shared" si="21"/>
        <v>0</v>
      </c>
      <c r="R71" s="7">
        <v>0</v>
      </c>
      <c r="S71" s="7">
        <f t="shared" si="22"/>
        <v>0</v>
      </c>
      <c r="V71" s="8">
        <f t="shared" si="19"/>
        <v>0</v>
      </c>
      <c r="W71" s="2">
        <f t="shared" si="23"/>
        <v>0</v>
      </c>
    </row>
    <row r="72" customHeight="1" spans="2:23">
      <c r="B72" s="10">
        <v>68</v>
      </c>
      <c r="C72" s="7" t="s">
        <v>91</v>
      </c>
      <c r="D72" s="7">
        <v>0</v>
      </c>
      <c r="E72" s="7">
        <v>0</v>
      </c>
      <c r="F72" s="7">
        <v>0</v>
      </c>
      <c r="G72" s="7">
        <f t="shared" si="14"/>
        <v>0</v>
      </c>
      <c r="I72" s="7">
        <f t="shared" si="15"/>
        <v>0</v>
      </c>
      <c r="J72" s="7">
        <v>0</v>
      </c>
      <c r="K72" s="7">
        <f t="shared" si="17"/>
        <v>0</v>
      </c>
      <c r="L72" s="7">
        <f t="shared" si="16"/>
        <v>0</v>
      </c>
      <c r="M72" s="7">
        <f t="shared" si="18"/>
        <v>0</v>
      </c>
      <c r="N72" s="7">
        <v>0</v>
      </c>
      <c r="O72" s="7">
        <f t="shared" si="20"/>
        <v>0</v>
      </c>
      <c r="P72" s="7">
        <v>0</v>
      </c>
      <c r="Q72" s="7">
        <f t="shared" si="21"/>
        <v>0</v>
      </c>
      <c r="R72" s="7">
        <v>0</v>
      </c>
      <c r="S72" s="7">
        <f t="shared" si="22"/>
        <v>0</v>
      </c>
      <c r="V72" s="8">
        <f t="shared" si="19"/>
        <v>0</v>
      </c>
      <c r="W72" s="2">
        <f t="shared" si="23"/>
        <v>0</v>
      </c>
    </row>
    <row r="73" customHeight="1" spans="2:23">
      <c r="B73" s="10">
        <v>69</v>
      </c>
      <c r="C73" s="7" t="s">
        <v>92</v>
      </c>
      <c r="D73" s="7">
        <v>0</v>
      </c>
      <c r="E73" s="7">
        <v>0</v>
      </c>
      <c r="F73" s="7">
        <v>0</v>
      </c>
      <c r="G73" s="7">
        <f t="shared" si="14"/>
        <v>0</v>
      </c>
      <c r="I73" s="7">
        <f t="shared" si="15"/>
        <v>0</v>
      </c>
      <c r="J73" s="7">
        <v>0</v>
      </c>
      <c r="K73" s="7">
        <f t="shared" si="17"/>
        <v>0</v>
      </c>
      <c r="L73" s="7">
        <f t="shared" si="16"/>
        <v>0</v>
      </c>
      <c r="M73" s="7">
        <f t="shared" si="18"/>
        <v>0</v>
      </c>
      <c r="N73" s="7">
        <v>0</v>
      </c>
      <c r="O73" s="7">
        <f t="shared" si="20"/>
        <v>0</v>
      </c>
      <c r="P73" s="7">
        <v>0</v>
      </c>
      <c r="Q73" s="7">
        <f t="shared" si="21"/>
        <v>0</v>
      </c>
      <c r="R73" s="7">
        <v>0</v>
      </c>
      <c r="S73" s="7">
        <f t="shared" si="22"/>
        <v>0</v>
      </c>
      <c r="V73" s="8">
        <f t="shared" si="19"/>
        <v>0</v>
      </c>
      <c r="W73" s="2">
        <f t="shared" si="23"/>
        <v>0</v>
      </c>
    </row>
    <row r="74" customHeight="1" spans="2:23">
      <c r="B74" s="10">
        <v>70</v>
      </c>
      <c r="C74" s="7" t="s">
        <v>93</v>
      </c>
      <c r="D74" s="7">
        <v>0</v>
      </c>
      <c r="E74" s="7">
        <v>0</v>
      </c>
      <c r="F74" s="7">
        <v>0</v>
      </c>
      <c r="G74" s="7">
        <f t="shared" si="14"/>
        <v>0</v>
      </c>
      <c r="I74" s="7">
        <f t="shared" si="15"/>
        <v>0</v>
      </c>
      <c r="J74" s="7">
        <v>0</v>
      </c>
      <c r="K74" s="7">
        <f t="shared" si="17"/>
        <v>0</v>
      </c>
      <c r="L74" s="7">
        <f t="shared" si="16"/>
        <v>0</v>
      </c>
      <c r="M74" s="7">
        <f t="shared" si="18"/>
        <v>0</v>
      </c>
      <c r="N74" s="7">
        <v>0</v>
      </c>
      <c r="O74" s="7">
        <f t="shared" si="20"/>
        <v>0</v>
      </c>
      <c r="P74" s="7">
        <v>0</v>
      </c>
      <c r="Q74" s="7">
        <f t="shared" si="21"/>
        <v>0</v>
      </c>
      <c r="R74" s="7">
        <v>0</v>
      </c>
      <c r="S74" s="7">
        <f t="shared" si="22"/>
        <v>0</v>
      </c>
      <c r="V74" s="8">
        <f t="shared" si="19"/>
        <v>0</v>
      </c>
      <c r="W74" s="2">
        <f t="shared" si="23"/>
        <v>0</v>
      </c>
    </row>
    <row r="75" customHeight="1" spans="2:23">
      <c r="B75" s="10">
        <v>71</v>
      </c>
      <c r="C75" s="7" t="s">
        <v>94</v>
      </c>
      <c r="D75" s="7">
        <v>0</v>
      </c>
      <c r="E75" s="7">
        <v>0</v>
      </c>
      <c r="F75" s="7">
        <v>0</v>
      </c>
      <c r="G75" s="7">
        <f t="shared" si="14"/>
        <v>0</v>
      </c>
      <c r="I75" s="7">
        <f t="shared" si="15"/>
        <v>0</v>
      </c>
      <c r="J75" s="7">
        <v>0</v>
      </c>
      <c r="K75" s="7">
        <f t="shared" si="17"/>
        <v>0</v>
      </c>
      <c r="L75" s="7">
        <f t="shared" si="16"/>
        <v>0</v>
      </c>
      <c r="M75" s="7">
        <f t="shared" si="18"/>
        <v>0</v>
      </c>
      <c r="N75" s="7">
        <v>0</v>
      </c>
      <c r="O75" s="7">
        <f t="shared" si="20"/>
        <v>0</v>
      </c>
      <c r="P75" s="7">
        <v>0</v>
      </c>
      <c r="Q75" s="7">
        <f t="shared" si="21"/>
        <v>0</v>
      </c>
      <c r="R75" s="7">
        <v>0</v>
      </c>
      <c r="S75" s="7">
        <f t="shared" si="22"/>
        <v>0</v>
      </c>
      <c r="V75" s="8">
        <f t="shared" si="19"/>
        <v>0</v>
      </c>
      <c r="W75" s="2">
        <f t="shared" si="23"/>
        <v>0</v>
      </c>
    </row>
    <row r="76" customHeight="1" spans="2:23">
      <c r="B76" s="10">
        <v>72</v>
      </c>
      <c r="C76" s="7" t="s">
        <v>95</v>
      </c>
      <c r="D76" s="7">
        <v>0</v>
      </c>
      <c r="E76" s="7">
        <v>0</v>
      </c>
      <c r="F76" s="7">
        <v>0</v>
      </c>
      <c r="G76" s="7">
        <f t="shared" si="14"/>
        <v>0</v>
      </c>
      <c r="I76" s="7">
        <f t="shared" si="15"/>
        <v>0</v>
      </c>
      <c r="J76" s="7">
        <v>0</v>
      </c>
      <c r="K76" s="7">
        <f t="shared" si="17"/>
        <v>0</v>
      </c>
      <c r="L76" s="7">
        <f t="shared" si="16"/>
        <v>0</v>
      </c>
      <c r="M76" s="7">
        <f t="shared" si="18"/>
        <v>0</v>
      </c>
      <c r="N76" s="7">
        <v>0</v>
      </c>
      <c r="O76" s="7">
        <f t="shared" si="20"/>
        <v>0</v>
      </c>
      <c r="P76" s="7">
        <v>0</v>
      </c>
      <c r="Q76" s="7">
        <f t="shared" si="21"/>
        <v>0</v>
      </c>
      <c r="R76" s="7">
        <v>0</v>
      </c>
      <c r="S76" s="7">
        <f t="shared" si="22"/>
        <v>0</v>
      </c>
      <c r="V76" s="8">
        <f t="shared" si="19"/>
        <v>0</v>
      </c>
      <c r="W76" s="2">
        <f t="shared" si="23"/>
        <v>0</v>
      </c>
    </row>
    <row r="77" customHeight="1" spans="2:23">
      <c r="B77" s="10">
        <v>73</v>
      </c>
      <c r="C77" s="7" t="s">
        <v>96</v>
      </c>
      <c r="D77" s="7">
        <v>0</v>
      </c>
      <c r="E77" s="7">
        <v>0</v>
      </c>
      <c r="F77" s="7">
        <v>0</v>
      </c>
      <c r="G77" s="7">
        <f t="shared" si="14"/>
        <v>0</v>
      </c>
      <c r="I77" s="7">
        <f t="shared" si="15"/>
        <v>0</v>
      </c>
      <c r="J77" s="7">
        <v>0</v>
      </c>
      <c r="K77" s="7">
        <f t="shared" si="17"/>
        <v>0</v>
      </c>
      <c r="L77" s="7">
        <f t="shared" si="16"/>
        <v>0</v>
      </c>
      <c r="M77" s="7">
        <f t="shared" si="18"/>
        <v>0</v>
      </c>
      <c r="N77" s="7">
        <v>0</v>
      </c>
      <c r="O77" s="7">
        <f t="shared" si="20"/>
        <v>0</v>
      </c>
      <c r="P77" s="7">
        <v>0</v>
      </c>
      <c r="Q77" s="7">
        <f t="shared" si="21"/>
        <v>0</v>
      </c>
      <c r="R77" s="7">
        <v>0</v>
      </c>
      <c r="S77" s="7">
        <f t="shared" si="22"/>
        <v>0</v>
      </c>
      <c r="V77" s="8">
        <f t="shared" si="19"/>
        <v>0</v>
      </c>
      <c r="W77" s="2">
        <f t="shared" si="23"/>
        <v>0</v>
      </c>
    </row>
    <row r="78" customHeight="1" spans="2:23">
      <c r="B78" s="10">
        <v>74</v>
      </c>
      <c r="C78" s="7" t="s">
        <v>97</v>
      </c>
      <c r="D78" s="7">
        <v>0</v>
      </c>
      <c r="E78" s="7">
        <v>0</v>
      </c>
      <c r="F78" s="7">
        <v>0</v>
      </c>
      <c r="G78" s="7">
        <f t="shared" si="14"/>
        <v>0</v>
      </c>
      <c r="I78" s="7">
        <f t="shared" si="15"/>
        <v>0</v>
      </c>
      <c r="J78" s="7">
        <v>0</v>
      </c>
      <c r="K78" s="7">
        <f t="shared" si="17"/>
        <v>0</v>
      </c>
      <c r="L78" s="7">
        <f t="shared" si="16"/>
        <v>0</v>
      </c>
      <c r="M78" s="7">
        <f t="shared" si="18"/>
        <v>0</v>
      </c>
      <c r="N78" s="7">
        <v>0</v>
      </c>
      <c r="O78" s="7">
        <f t="shared" si="20"/>
        <v>0</v>
      </c>
      <c r="P78" s="7">
        <v>0</v>
      </c>
      <c r="Q78" s="7">
        <f t="shared" si="21"/>
        <v>0</v>
      </c>
      <c r="R78" s="7">
        <v>0</v>
      </c>
      <c r="S78" s="7">
        <f t="shared" si="22"/>
        <v>0</v>
      </c>
      <c r="V78" s="8">
        <f t="shared" si="19"/>
        <v>0</v>
      </c>
      <c r="W78" s="2">
        <f t="shared" si="23"/>
        <v>0</v>
      </c>
    </row>
    <row r="79" customHeight="1" spans="2:23">
      <c r="B79" s="10">
        <v>75</v>
      </c>
      <c r="C79" s="7" t="s">
        <v>98</v>
      </c>
      <c r="D79" s="7">
        <v>0</v>
      </c>
      <c r="E79" s="7">
        <v>0</v>
      </c>
      <c r="F79" s="7">
        <v>0</v>
      </c>
      <c r="G79" s="7">
        <f t="shared" si="14"/>
        <v>0</v>
      </c>
      <c r="I79" s="7">
        <f t="shared" si="15"/>
        <v>0</v>
      </c>
      <c r="J79" s="7">
        <v>0</v>
      </c>
      <c r="K79" s="7">
        <f t="shared" si="17"/>
        <v>0</v>
      </c>
      <c r="L79" s="7">
        <f t="shared" si="16"/>
        <v>0</v>
      </c>
      <c r="M79" s="7">
        <f t="shared" si="18"/>
        <v>0</v>
      </c>
      <c r="N79" s="7">
        <v>0</v>
      </c>
      <c r="O79" s="7">
        <f t="shared" si="20"/>
        <v>0</v>
      </c>
      <c r="P79" s="7">
        <v>0</v>
      </c>
      <c r="Q79" s="7">
        <f t="shared" si="21"/>
        <v>0</v>
      </c>
      <c r="R79" s="7">
        <v>0</v>
      </c>
      <c r="S79" s="7">
        <f t="shared" si="22"/>
        <v>0</v>
      </c>
      <c r="V79" s="8">
        <f t="shared" si="19"/>
        <v>0</v>
      </c>
      <c r="W79" s="2">
        <f t="shared" si="23"/>
        <v>0</v>
      </c>
    </row>
    <row r="80" customHeight="1" spans="2:23">
      <c r="B80" s="10">
        <v>76</v>
      </c>
      <c r="C80" s="7" t="s">
        <v>99</v>
      </c>
      <c r="D80" s="7">
        <v>0</v>
      </c>
      <c r="E80" s="7">
        <v>0</v>
      </c>
      <c r="F80" s="7">
        <v>0</v>
      </c>
      <c r="G80" s="7">
        <f t="shared" si="14"/>
        <v>0</v>
      </c>
      <c r="I80" s="7">
        <f t="shared" si="15"/>
        <v>0</v>
      </c>
      <c r="J80" s="7">
        <v>0</v>
      </c>
      <c r="K80" s="7">
        <f t="shared" si="17"/>
        <v>0</v>
      </c>
      <c r="L80" s="7">
        <f t="shared" si="16"/>
        <v>0</v>
      </c>
      <c r="M80" s="7">
        <f t="shared" si="18"/>
        <v>0</v>
      </c>
      <c r="N80" s="7">
        <v>0</v>
      </c>
      <c r="O80" s="7">
        <f t="shared" si="20"/>
        <v>0</v>
      </c>
      <c r="P80" s="7">
        <v>0</v>
      </c>
      <c r="Q80" s="7">
        <f t="shared" si="21"/>
        <v>0</v>
      </c>
      <c r="R80" s="7">
        <v>0</v>
      </c>
      <c r="S80" s="7">
        <f t="shared" si="22"/>
        <v>0</v>
      </c>
      <c r="V80" s="8">
        <f t="shared" si="19"/>
        <v>0</v>
      </c>
      <c r="W80" s="2">
        <f t="shared" si="23"/>
        <v>0</v>
      </c>
    </row>
    <row r="81" customHeight="1" spans="2:23">
      <c r="B81" s="10">
        <v>77</v>
      </c>
      <c r="C81" s="7" t="s">
        <v>100</v>
      </c>
      <c r="D81" s="7">
        <v>0</v>
      </c>
      <c r="E81" s="7">
        <v>0</v>
      </c>
      <c r="F81" s="7">
        <v>0</v>
      </c>
      <c r="G81" s="7">
        <f t="shared" si="14"/>
        <v>0</v>
      </c>
      <c r="I81" s="7">
        <f t="shared" si="15"/>
        <v>0</v>
      </c>
      <c r="J81" s="7">
        <v>0</v>
      </c>
      <c r="K81" s="7">
        <f t="shared" si="17"/>
        <v>0</v>
      </c>
      <c r="L81" s="7">
        <f t="shared" si="16"/>
        <v>0</v>
      </c>
      <c r="M81" s="7">
        <f t="shared" si="18"/>
        <v>0</v>
      </c>
      <c r="N81" s="7">
        <v>0</v>
      </c>
      <c r="O81" s="7">
        <f t="shared" si="20"/>
        <v>0</v>
      </c>
      <c r="P81" s="7">
        <v>0</v>
      </c>
      <c r="Q81" s="7">
        <f t="shared" si="21"/>
        <v>0</v>
      </c>
      <c r="R81" s="7">
        <v>0</v>
      </c>
      <c r="S81" s="7">
        <f t="shared" si="22"/>
        <v>0</v>
      </c>
      <c r="V81" s="8">
        <f t="shared" si="19"/>
        <v>0</v>
      </c>
      <c r="W81" s="2">
        <f t="shared" si="23"/>
        <v>0</v>
      </c>
    </row>
    <row r="82" customHeight="1" spans="2:23">
      <c r="B82" s="10">
        <v>78</v>
      </c>
      <c r="C82" s="7" t="s">
        <v>101</v>
      </c>
      <c r="D82" s="7">
        <v>0</v>
      </c>
      <c r="E82" s="7">
        <v>0</v>
      </c>
      <c r="F82" s="7">
        <v>0</v>
      </c>
      <c r="G82" s="7">
        <f t="shared" si="14"/>
        <v>0</v>
      </c>
      <c r="I82" s="7">
        <f t="shared" si="15"/>
        <v>0</v>
      </c>
      <c r="J82" s="7">
        <v>0</v>
      </c>
      <c r="K82" s="7">
        <f t="shared" si="17"/>
        <v>0</v>
      </c>
      <c r="L82" s="7">
        <f t="shared" si="16"/>
        <v>0</v>
      </c>
      <c r="M82" s="7">
        <f t="shared" si="18"/>
        <v>0</v>
      </c>
      <c r="N82" s="7">
        <v>0</v>
      </c>
      <c r="O82" s="7">
        <f t="shared" si="20"/>
        <v>0</v>
      </c>
      <c r="P82" s="7">
        <v>0</v>
      </c>
      <c r="Q82" s="7">
        <f t="shared" si="21"/>
        <v>0</v>
      </c>
      <c r="R82" s="7">
        <v>0</v>
      </c>
      <c r="S82" s="7">
        <f t="shared" si="22"/>
        <v>0</v>
      </c>
      <c r="V82" s="8">
        <f t="shared" si="19"/>
        <v>0</v>
      </c>
      <c r="W82" s="2">
        <f t="shared" si="23"/>
        <v>0</v>
      </c>
    </row>
    <row r="83" customHeight="1" spans="2:23">
      <c r="B83" s="10">
        <v>79</v>
      </c>
      <c r="C83" s="7" t="s">
        <v>102</v>
      </c>
      <c r="D83" s="7">
        <v>0</v>
      </c>
      <c r="E83" s="7">
        <v>0</v>
      </c>
      <c r="F83" s="7">
        <v>0</v>
      </c>
      <c r="G83" s="7">
        <f t="shared" si="14"/>
        <v>0</v>
      </c>
      <c r="I83" s="7">
        <f t="shared" si="15"/>
        <v>0</v>
      </c>
      <c r="J83" s="7">
        <v>0</v>
      </c>
      <c r="K83" s="7">
        <f t="shared" si="17"/>
        <v>0</v>
      </c>
      <c r="L83" s="7">
        <f t="shared" si="16"/>
        <v>0</v>
      </c>
      <c r="M83" s="7">
        <f t="shared" si="18"/>
        <v>0</v>
      </c>
      <c r="N83" s="7">
        <v>0</v>
      </c>
      <c r="O83" s="7">
        <f t="shared" si="20"/>
        <v>0</v>
      </c>
      <c r="P83" s="7">
        <v>0</v>
      </c>
      <c r="Q83" s="7">
        <f t="shared" si="21"/>
        <v>0</v>
      </c>
      <c r="R83" s="7">
        <v>0</v>
      </c>
      <c r="S83" s="7">
        <f t="shared" si="22"/>
        <v>0</v>
      </c>
      <c r="V83" s="8">
        <f t="shared" si="19"/>
        <v>0</v>
      </c>
      <c r="W83" s="2">
        <f t="shared" si="23"/>
        <v>0</v>
      </c>
    </row>
    <row r="84" customHeight="1" spans="2:23">
      <c r="B84" s="10">
        <v>80</v>
      </c>
      <c r="C84" s="7" t="s">
        <v>103</v>
      </c>
      <c r="D84" s="7">
        <v>0</v>
      </c>
      <c r="E84" s="7">
        <v>0</v>
      </c>
      <c r="F84" s="7">
        <v>0</v>
      </c>
      <c r="G84" s="7">
        <f t="shared" si="14"/>
        <v>0</v>
      </c>
      <c r="I84" s="7">
        <f t="shared" si="15"/>
        <v>0</v>
      </c>
      <c r="J84" s="7">
        <v>0</v>
      </c>
      <c r="K84" s="7">
        <f t="shared" si="17"/>
        <v>0</v>
      </c>
      <c r="L84" s="7">
        <f t="shared" si="16"/>
        <v>0</v>
      </c>
      <c r="M84" s="7">
        <f t="shared" si="18"/>
        <v>0</v>
      </c>
      <c r="N84" s="7">
        <v>0</v>
      </c>
      <c r="O84" s="7">
        <f t="shared" si="20"/>
        <v>0</v>
      </c>
      <c r="P84" s="7">
        <v>0</v>
      </c>
      <c r="Q84" s="7">
        <f t="shared" si="21"/>
        <v>0</v>
      </c>
      <c r="R84" s="7">
        <v>0</v>
      </c>
      <c r="S84" s="7">
        <f t="shared" si="22"/>
        <v>0</v>
      </c>
      <c r="V84" s="8">
        <f t="shared" si="19"/>
        <v>0</v>
      </c>
      <c r="W84" s="2">
        <f t="shared" si="23"/>
        <v>0</v>
      </c>
    </row>
    <row r="85" customHeight="1" spans="2:23">
      <c r="B85" s="10">
        <v>81</v>
      </c>
      <c r="C85" s="7" t="s">
        <v>104</v>
      </c>
      <c r="D85" s="7">
        <v>0</v>
      </c>
      <c r="E85" s="7">
        <v>0</v>
      </c>
      <c r="F85" s="7">
        <v>0</v>
      </c>
      <c r="G85" s="7">
        <f t="shared" si="14"/>
        <v>0</v>
      </c>
      <c r="I85" s="7">
        <f t="shared" si="15"/>
        <v>0</v>
      </c>
      <c r="J85" s="7">
        <v>0</v>
      </c>
      <c r="K85" s="7">
        <f t="shared" si="17"/>
        <v>0</v>
      </c>
      <c r="L85" s="7">
        <f t="shared" si="16"/>
        <v>0</v>
      </c>
      <c r="M85" s="7">
        <f t="shared" si="18"/>
        <v>0</v>
      </c>
      <c r="N85" s="7">
        <v>0</v>
      </c>
      <c r="O85" s="7">
        <f t="shared" si="20"/>
        <v>0</v>
      </c>
      <c r="P85" s="7">
        <v>0</v>
      </c>
      <c r="Q85" s="7">
        <f t="shared" si="21"/>
        <v>0</v>
      </c>
      <c r="R85" s="7">
        <v>0</v>
      </c>
      <c r="S85" s="7">
        <f t="shared" si="22"/>
        <v>0</v>
      </c>
      <c r="V85" s="8">
        <f t="shared" si="19"/>
        <v>0</v>
      </c>
      <c r="W85" s="2">
        <f t="shared" si="23"/>
        <v>0</v>
      </c>
    </row>
    <row r="86" customHeight="1" spans="2:23">
      <c r="B86" s="10">
        <v>82</v>
      </c>
      <c r="C86" s="7" t="s">
        <v>105</v>
      </c>
      <c r="D86" s="7">
        <v>0</v>
      </c>
      <c r="E86" s="7">
        <v>0</v>
      </c>
      <c r="F86" s="7">
        <v>0</v>
      </c>
      <c r="G86" s="7">
        <f t="shared" si="14"/>
        <v>0</v>
      </c>
      <c r="H86" s="7">
        <v>194113.2</v>
      </c>
      <c r="I86" s="7">
        <f t="shared" si="15"/>
        <v>9.3647548299262</v>
      </c>
      <c r="J86" s="7">
        <f>220510.7-178944.33</f>
        <v>41566.37</v>
      </c>
      <c r="K86" s="7">
        <f t="shared" si="17"/>
        <v>1.78628194434238</v>
      </c>
      <c r="L86" s="7">
        <f t="shared" si="16"/>
        <v>235679.57</v>
      </c>
      <c r="M86" s="7">
        <f t="shared" si="18"/>
        <v>3.79765111756014</v>
      </c>
      <c r="N86" s="7">
        <v>-214698.12</v>
      </c>
      <c r="O86" s="7">
        <f t="shared" si="20"/>
        <v>-9.79622666303469</v>
      </c>
      <c r="P86" s="7">
        <v>0</v>
      </c>
      <c r="Q86" s="7">
        <f t="shared" si="21"/>
        <v>0</v>
      </c>
      <c r="R86" s="7">
        <v>0</v>
      </c>
      <c r="S86" s="7">
        <f t="shared" si="22"/>
        <v>0</v>
      </c>
      <c r="V86" s="8">
        <f t="shared" si="19"/>
        <v>20981.45</v>
      </c>
      <c r="W86" s="2">
        <f t="shared" si="23"/>
        <v>0.15530715530116</v>
      </c>
    </row>
    <row r="87" customHeight="1" spans="2:23">
      <c r="B87" s="10">
        <v>83</v>
      </c>
      <c r="C87" s="7" t="s">
        <v>106</v>
      </c>
      <c r="D87" s="7">
        <v>0</v>
      </c>
      <c r="E87" s="7">
        <v>0</v>
      </c>
      <c r="F87" s="7">
        <v>0</v>
      </c>
      <c r="G87" s="7">
        <f t="shared" si="14"/>
        <v>0</v>
      </c>
      <c r="I87" s="7">
        <f t="shared" si="15"/>
        <v>0</v>
      </c>
      <c r="K87" s="7">
        <f t="shared" si="17"/>
        <v>0</v>
      </c>
      <c r="L87" s="7">
        <f t="shared" si="16"/>
        <v>0</v>
      </c>
      <c r="M87" s="7">
        <f t="shared" si="18"/>
        <v>0</v>
      </c>
      <c r="N87" s="7">
        <v>0</v>
      </c>
      <c r="O87" s="7">
        <f t="shared" si="20"/>
        <v>0</v>
      </c>
      <c r="P87" s="7">
        <v>0</v>
      </c>
      <c r="Q87" s="7">
        <f t="shared" si="21"/>
        <v>0</v>
      </c>
      <c r="R87" s="7">
        <v>0</v>
      </c>
      <c r="S87" s="7">
        <f t="shared" si="22"/>
        <v>0</v>
      </c>
      <c r="V87" s="8">
        <f t="shared" si="19"/>
        <v>0</v>
      </c>
      <c r="W87" s="2">
        <f t="shared" si="23"/>
        <v>0</v>
      </c>
    </row>
    <row r="88" customHeight="1" spans="2:23">
      <c r="B88" s="10">
        <v>84</v>
      </c>
      <c r="C88" s="7" t="s">
        <v>107</v>
      </c>
      <c r="D88" s="7">
        <v>0</v>
      </c>
      <c r="E88" s="7">
        <v>0</v>
      </c>
      <c r="F88" s="7">
        <v>0</v>
      </c>
      <c r="G88" s="7">
        <f t="shared" si="14"/>
        <v>0</v>
      </c>
      <c r="I88" s="7">
        <f t="shared" si="15"/>
        <v>0</v>
      </c>
      <c r="K88" s="7">
        <f t="shared" si="17"/>
        <v>0</v>
      </c>
      <c r="L88" s="7">
        <f t="shared" si="16"/>
        <v>0</v>
      </c>
      <c r="M88" s="7">
        <f t="shared" si="18"/>
        <v>0</v>
      </c>
      <c r="N88" s="7">
        <v>0</v>
      </c>
      <c r="O88" s="7">
        <f t="shared" si="20"/>
        <v>0</v>
      </c>
      <c r="P88" s="7">
        <v>0</v>
      </c>
      <c r="Q88" s="7">
        <f t="shared" si="21"/>
        <v>0</v>
      </c>
      <c r="R88" s="7">
        <v>0</v>
      </c>
      <c r="S88" s="7">
        <f t="shared" si="22"/>
        <v>0</v>
      </c>
      <c r="V88" s="8">
        <f t="shared" si="19"/>
        <v>0</v>
      </c>
      <c r="W88" s="2">
        <f t="shared" si="23"/>
        <v>0</v>
      </c>
    </row>
    <row r="89" customHeight="1" spans="2:23">
      <c r="B89" s="10">
        <v>85</v>
      </c>
      <c r="C89" s="7" t="s">
        <v>108</v>
      </c>
      <c r="D89" s="7">
        <v>0</v>
      </c>
      <c r="E89" s="7">
        <v>0</v>
      </c>
      <c r="F89" s="7">
        <v>0</v>
      </c>
      <c r="G89" s="7">
        <f t="shared" si="14"/>
        <v>0</v>
      </c>
      <c r="I89" s="7">
        <f t="shared" si="15"/>
        <v>0</v>
      </c>
      <c r="K89" s="7">
        <f t="shared" si="17"/>
        <v>0</v>
      </c>
      <c r="L89" s="7">
        <f t="shared" si="16"/>
        <v>0</v>
      </c>
      <c r="M89" s="7">
        <f t="shared" si="18"/>
        <v>0</v>
      </c>
      <c r="N89" s="7">
        <v>0</v>
      </c>
      <c r="O89" s="7">
        <f t="shared" si="20"/>
        <v>0</v>
      </c>
      <c r="P89" s="7">
        <v>0</v>
      </c>
      <c r="Q89" s="7">
        <f t="shared" si="21"/>
        <v>0</v>
      </c>
      <c r="R89" s="7">
        <v>0</v>
      </c>
      <c r="S89" s="7">
        <f t="shared" si="22"/>
        <v>0</v>
      </c>
      <c r="V89" s="8">
        <f t="shared" si="19"/>
        <v>0</v>
      </c>
      <c r="W89" s="2">
        <f t="shared" si="23"/>
        <v>0</v>
      </c>
    </row>
    <row r="90" customHeight="1" spans="2:23">
      <c r="B90" s="10">
        <v>86</v>
      </c>
      <c r="C90" s="7" t="s">
        <v>109</v>
      </c>
      <c r="D90" s="7">
        <v>0</v>
      </c>
      <c r="E90" s="7">
        <v>0</v>
      </c>
      <c r="F90" s="7">
        <v>0</v>
      </c>
      <c r="G90" s="7">
        <f t="shared" si="14"/>
        <v>0</v>
      </c>
      <c r="I90" s="7">
        <f t="shared" si="15"/>
        <v>0</v>
      </c>
      <c r="K90" s="7">
        <f t="shared" si="17"/>
        <v>0</v>
      </c>
      <c r="L90" s="7">
        <f t="shared" si="16"/>
        <v>0</v>
      </c>
      <c r="M90" s="7">
        <f t="shared" si="18"/>
        <v>0</v>
      </c>
      <c r="N90" s="7">
        <v>0</v>
      </c>
      <c r="O90" s="7">
        <f t="shared" si="20"/>
        <v>0</v>
      </c>
      <c r="P90" s="7">
        <v>0</v>
      </c>
      <c r="Q90" s="7">
        <f t="shared" si="21"/>
        <v>0</v>
      </c>
      <c r="R90" s="7">
        <v>0</v>
      </c>
      <c r="S90" s="7">
        <f t="shared" si="22"/>
        <v>0</v>
      </c>
      <c r="V90" s="8">
        <f t="shared" si="19"/>
        <v>0</v>
      </c>
      <c r="W90" s="2">
        <f t="shared" si="23"/>
        <v>0</v>
      </c>
    </row>
    <row r="91" s="5" customFormat="1" customHeight="1" spans="2:76">
      <c r="B91" s="5">
        <v>87</v>
      </c>
      <c r="C91" s="5" t="s">
        <v>110</v>
      </c>
      <c r="D91" s="5">
        <v>18351296.464258</v>
      </c>
      <c r="E91" s="5">
        <v>213.997159627548</v>
      </c>
      <c r="F91" s="5">
        <f t="shared" ref="F91:K91" si="24">SUM(F5:F90)-F5-F49</f>
        <v>2374725.61510972</v>
      </c>
      <c r="G91" s="5">
        <f t="shared" si="24"/>
        <v>131.480195970191</v>
      </c>
      <c r="H91" s="5">
        <f t="shared" si="24"/>
        <v>2978911.05813636</v>
      </c>
      <c r="I91" s="5">
        <f t="shared" si="24"/>
        <v>143.713934547486</v>
      </c>
      <c r="J91" s="5">
        <f t="shared" si="24"/>
        <v>3285784.54363636</v>
      </c>
      <c r="K91" s="5">
        <f t="shared" si="24"/>
        <v>141.203997445457</v>
      </c>
      <c r="L91" s="5">
        <f t="shared" si="16"/>
        <v>8639421.21688245</v>
      </c>
      <c r="M91" s="5">
        <f t="shared" si="18"/>
        <v>139.21235361795</v>
      </c>
      <c r="N91" s="5">
        <f t="shared" ref="N91:V91" si="25">SUM(N5:N90)-N5-N49</f>
        <v>2942081.52</v>
      </c>
      <c r="O91" s="5">
        <f t="shared" si="25"/>
        <v>134.241033088905</v>
      </c>
      <c r="P91" s="5">
        <f t="shared" si="25"/>
        <v>3350082.65</v>
      </c>
      <c r="Q91" s="5">
        <f t="shared" si="25"/>
        <v>132.418050071761</v>
      </c>
      <c r="R91" s="5">
        <f t="shared" si="25"/>
        <v>3719942.59</v>
      </c>
      <c r="S91" s="5">
        <f t="shared" si="25"/>
        <v>144.063879762121</v>
      </c>
      <c r="T91" s="5">
        <f t="shared" si="25"/>
        <v>0</v>
      </c>
      <c r="U91" s="5">
        <f t="shared" si="25"/>
        <v>0</v>
      </c>
      <c r="V91" s="8">
        <f t="shared" si="25"/>
        <v>18651527.9768824</v>
      </c>
      <c r="W91" s="2">
        <f t="shared" si="23"/>
        <v>138.060799044375</v>
      </c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</row>
    <row r="92" s="5" customFormat="1" customHeight="1" spans="3:76">
      <c r="C92" s="5" t="s">
        <v>111</v>
      </c>
      <c r="D92" s="5">
        <v>0</v>
      </c>
      <c r="E92" s="5">
        <v>0</v>
      </c>
      <c r="F92" s="4">
        <f t="shared" ref="F92:Q92" si="26">F91-F5-F28-F42-F48</f>
        <v>1850585.23510972</v>
      </c>
      <c r="G92" s="5">
        <f t="shared" si="26"/>
        <v>102.460388612318</v>
      </c>
      <c r="H92" s="4">
        <f t="shared" si="26"/>
        <v>2364746.03813636</v>
      </c>
      <c r="I92" s="5">
        <f t="shared" si="26"/>
        <v>114.084291445334</v>
      </c>
      <c r="J92" s="4">
        <f t="shared" si="26"/>
        <v>2793816.71363636</v>
      </c>
      <c r="K92" s="5">
        <f t="shared" si="26"/>
        <v>120.062068238593</v>
      </c>
      <c r="L92" s="5">
        <f t="shared" si="26"/>
        <v>7009147.98688245</v>
      </c>
      <c r="M92" s="5">
        <f t="shared" si="26"/>
        <v>112.942749706852</v>
      </c>
      <c r="N92" s="4">
        <f t="shared" si="26"/>
        <v>2053650.65</v>
      </c>
      <c r="O92" s="5">
        <f t="shared" si="26"/>
        <v>93.7037886223155</v>
      </c>
      <c r="P92" s="4">
        <f t="shared" si="26"/>
        <v>2781939.37</v>
      </c>
      <c r="Q92" s="5">
        <f t="shared" si="26"/>
        <v>109.961163732263</v>
      </c>
      <c r="R92" s="4">
        <f t="shared" ref="R92:S92" si="27">R91-R5-R28-R42-R48</f>
        <v>3105286.44</v>
      </c>
      <c r="S92" s="5">
        <f t="shared" si="27"/>
        <v>120.259816246009</v>
      </c>
      <c r="T92" s="5">
        <f t="shared" ref="T92:V92" si="28">T91-T5-T28-T42-T48</f>
        <v>0</v>
      </c>
      <c r="U92" s="5">
        <f t="shared" si="28"/>
        <v>0</v>
      </c>
      <c r="V92" s="5">
        <f t="shared" si="28"/>
        <v>14950024.4468824</v>
      </c>
      <c r="W92" s="2">
        <f t="shared" si="23"/>
        <v>110.661835503652</v>
      </c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</row>
    <row r="93" s="6" customFormat="1" customHeight="1" spans="22:23">
      <c r="V93" s="20"/>
      <c r="W93" s="20"/>
    </row>
    <row r="94" s="6" customFormat="1" customHeight="1" spans="22:23">
      <c r="V94" s="20"/>
      <c r="W94" s="20"/>
    </row>
    <row r="95" s="6" customFormat="1" customHeight="1" spans="22:23">
      <c r="V95" s="20"/>
      <c r="W95" s="20"/>
    </row>
    <row r="96" s="6" customFormat="1" customHeight="1" spans="22:23">
      <c r="V96" s="20"/>
      <c r="W96" s="20"/>
    </row>
    <row r="97" s="6" customFormat="1" customHeight="1" spans="22:23">
      <c r="V97" s="20"/>
      <c r="W97" s="20"/>
    </row>
    <row r="98" s="6" customFormat="1" customHeight="1" spans="22:23">
      <c r="V98" s="20"/>
      <c r="W98" s="20"/>
    </row>
    <row r="99" s="6" customFormat="1" customHeight="1" spans="22:23">
      <c r="V99" s="20"/>
      <c r="W99" s="20"/>
    </row>
    <row r="100" s="6" customFormat="1" customHeight="1" spans="22:23">
      <c r="V100" s="20"/>
      <c r="W100" s="20"/>
    </row>
    <row r="101" s="6" customFormat="1" customHeight="1" spans="22:23">
      <c r="V101" s="20"/>
      <c r="W101" s="20"/>
    </row>
    <row r="102" s="6" customFormat="1" customHeight="1" spans="22:23">
      <c r="V102" s="20"/>
      <c r="W102" s="20"/>
    </row>
    <row r="103" s="6" customFormat="1" customHeight="1" spans="22:23">
      <c r="V103" s="20"/>
      <c r="W103" s="20"/>
    </row>
    <row r="104" s="6" customFormat="1" customHeight="1" spans="22:23">
      <c r="V104" s="20"/>
      <c r="W104" s="20"/>
    </row>
    <row r="105" s="6" customFormat="1" customHeight="1" spans="22:23">
      <c r="V105" s="20"/>
      <c r="W105" s="20"/>
    </row>
    <row r="106" s="6" customFormat="1" customHeight="1" spans="22:23">
      <c r="V106" s="20"/>
      <c r="W106" s="20"/>
    </row>
    <row r="107" s="6" customFormat="1" customHeight="1" spans="22:23">
      <c r="V107" s="20"/>
      <c r="W107" s="20"/>
    </row>
    <row r="108" s="6" customFormat="1" customHeight="1" spans="22:23">
      <c r="V108" s="20"/>
      <c r="W108" s="20"/>
    </row>
    <row r="109" s="6" customFormat="1" customHeight="1" spans="22:23">
      <c r="V109" s="20"/>
      <c r="W109" s="20"/>
    </row>
    <row r="110" s="6" customFormat="1" customHeight="1" spans="22:23">
      <c r="V110" s="20"/>
      <c r="W110" s="20"/>
    </row>
    <row r="111" s="6" customFormat="1" customHeight="1" spans="22:23">
      <c r="V111" s="20"/>
      <c r="W111" s="20"/>
    </row>
    <row r="112" s="6" customFormat="1" customHeight="1" spans="22:23">
      <c r="V112" s="20"/>
      <c r="W112" s="20"/>
    </row>
    <row r="113" s="6" customFormat="1" customHeight="1" spans="22:23">
      <c r="V113" s="20"/>
      <c r="W113" s="20"/>
    </row>
    <row r="114" s="6" customFormat="1" customHeight="1" spans="22:23">
      <c r="V114" s="20"/>
      <c r="W114" s="20"/>
    </row>
    <row r="115" s="6" customFormat="1" customHeight="1" spans="22:23">
      <c r="V115" s="20"/>
      <c r="W115" s="20"/>
    </row>
    <row r="116" s="6" customFormat="1" customHeight="1" spans="22:23">
      <c r="V116" s="20"/>
      <c r="W116" s="20"/>
    </row>
    <row r="117" s="6" customFormat="1" customHeight="1" spans="22:23">
      <c r="V117" s="20"/>
      <c r="W117" s="20"/>
    </row>
    <row r="118" s="6" customFormat="1" customHeight="1" spans="22:23">
      <c r="V118" s="20"/>
      <c r="W118" s="20"/>
    </row>
    <row r="119" s="6" customFormat="1" customHeight="1" spans="22:23">
      <c r="V119" s="20"/>
      <c r="W119" s="20"/>
    </row>
    <row r="120" s="6" customFormat="1" customHeight="1" spans="22:23">
      <c r="V120" s="20"/>
      <c r="W120" s="20"/>
    </row>
    <row r="121" s="6" customFormat="1" customHeight="1" spans="22:23">
      <c r="V121" s="20"/>
      <c r="W121" s="20"/>
    </row>
    <row r="122" s="6" customFormat="1" customHeight="1" spans="22:23">
      <c r="V122" s="20"/>
      <c r="W122" s="20"/>
    </row>
    <row r="123" s="6" customFormat="1" customHeight="1" spans="22:23">
      <c r="V123" s="20"/>
      <c r="W123" s="20"/>
    </row>
    <row r="124" s="6" customFormat="1" customHeight="1" spans="22:23">
      <c r="V124" s="20"/>
      <c r="W124" s="20"/>
    </row>
    <row r="125" s="6" customFormat="1" customHeight="1" spans="22:23">
      <c r="V125" s="20"/>
      <c r="W125" s="20"/>
    </row>
    <row r="126" s="6" customFormat="1" customHeight="1" spans="22:23">
      <c r="V126" s="20"/>
      <c r="W126" s="20"/>
    </row>
    <row r="127" s="6" customFormat="1" customHeight="1" spans="22:23">
      <c r="V127" s="20"/>
      <c r="W127" s="20"/>
    </row>
    <row r="128" s="6" customFormat="1" customHeight="1" spans="22:23">
      <c r="V128" s="20"/>
      <c r="W128" s="20"/>
    </row>
    <row r="129" s="6" customFormat="1" customHeight="1" spans="22:23">
      <c r="V129" s="20"/>
      <c r="W129" s="20"/>
    </row>
    <row r="130" s="6" customFormat="1" customHeight="1" spans="22:23">
      <c r="V130" s="20"/>
      <c r="W130" s="20"/>
    </row>
    <row r="131" s="6" customFormat="1" customHeight="1" spans="22:23">
      <c r="V131" s="20"/>
      <c r="W131" s="20"/>
    </row>
    <row r="132" s="6" customFormat="1" customHeight="1" spans="22:23">
      <c r="V132" s="20"/>
      <c r="W132" s="20"/>
    </row>
    <row r="133" s="6" customFormat="1" customHeight="1" spans="22:23">
      <c r="V133" s="20"/>
      <c r="W133" s="20"/>
    </row>
    <row r="134" s="6" customFormat="1" customHeight="1" spans="22:23">
      <c r="V134" s="20"/>
      <c r="W134" s="20"/>
    </row>
    <row r="135" s="6" customFormat="1" customHeight="1" spans="22:23">
      <c r="V135" s="20"/>
      <c r="W135" s="20"/>
    </row>
    <row r="136" s="6" customFormat="1" customHeight="1" spans="22:23">
      <c r="V136" s="20"/>
      <c r="W136" s="20"/>
    </row>
    <row r="137" s="6" customFormat="1" customHeight="1" spans="22:23">
      <c r="V137" s="20"/>
      <c r="W137" s="20"/>
    </row>
    <row r="138" s="6" customFormat="1" customHeight="1" spans="22:23">
      <c r="V138" s="20"/>
      <c r="W138" s="20"/>
    </row>
    <row r="139" s="6" customFormat="1" customHeight="1" spans="22:23">
      <c r="V139" s="20"/>
      <c r="W139" s="20"/>
    </row>
    <row r="140" s="6" customFormat="1" customHeight="1" spans="22:23">
      <c r="V140" s="20"/>
      <c r="W140" s="20"/>
    </row>
    <row r="141" s="6" customFormat="1" customHeight="1" spans="22:23">
      <c r="V141" s="20"/>
      <c r="W141" s="20"/>
    </row>
    <row r="142" s="6" customFormat="1" customHeight="1" spans="22:23">
      <c r="V142" s="20"/>
      <c r="W142" s="20"/>
    </row>
    <row r="143" s="6" customFormat="1" customHeight="1" spans="22:23">
      <c r="V143" s="20"/>
      <c r="W143" s="20"/>
    </row>
    <row r="144" s="6" customFormat="1" customHeight="1" spans="22:23">
      <c r="V144" s="20"/>
      <c r="W144" s="20"/>
    </row>
    <row r="145" s="6" customFormat="1" customHeight="1" spans="22:23">
      <c r="V145" s="20"/>
      <c r="W145" s="20"/>
    </row>
    <row r="146" s="6" customFormat="1" customHeight="1" spans="22:23">
      <c r="V146" s="20"/>
      <c r="W146" s="20"/>
    </row>
    <row r="147" s="6" customFormat="1" customHeight="1" spans="22:23">
      <c r="V147" s="20"/>
      <c r="W147" s="20"/>
    </row>
    <row r="148" s="6" customFormat="1" customHeight="1" spans="22:23">
      <c r="V148" s="20"/>
      <c r="W148" s="20"/>
    </row>
    <row r="149" s="6" customFormat="1" customHeight="1" spans="22:23">
      <c r="V149" s="20"/>
      <c r="W149" s="20"/>
    </row>
    <row r="150" s="6" customFormat="1" customHeight="1" spans="22:23">
      <c r="V150" s="20"/>
      <c r="W150" s="20"/>
    </row>
    <row r="151" s="6" customFormat="1" customHeight="1" spans="22:23">
      <c r="V151" s="20"/>
      <c r="W151" s="20"/>
    </row>
    <row r="152" s="6" customFormat="1" customHeight="1" spans="22:23">
      <c r="V152" s="20"/>
      <c r="W152" s="20"/>
    </row>
    <row r="153" s="6" customFormat="1" customHeight="1" spans="22:23">
      <c r="V153" s="20"/>
      <c r="W153" s="20"/>
    </row>
    <row r="154" s="6" customFormat="1" customHeight="1" spans="22:23">
      <c r="V154" s="20"/>
      <c r="W154" s="20"/>
    </row>
    <row r="155" s="6" customFormat="1" customHeight="1" spans="22:23">
      <c r="V155" s="20"/>
      <c r="W155" s="20"/>
    </row>
    <row r="156" s="6" customFormat="1" customHeight="1" spans="22:23">
      <c r="V156" s="20"/>
      <c r="W156" s="20"/>
    </row>
    <row r="157" s="6" customFormat="1" customHeight="1" spans="22:23">
      <c r="V157" s="20"/>
      <c r="W157" s="20"/>
    </row>
    <row r="158" s="6" customFormat="1" customHeight="1" spans="22:23">
      <c r="V158" s="20"/>
      <c r="W158" s="20"/>
    </row>
    <row r="159" s="6" customFormat="1" customHeight="1" spans="22:23">
      <c r="V159" s="20"/>
      <c r="W159" s="20"/>
    </row>
    <row r="160" s="6" customFormat="1" customHeight="1" spans="22:23">
      <c r="V160" s="20"/>
      <c r="W160" s="20"/>
    </row>
    <row r="161" s="6" customFormat="1" customHeight="1" spans="22:23">
      <c r="V161" s="20"/>
      <c r="W161" s="20"/>
    </row>
    <row r="162" s="6" customFormat="1" customHeight="1" spans="22:23">
      <c r="V162" s="20"/>
      <c r="W162" s="20"/>
    </row>
    <row r="163" s="6" customFormat="1" customHeight="1" spans="22:23">
      <c r="V163" s="20"/>
      <c r="W163" s="20"/>
    </row>
    <row r="164" s="6" customFormat="1" customHeight="1" spans="22:23">
      <c r="V164" s="20"/>
      <c r="W164" s="20"/>
    </row>
    <row r="165" s="6" customFormat="1" customHeight="1" spans="22:23">
      <c r="V165" s="20"/>
      <c r="W165" s="20"/>
    </row>
    <row r="166" s="6" customFormat="1" customHeight="1" spans="22:23">
      <c r="V166" s="20"/>
      <c r="W166" s="20"/>
    </row>
    <row r="167" s="6" customFormat="1" customHeight="1" spans="22:23">
      <c r="V167" s="20"/>
      <c r="W167" s="20"/>
    </row>
    <row r="168" s="6" customFormat="1" customHeight="1" spans="22:23">
      <c r="V168" s="20"/>
      <c r="W168" s="20"/>
    </row>
    <row r="169" s="6" customFormat="1" customHeight="1" spans="22:23">
      <c r="V169" s="20"/>
      <c r="W169" s="20"/>
    </row>
    <row r="170" s="6" customFormat="1" customHeight="1" spans="22:23">
      <c r="V170" s="20"/>
      <c r="W170" s="20"/>
    </row>
    <row r="171" s="6" customFormat="1" customHeight="1" spans="22:23">
      <c r="V171" s="20"/>
      <c r="W171" s="20"/>
    </row>
    <row r="172" s="6" customFormat="1" customHeight="1" spans="22:23">
      <c r="V172" s="20"/>
      <c r="W172" s="20"/>
    </row>
    <row r="173" s="6" customFormat="1" customHeight="1" spans="22:23">
      <c r="V173" s="20"/>
      <c r="W173" s="20"/>
    </row>
    <row r="174" s="6" customFormat="1" customHeight="1" spans="22:23">
      <c r="V174" s="20"/>
      <c r="W174" s="20"/>
    </row>
    <row r="175" s="6" customFormat="1" customHeight="1" spans="22:23">
      <c r="V175" s="20"/>
      <c r="W175" s="20"/>
    </row>
    <row r="176" s="6" customFormat="1" customHeight="1" spans="22:23">
      <c r="V176" s="20"/>
      <c r="W176" s="20"/>
    </row>
    <row r="177" s="6" customFormat="1" customHeight="1" spans="22:23">
      <c r="V177" s="20"/>
      <c r="W177" s="20"/>
    </row>
    <row r="178" s="6" customFormat="1" customHeight="1" spans="22:23">
      <c r="V178" s="20"/>
      <c r="W178" s="20"/>
    </row>
    <row r="179" s="6" customFormat="1" customHeight="1" spans="22:23">
      <c r="V179" s="20"/>
      <c r="W179" s="20"/>
    </row>
    <row r="180" s="6" customFormat="1" customHeight="1" spans="22:23">
      <c r="V180" s="20"/>
      <c r="W180" s="20"/>
    </row>
    <row r="181" s="6" customFormat="1" customHeight="1" spans="22:23">
      <c r="V181" s="20"/>
      <c r="W181" s="20"/>
    </row>
    <row r="182" s="6" customFormat="1" customHeight="1" spans="22:23">
      <c r="V182" s="20"/>
      <c r="W182" s="20"/>
    </row>
    <row r="183" s="6" customFormat="1" customHeight="1" spans="22:23">
      <c r="V183" s="20"/>
      <c r="W183" s="20"/>
    </row>
    <row r="184" s="6" customFormat="1" customHeight="1" spans="22:23">
      <c r="V184" s="20"/>
      <c r="W184" s="20"/>
    </row>
    <row r="185" s="6" customFormat="1" customHeight="1" spans="22:23">
      <c r="V185" s="20"/>
      <c r="W185" s="20"/>
    </row>
    <row r="186" s="6" customFormat="1" customHeight="1" spans="22:23">
      <c r="V186" s="20"/>
      <c r="W186" s="20"/>
    </row>
    <row r="187" s="6" customFormat="1" customHeight="1" spans="22:23">
      <c r="V187" s="20"/>
      <c r="W187" s="20"/>
    </row>
    <row r="188" s="6" customFormat="1" customHeight="1" spans="22:23">
      <c r="V188" s="20"/>
      <c r="W188" s="20"/>
    </row>
    <row r="189" s="6" customFormat="1" customHeight="1" spans="22:23">
      <c r="V189" s="20"/>
      <c r="W189" s="20"/>
    </row>
    <row r="190" s="6" customFormat="1" customHeight="1" spans="22:23">
      <c r="V190" s="20"/>
      <c r="W190" s="20"/>
    </row>
    <row r="191" s="6" customFormat="1" customHeight="1" spans="22:23">
      <c r="V191" s="20"/>
      <c r="W191" s="20"/>
    </row>
    <row r="192" s="6" customFormat="1" customHeight="1" spans="22:23">
      <c r="V192" s="20"/>
      <c r="W192" s="20"/>
    </row>
    <row r="193" s="6" customFormat="1" customHeight="1" spans="22:23">
      <c r="V193" s="20"/>
      <c r="W193" s="20"/>
    </row>
    <row r="194" s="6" customFormat="1" customHeight="1" spans="22:23">
      <c r="V194" s="20"/>
      <c r="W194" s="20"/>
    </row>
    <row r="195" s="6" customFormat="1" customHeight="1" spans="22:23">
      <c r="V195" s="20"/>
      <c r="W195" s="20"/>
    </row>
    <row r="196" s="6" customFormat="1" customHeight="1" spans="22:23">
      <c r="V196" s="20"/>
      <c r="W196" s="20"/>
    </row>
    <row r="197" s="6" customFormat="1" customHeight="1" spans="22:23">
      <c r="V197" s="20"/>
      <c r="W197" s="20"/>
    </row>
    <row r="198" s="6" customFormat="1" customHeight="1" spans="22:23">
      <c r="V198" s="20"/>
      <c r="W198" s="20"/>
    </row>
    <row r="199" s="6" customFormat="1" customHeight="1" spans="22:23">
      <c r="V199" s="20"/>
      <c r="W199" s="20"/>
    </row>
    <row r="200" s="6" customFormat="1" customHeight="1" spans="22:23">
      <c r="V200" s="20"/>
      <c r="W200" s="20"/>
    </row>
    <row r="201" s="6" customFormat="1" customHeight="1" spans="22:23">
      <c r="V201" s="20"/>
      <c r="W201" s="20"/>
    </row>
    <row r="202" s="6" customFormat="1" customHeight="1" spans="22:23">
      <c r="V202" s="20"/>
      <c r="W202" s="20"/>
    </row>
    <row r="203" s="6" customFormat="1" customHeight="1" spans="22:23">
      <c r="V203" s="20"/>
      <c r="W203" s="20"/>
    </row>
    <row r="204" s="6" customFormat="1" customHeight="1" spans="22:23">
      <c r="V204" s="20"/>
      <c r="W204" s="20"/>
    </row>
    <row r="205" s="6" customFormat="1" customHeight="1" spans="22:23">
      <c r="V205" s="20"/>
      <c r="W205" s="20"/>
    </row>
    <row r="206" s="6" customFormat="1" customHeight="1" spans="22:23">
      <c r="V206" s="20"/>
      <c r="W206" s="20"/>
    </row>
    <row r="207" s="6" customFormat="1" customHeight="1" spans="22:23">
      <c r="V207" s="20"/>
      <c r="W207" s="20"/>
    </row>
    <row r="208" s="6" customFormat="1" customHeight="1" spans="22:23">
      <c r="V208" s="20"/>
      <c r="W208" s="20"/>
    </row>
    <row r="209" s="6" customFormat="1" customHeight="1" spans="22:23">
      <c r="V209" s="20"/>
      <c r="W209" s="20"/>
    </row>
    <row r="210" s="6" customFormat="1" customHeight="1" spans="22:23">
      <c r="V210" s="20"/>
      <c r="W210" s="20"/>
    </row>
    <row r="211" s="6" customFormat="1" customHeight="1" spans="22:23">
      <c r="V211" s="20"/>
      <c r="W211" s="20"/>
    </row>
    <row r="212" s="6" customFormat="1" customHeight="1" spans="22:23">
      <c r="V212" s="20"/>
      <c r="W212" s="20"/>
    </row>
    <row r="213" s="6" customFormat="1" customHeight="1" spans="22:23">
      <c r="V213" s="20"/>
      <c r="W213" s="20"/>
    </row>
    <row r="214" s="6" customFormat="1" customHeight="1" spans="22:23">
      <c r="V214" s="20"/>
      <c r="W214" s="20"/>
    </row>
    <row r="215" s="6" customFormat="1" customHeight="1" spans="22:23">
      <c r="V215" s="20"/>
      <c r="W215" s="20"/>
    </row>
    <row r="216" s="6" customFormat="1" customHeight="1" spans="22:23">
      <c r="V216" s="20"/>
      <c r="W216" s="20"/>
    </row>
    <row r="217" s="6" customFormat="1" customHeight="1" spans="22:23">
      <c r="V217" s="20"/>
      <c r="W217" s="20"/>
    </row>
    <row r="218" s="6" customFormat="1" customHeight="1" spans="22:23">
      <c r="V218" s="20"/>
      <c r="W218" s="20"/>
    </row>
    <row r="219" s="6" customFormat="1" customHeight="1" spans="22:23">
      <c r="V219" s="20"/>
      <c r="W219" s="20"/>
    </row>
    <row r="220" s="6" customFormat="1" customHeight="1" spans="22:23">
      <c r="V220" s="20"/>
      <c r="W220" s="20"/>
    </row>
    <row r="221" s="6" customFormat="1" customHeight="1" spans="22:23">
      <c r="V221" s="20"/>
      <c r="W221" s="20"/>
    </row>
    <row r="222" s="6" customFormat="1" customHeight="1" spans="22:23">
      <c r="V222" s="20"/>
      <c r="W222" s="20"/>
    </row>
    <row r="223" s="6" customFormat="1" customHeight="1" spans="22:23">
      <c r="V223" s="20"/>
      <c r="W223" s="20"/>
    </row>
    <row r="224" s="6" customFormat="1" customHeight="1" spans="22:23">
      <c r="V224" s="20"/>
      <c r="W224" s="20"/>
    </row>
    <row r="225" s="6" customFormat="1" customHeight="1" spans="22:23">
      <c r="V225" s="20"/>
      <c r="W225" s="20"/>
    </row>
    <row r="226" s="6" customFormat="1" customHeight="1" spans="22:23">
      <c r="V226" s="20"/>
      <c r="W226" s="20"/>
    </row>
    <row r="227" s="6" customFormat="1" customHeight="1" spans="22:23">
      <c r="V227" s="20"/>
      <c r="W227" s="20"/>
    </row>
    <row r="228" s="6" customFormat="1" customHeight="1" spans="22:23">
      <c r="V228" s="20"/>
      <c r="W228" s="20"/>
    </row>
    <row r="229" s="6" customFormat="1" customHeight="1" spans="22:23">
      <c r="V229" s="20"/>
      <c r="W229" s="20"/>
    </row>
    <row r="230" s="6" customFormat="1" customHeight="1" spans="22:23">
      <c r="V230" s="20"/>
      <c r="W230" s="20"/>
    </row>
    <row r="231" s="6" customFormat="1" customHeight="1" spans="22:23">
      <c r="V231" s="20"/>
      <c r="W231" s="20"/>
    </row>
    <row r="232" s="6" customFormat="1" customHeight="1" spans="22:23">
      <c r="V232" s="20"/>
      <c r="W232" s="20"/>
    </row>
    <row r="233" s="6" customFormat="1" customHeight="1" spans="22:23">
      <c r="V233" s="20"/>
      <c r="W233" s="20"/>
    </row>
    <row r="234" s="6" customFormat="1" customHeight="1" spans="22:23">
      <c r="V234" s="20"/>
      <c r="W234" s="20"/>
    </row>
    <row r="235" s="6" customFormat="1" customHeight="1" spans="22:23">
      <c r="V235" s="20"/>
      <c r="W235" s="20"/>
    </row>
    <row r="236" s="6" customFormat="1" customHeight="1" spans="22:23">
      <c r="V236" s="20"/>
      <c r="W236" s="20"/>
    </row>
    <row r="237" s="6" customFormat="1" customHeight="1" spans="22:23">
      <c r="V237" s="20"/>
      <c r="W237" s="20"/>
    </row>
    <row r="238" s="6" customFormat="1" customHeight="1" spans="22:23">
      <c r="V238" s="20"/>
      <c r="W238" s="20"/>
    </row>
    <row r="239" s="6" customFormat="1" customHeight="1" spans="22:23">
      <c r="V239" s="20"/>
      <c r="W239" s="20"/>
    </row>
    <row r="240" s="6" customFormat="1" customHeight="1" spans="22:23">
      <c r="V240" s="20"/>
      <c r="W240" s="20"/>
    </row>
    <row r="241" s="6" customFormat="1" customHeight="1" spans="22:23">
      <c r="V241" s="20"/>
      <c r="W241" s="20"/>
    </row>
    <row r="242" s="6" customFormat="1" customHeight="1" spans="22:23">
      <c r="V242" s="20"/>
      <c r="W242" s="20"/>
    </row>
    <row r="243" s="6" customFormat="1" customHeight="1" spans="22:23">
      <c r="V243" s="20"/>
      <c r="W243" s="20"/>
    </row>
    <row r="244" s="6" customFormat="1" customHeight="1" spans="22:23">
      <c r="V244" s="20"/>
      <c r="W244" s="20"/>
    </row>
    <row r="245" s="6" customFormat="1" customHeight="1" spans="22:23">
      <c r="V245" s="20"/>
      <c r="W245" s="20"/>
    </row>
    <row r="246" s="6" customFormat="1" customHeight="1" spans="22:23">
      <c r="V246" s="20"/>
      <c r="W246" s="20"/>
    </row>
    <row r="247" s="6" customFormat="1" customHeight="1" spans="22:23">
      <c r="V247" s="20"/>
      <c r="W247" s="20"/>
    </row>
    <row r="248" s="6" customFormat="1" customHeight="1" spans="22:23">
      <c r="V248" s="20"/>
      <c r="W248" s="20"/>
    </row>
    <row r="249" s="6" customFormat="1" customHeight="1" spans="22:23">
      <c r="V249" s="20"/>
      <c r="W249" s="20"/>
    </row>
    <row r="250" s="6" customFormat="1" customHeight="1" spans="22:23">
      <c r="V250" s="20"/>
      <c r="W250" s="20"/>
    </row>
    <row r="251" s="6" customFormat="1" customHeight="1" spans="22:23">
      <c r="V251" s="20"/>
      <c r="W251" s="20"/>
    </row>
    <row r="252" s="6" customFormat="1" customHeight="1" spans="22:23">
      <c r="V252" s="20"/>
      <c r="W252" s="20"/>
    </row>
    <row r="253" s="6" customFormat="1" customHeight="1" spans="22:23">
      <c r="V253" s="20"/>
      <c r="W253" s="20"/>
    </row>
    <row r="254" s="6" customFormat="1" customHeight="1" spans="22:23">
      <c r="V254" s="20"/>
      <c r="W254" s="20"/>
    </row>
    <row r="255" s="6" customFormat="1" customHeight="1" spans="22:23">
      <c r="V255" s="20"/>
      <c r="W255" s="20"/>
    </row>
    <row r="256" s="6" customFormat="1" customHeight="1" spans="22:23">
      <c r="V256" s="20"/>
      <c r="W256" s="20"/>
    </row>
    <row r="257" s="6" customFormat="1" customHeight="1" spans="22:23">
      <c r="V257" s="20"/>
      <c r="W257" s="20"/>
    </row>
    <row r="258" s="6" customFormat="1" customHeight="1" spans="22:23">
      <c r="V258" s="20"/>
      <c r="W258" s="20"/>
    </row>
    <row r="259" s="6" customFormat="1" customHeight="1" spans="22:23">
      <c r="V259" s="20"/>
      <c r="W259" s="20"/>
    </row>
    <row r="260" s="6" customFormat="1" customHeight="1" spans="22:23">
      <c r="V260" s="20"/>
      <c r="W260" s="20"/>
    </row>
    <row r="261" s="6" customFormat="1" customHeight="1" spans="22:23">
      <c r="V261" s="20"/>
      <c r="W261" s="20"/>
    </row>
    <row r="262" s="6" customFormat="1" customHeight="1" spans="22:23">
      <c r="V262" s="20"/>
      <c r="W262" s="20"/>
    </row>
    <row r="263" s="6" customFormat="1" customHeight="1" spans="22:23">
      <c r="V263" s="20"/>
      <c r="W263" s="20"/>
    </row>
    <row r="264" s="6" customFormat="1" customHeight="1" spans="22:23">
      <c r="V264" s="20"/>
      <c r="W264" s="20"/>
    </row>
    <row r="265" s="6" customFormat="1" customHeight="1" spans="22:23">
      <c r="V265" s="20"/>
      <c r="W265" s="20"/>
    </row>
    <row r="266" s="6" customFormat="1" customHeight="1" spans="22:23">
      <c r="V266" s="20"/>
      <c r="W266" s="20"/>
    </row>
    <row r="267" s="6" customFormat="1" customHeight="1" spans="22:23">
      <c r="V267" s="20"/>
      <c r="W267" s="20"/>
    </row>
    <row r="268" s="6" customFormat="1" customHeight="1" spans="22:23">
      <c r="V268" s="20"/>
      <c r="W268" s="20"/>
    </row>
    <row r="269" s="6" customFormat="1" customHeight="1" spans="22:23">
      <c r="V269" s="20"/>
      <c r="W269" s="20"/>
    </row>
    <row r="270" s="6" customFormat="1" customHeight="1" spans="22:23">
      <c r="V270" s="20"/>
      <c r="W270" s="20"/>
    </row>
    <row r="271" s="6" customFormat="1" customHeight="1" spans="22:23">
      <c r="V271" s="20"/>
      <c r="W271" s="20"/>
    </row>
    <row r="272" s="6" customFormat="1" customHeight="1" spans="22:23">
      <c r="V272" s="20"/>
      <c r="W272" s="20"/>
    </row>
    <row r="273" s="6" customFormat="1" customHeight="1" spans="22:23">
      <c r="V273" s="20"/>
      <c r="W273" s="20"/>
    </row>
    <row r="274" s="6" customFormat="1" customHeight="1" spans="22:23">
      <c r="V274" s="20"/>
      <c r="W274" s="20"/>
    </row>
    <row r="275" s="6" customFormat="1" customHeight="1" spans="22:23">
      <c r="V275" s="20"/>
      <c r="W275" s="20"/>
    </row>
    <row r="276" s="6" customFormat="1" customHeight="1" spans="22:23">
      <c r="V276" s="20"/>
      <c r="W276" s="20"/>
    </row>
    <row r="277" s="6" customFormat="1" customHeight="1" spans="22:23">
      <c r="V277" s="20"/>
      <c r="W277" s="20"/>
    </row>
    <row r="278" s="6" customFormat="1" customHeight="1" spans="22:23">
      <c r="V278" s="20"/>
      <c r="W278" s="20"/>
    </row>
    <row r="279" s="6" customFormat="1" customHeight="1" spans="22:23">
      <c r="V279" s="20"/>
      <c r="W279" s="20"/>
    </row>
    <row r="280" s="6" customFormat="1" customHeight="1" spans="22:23">
      <c r="V280" s="20"/>
      <c r="W280" s="20"/>
    </row>
    <row r="281" s="6" customFormat="1" customHeight="1" spans="22:23">
      <c r="V281" s="20"/>
      <c r="W281" s="20"/>
    </row>
    <row r="282" s="6" customFormat="1" customHeight="1" spans="22:23">
      <c r="V282" s="20"/>
      <c r="W282" s="20"/>
    </row>
    <row r="283" s="6" customFormat="1" customHeight="1" spans="22:23">
      <c r="V283" s="20"/>
      <c r="W283" s="20"/>
    </row>
    <row r="284" s="6" customFormat="1" customHeight="1" spans="22:23">
      <c r="V284" s="20"/>
      <c r="W284" s="20"/>
    </row>
    <row r="285" s="6" customFormat="1" customHeight="1" spans="22:23">
      <c r="V285" s="20"/>
      <c r="W285" s="20"/>
    </row>
    <row r="286" s="6" customFormat="1" customHeight="1" spans="22:23">
      <c r="V286" s="20"/>
      <c r="W286" s="20"/>
    </row>
    <row r="287" s="6" customFormat="1" customHeight="1" spans="22:23">
      <c r="V287" s="20"/>
      <c r="W287" s="20"/>
    </row>
    <row r="288" s="6" customFormat="1" customHeight="1" spans="22:23">
      <c r="V288" s="20"/>
      <c r="W288" s="20"/>
    </row>
    <row r="289" s="6" customFormat="1" customHeight="1" spans="22:23">
      <c r="V289" s="20"/>
      <c r="W289" s="20"/>
    </row>
    <row r="290" s="6" customFormat="1" customHeight="1" spans="22:23">
      <c r="V290" s="20"/>
      <c r="W290" s="20"/>
    </row>
    <row r="291" s="6" customFormat="1" customHeight="1" spans="22:23">
      <c r="V291" s="20"/>
      <c r="W291" s="20"/>
    </row>
    <row r="292" s="6" customFormat="1" customHeight="1" spans="22:23">
      <c r="V292" s="20"/>
      <c r="W292" s="20"/>
    </row>
    <row r="293" s="6" customFormat="1" customHeight="1" spans="22:23">
      <c r="V293" s="20"/>
      <c r="W293" s="20"/>
    </row>
    <row r="294" s="6" customFormat="1" customHeight="1" spans="22:23">
      <c r="V294" s="20"/>
      <c r="W294" s="20"/>
    </row>
    <row r="295" s="6" customFormat="1" customHeight="1" spans="22:23">
      <c r="V295" s="20"/>
      <c r="W295" s="20"/>
    </row>
    <row r="296" s="6" customFormat="1" customHeight="1" spans="22:23">
      <c r="V296" s="20"/>
      <c r="W296" s="20"/>
    </row>
    <row r="297" s="6" customFormat="1" customHeight="1" spans="22:23">
      <c r="V297" s="20"/>
      <c r="W297" s="20"/>
    </row>
    <row r="298" s="6" customFormat="1" customHeight="1" spans="22:23">
      <c r="V298" s="20"/>
      <c r="W298" s="20"/>
    </row>
    <row r="299" s="6" customFormat="1" customHeight="1" spans="22:23">
      <c r="V299" s="20"/>
      <c r="W299" s="20"/>
    </row>
    <row r="300" s="6" customFormat="1" customHeight="1" spans="22:23">
      <c r="V300" s="20"/>
      <c r="W300" s="20"/>
    </row>
    <row r="301" s="6" customFormat="1" customHeight="1" spans="22:23">
      <c r="V301" s="20"/>
      <c r="W301" s="20"/>
    </row>
    <row r="302" s="6" customFormat="1" customHeight="1" spans="22:23">
      <c r="V302" s="20"/>
      <c r="W302" s="20"/>
    </row>
    <row r="303" s="6" customFormat="1" customHeight="1" spans="22:23">
      <c r="V303" s="20"/>
      <c r="W303" s="20"/>
    </row>
    <row r="304" s="6" customFormat="1" customHeight="1" spans="22:23">
      <c r="V304" s="20"/>
      <c r="W304" s="20"/>
    </row>
    <row r="305" s="6" customFormat="1" customHeight="1" spans="22:23">
      <c r="V305" s="20"/>
      <c r="W305" s="20"/>
    </row>
    <row r="306" s="6" customFormat="1" customHeight="1" spans="22:23">
      <c r="V306" s="20"/>
      <c r="W306" s="20"/>
    </row>
    <row r="307" s="6" customFormat="1" customHeight="1" spans="22:23">
      <c r="V307" s="20"/>
      <c r="W307" s="20"/>
    </row>
    <row r="308" s="6" customFormat="1" customHeight="1" spans="22:23">
      <c r="V308" s="20"/>
      <c r="W308" s="20"/>
    </row>
    <row r="309" s="6" customFormat="1" customHeight="1" spans="22:23">
      <c r="V309" s="20"/>
      <c r="W309" s="20"/>
    </row>
    <row r="310" s="6" customFormat="1" customHeight="1" spans="22:23">
      <c r="V310" s="20"/>
      <c r="W310" s="20"/>
    </row>
    <row r="311" s="6" customFormat="1" customHeight="1" spans="22:23">
      <c r="V311" s="20"/>
      <c r="W311" s="20"/>
    </row>
    <row r="312" s="6" customFormat="1" customHeight="1" spans="22:23">
      <c r="V312" s="20"/>
      <c r="W312" s="20"/>
    </row>
    <row r="313" s="6" customFormat="1" customHeight="1" spans="22:23">
      <c r="V313" s="20"/>
      <c r="W313" s="20"/>
    </row>
    <row r="314" s="6" customFormat="1" customHeight="1" spans="22:23">
      <c r="V314" s="20"/>
      <c r="W314" s="20"/>
    </row>
    <row r="315" s="6" customFormat="1" customHeight="1" spans="22:23">
      <c r="V315" s="20"/>
      <c r="W315" s="20"/>
    </row>
    <row r="316" s="6" customFormat="1" customHeight="1" spans="22:23">
      <c r="V316" s="20"/>
      <c r="W316" s="20"/>
    </row>
    <row r="317" s="6" customFormat="1" customHeight="1" spans="22:23">
      <c r="V317" s="20"/>
      <c r="W317" s="20"/>
    </row>
    <row r="318" s="6" customFormat="1" customHeight="1" spans="22:23">
      <c r="V318" s="20"/>
      <c r="W318" s="20"/>
    </row>
    <row r="319" s="6" customFormat="1" customHeight="1" spans="22:23">
      <c r="V319" s="20"/>
      <c r="W319" s="20"/>
    </row>
    <row r="320" s="6" customFormat="1" customHeight="1" spans="22:23">
      <c r="V320" s="20"/>
      <c r="W320" s="20"/>
    </row>
    <row r="321" s="6" customFormat="1" customHeight="1" spans="22:23">
      <c r="V321" s="20"/>
      <c r="W321" s="20"/>
    </row>
    <row r="322" s="6" customFormat="1" customHeight="1" spans="22:23">
      <c r="V322" s="20"/>
      <c r="W322" s="20"/>
    </row>
    <row r="323" s="6" customFormat="1" customHeight="1" spans="22:23">
      <c r="V323" s="20"/>
      <c r="W323" s="20"/>
    </row>
    <row r="324" s="6" customFormat="1" customHeight="1" spans="22:23">
      <c r="V324" s="20"/>
      <c r="W324" s="20"/>
    </row>
    <row r="325" s="6" customFormat="1" customHeight="1" spans="22:23">
      <c r="V325" s="20"/>
      <c r="W325" s="20"/>
    </row>
    <row r="326" s="6" customFormat="1" customHeight="1" spans="22:23">
      <c r="V326" s="20"/>
      <c r="W326" s="20"/>
    </row>
    <row r="327" s="6" customFormat="1" customHeight="1" spans="22:23">
      <c r="V327" s="20"/>
      <c r="W327" s="20"/>
    </row>
    <row r="328" s="6" customFormat="1" customHeight="1" spans="22:23">
      <c r="V328" s="20"/>
      <c r="W328" s="20"/>
    </row>
    <row r="329" s="6" customFormat="1" customHeight="1" spans="22:23">
      <c r="V329" s="20"/>
      <c r="W329" s="20"/>
    </row>
    <row r="330" s="6" customFormat="1" customHeight="1" spans="22:23">
      <c r="V330" s="20"/>
      <c r="W330" s="20"/>
    </row>
    <row r="331" s="6" customFormat="1" customHeight="1" spans="22:23">
      <c r="V331" s="20"/>
      <c r="W331" s="20"/>
    </row>
    <row r="332" s="6" customFormat="1" customHeight="1" spans="22:23">
      <c r="V332" s="20"/>
      <c r="W332" s="20"/>
    </row>
    <row r="333" s="6" customFormat="1" customHeight="1" spans="22:23">
      <c r="V333" s="20"/>
      <c r="W333" s="20"/>
    </row>
    <row r="334" s="6" customFormat="1" customHeight="1" spans="22:23">
      <c r="V334" s="20"/>
      <c r="W334" s="20"/>
    </row>
    <row r="335" s="6" customFormat="1" customHeight="1" spans="22:23">
      <c r="V335" s="20"/>
      <c r="W335" s="20"/>
    </row>
    <row r="336" s="6" customFormat="1" customHeight="1" spans="22:23">
      <c r="V336" s="20"/>
      <c r="W336" s="20"/>
    </row>
    <row r="337" s="6" customFormat="1" customHeight="1" spans="22:23">
      <c r="V337" s="20"/>
      <c r="W337" s="20"/>
    </row>
    <row r="338" s="6" customFormat="1" customHeight="1" spans="22:23">
      <c r="V338" s="20"/>
      <c r="W338" s="20"/>
    </row>
    <row r="339" s="6" customFormat="1" customHeight="1" spans="22:23">
      <c r="V339" s="20"/>
      <c r="W339" s="20"/>
    </row>
    <row r="340" s="6" customFormat="1" customHeight="1" spans="22:23">
      <c r="V340" s="20"/>
      <c r="W340" s="20"/>
    </row>
    <row r="341" s="6" customFormat="1" customHeight="1" spans="22:23">
      <c r="V341" s="20"/>
      <c r="W341" s="20"/>
    </row>
    <row r="342" s="6" customFormat="1" customHeight="1" spans="22:23">
      <c r="V342" s="20"/>
      <c r="W342" s="20"/>
    </row>
    <row r="343" s="6" customFormat="1" customHeight="1" spans="22:23">
      <c r="V343" s="20"/>
      <c r="W343" s="20"/>
    </row>
    <row r="344" s="6" customFormat="1" customHeight="1" spans="22:23">
      <c r="V344" s="20"/>
      <c r="W344" s="20"/>
    </row>
    <row r="345" s="6" customFormat="1" customHeight="1" spans="22:23">
      <c r="V345" s="20"/>
      <c r="W345" s="20"/>
    </row>
    <row r="346" s="6" customFormat="1" customHeight="1" spans="22:23">
      <c r="V346" s="20"/>
      <c r="W346" s="20"/>
    </row>
    <row r="347" s="6" customFormat="1" customHeight="1" spans="22:23">
      <c r="V347" s="20"/>
      <c r="W347" s="20"/>
    </row>
    <row r="348" s="6" customFormat="1" customHeight="1" spans="22:23">
      <c r="V348" s="20"/>
      <c r="W348" s="20"/>
    </row>
    <row r="349" s="6" customFormat="1" customHeight="1" spans="22:23">
      <c r="V349" s="20"/>
      <c r="W349" s="20"/>
    </row>
    <row r="350" s="6" customFormat="1" customHeight="1" spans="22:23">
      <c r="V350" s="20"/>
      <c r="W350" s="20"/>
    </row>
    <row r="351" s="6" customFormat="1" customHeight="1" spans="22:23">
      <c r="V351" s="20"/>
      <c r="W351" s="20"/>
    </row>
    <row r="352" s="6" customFormat="1" customHeight="1" spans="22:23">
      <c r="V352" s="20"/>
      <c r="W352" s="20"/>
    </row>
    <row r="353" s="6" customFormat="1" customHeight="1" spans="22:23">
      <c r="V353" s="20"/>
      <c r="W353" s="20"/>
    </row>
    <row r="354" s="6" customFormat="1" customHeight="1" spans="22:23">
      <c r="V354" s="20"/>
      <c r="W354" s="20"/>
    </row>
    <row r="355" s="6" customFormat="1" customHeight="1" spans="22:23">
      <c r="V355" s="20"/>
      <c r="W355" s="20"/>
    </row>
    <row r="356" s="6" customFormat="1" customHeight="1" spans="22:23">
      <c r="V356" s="20"/>
      <c r="W356" s="20"/>
    </row>
    <row r="357" s="6" customFormat="1" customHeight="1" spans="22:23">
      <c r="V357" s="20"/>
      <c r="W357" s="20"/>
    </row>
    <row r="358" s="6" customFormat="1" customHeight="1" spans="22:23">
      <c r="V358" s="20"/>
      <c r="W358" s="20"/>
    </row>
    <row r="359" s="6" customFormat="1" customHeight="1" spans="22:23">
      <c r="V359" s="20"/>
      <c r="W359" s="20"/>
    </row>
    <row r="360" s="6" customFormat="1" customHeight="1" spans="22:23">
      <c r="V360" s="20"/>
      <c r="W360" s="20"/>
    </row>
    <row r="361" s="6" customFormat="1" customHeight="1" spans="22:23">
      <c r="V361" s="20"/>
      <c r="W361" s="20"/>
    </row>
    <row r="362" s="6" customFormat="1" customHeight="1" spans="22:23">
      <c r="V362" s="20"/>
      <c r="W362" s="20"/>
    </row>
    <row r="363" s="6" customFormat="1" customHeight="1" spans="22:23">
      <c r="V363" s="20"/>
      <c r="W363" s="20"/>
    </row>
    <row r="364" s="6" customFormat="1" customHeight="1" spans="22:23">
      <c r="V364" s="20"/>
      <c r="W364" s="20"/>
    </row>
    <row r="365" s="6" customFormat="1" customHeight="1" spans="22:23">
      <c r="V365" s="20"/>
      <c r="W365" s="20"/>
    </row>
    <row r="366" s="6" customFormat="1" customHeight="1" spans="22:23">
      <c r="V366" s="20"/>
      <c r="W366" s="20"/>
    </row>
    <row r="367" s="6" customFormat="1" customHeight="1" spans="22:23">
      <c r="V367" s="20"/>
      <c r="W367" s="20"/>
    </row>
    <row r="368" s="6" customFormat="1" customHeight="1" spans="22:23">
      <c r="V368" s="20"/>
      <c r="W368" s="20"/>
    </row>
    <row r="369" s="6" customFormat="1" customHeight="1" spans="22:23">
      <c r="V369" s="20"/>
      <c r="W369" s="20"/>
    </row>
    <row r="370" s="6" customFormat="1" customHeight="1" spans="22:23">
      <c r="V370" s="20"/>
      <c r="W370" s="20"/>
    </row>
    <row r="371" s="6" customFormat="1" customHeight="1" spans="22:23">
      <c r="V371" s="20"/>
      <c r="W371" s="20"/>
    </row>
    <row r="372" s="6" customFormat="1" customHeight="1" spans="22:23">
      <c r="V372" s="20"/>
      <c r="W372" s="20"/>
    </row>
    <row r="373" s="6" customFormat="1" customHeight="1" spans="22:23">
      <c r="V373" s="20"/>
      <c r="W373" s="20"/>
    </row>
    <row r="374" s="6" customFormat="1" customHeight="1" spans="22:23">
      <c r="V374" s="20"/>
      <c r="W374" s="20"/>
    </row>
    <row r="375" s="6" customFormat="1" customHeight="1" spans="22:23">
      <c r="V375" s="20"/>
      <c r="W375" s="20"/>
    </row>
    <row r="376" s="6" customFormat="1" customHeight="1" spans="22:23">
      <c r="V376" s="20"/>
      <c r="W376" s="20"/>
    </row>
    <row r="377" s="6" customFormat="1" customHeight="1" spans="22:23">
      <c r="V377" s="20"/>
      <c r="W377" s="20"/>
    </row>
    <row r="378" s="6" customFormat="1" customHeight="1" spans="22:23">
      <c r="V378" s="20"/>
      <c r="W378" s="20"/>
    </row>
    <row r="379" s="6" customFormat="1" customHeight="1" spans="22:23">
      <c r="V379" s="20"/>
      <c r="W379" s="20"/>
    </row>
    <row r="380" s="6" customFormat="1" customHeight="1" spans="22:23">
      <c r="V380" s="20"/>
      <c r="W380" s="20"/>
    </row>
    <row r="381" s="6" customFormat="1" customHeight="1" spans="22:23">
      <c r="V381" s="20"/>
      <c r="W381" s="20"/>
    </row>
    <row r="382" s="6" customFormat="1" customHeight="1" spans="22:23">
      <c r="V382" s="20"/>
      <c r="W382" s="20"/>
    </row>
    <row r="383" s="6" customFormat="1" customHeight="1" spans="22:23">
      <c r="V383" s="20"/>
      <c r="W383" s="20"/>
    </row>
    <row r="384" s="6" customFormat="1" customHeight="1" spans="22:23">
      <c r="V384" s="20"/>
      <c r="W384" s="20"/>
    </row>
    <row r="385" s="6" customFormat="1" customHeight="1" spans="22:23">
      <c r="V385" s="20"/>
      <c r="W385" s="20"/>
    </row>
    <row r="386" s="6" customFormat="1" customHeight="1" spans="22:23">
      <c r="V386" s="20"/>
      <c r="W386" s="20"/>
    </row>
    <row r="387" s="6" customFormat="1" customHeight="1" spans="22:23">
      <c r="V387" s="20"/>
      <c r="W387" s="20"/>
    </row>
    <row r="388" s="6" customFormat="1" customHeight="1" spans="22:23">
      <c r="V388" s="20"/>
      <c r="W388" s="20"/>
    </row>
    <row r="389" s="6" customFormat="1" customHeight="1" spans="22:23">
      <c r="V389" s="20"/>
      <c r="W389" s="20"/>
    </row>
    <row r="390" s="6" customFormat="1" customHeight="1" spans="22:23">
      <c r="V390" s="20"/>
      <c r="W390" s="20"/>
    </row>
    <row r="391" s="6" customFormat="1" customHeight="1" spans="22:23">
      <c r="V391" s="20"/>
      <c r="W391" s="20"/>
    </row>
    <row r="392" s="6" customFormat="1" customHeight="1" spans="22:23">
      <c r="V392" s="20"/>
      <c r="W392" s="20"/>
    </row>
    <row r="393" s="6" customFormat="1" customHeight="1" spans="22:23">
      <c r="V393" s="20"/>
      <c r="W393" s="20"/>
    </row>
    <row r="394" s="6" customFormat="1" customHeight="1" spans="22:23">
      <c r="V394" s="20"/>
      <c r="W394" s="20"/>
    </row>
    <row r="395" s="6" customFormat="1" customHeight="1" spans="22:23">
      <c r="V395" s="20"/>
      <c r="W395" s="20"/>
    </row>
    <row r="396" s="6" customFormat="1" customHeight="1" spans="22:23">
      <c r="V396" s="20"/>
      <c r="W396" s="20"/>
    </row>
    <row r="397" s="6" customFormat="1" customHeight="1" spans="22:23">
      <c r="V397" s="20"/>
      <c r="W397" s="20"/>
    </row>
    <row r="398" s="6" customFormat="1" customHeight="1" spans="22:23">
      <c r="V398" s="20"/>
      <c r="W398" s="20"/>
    </row>
    <row r="399" s="6" customFormat="1" customHeight="1" spans="22:23">
      <c r="V399" s="20"/>
      <c r="W399" s="20"/>
    </row>
    <row r="400" s="6" customFormat="1" customHeight="1" spans="22:23">
      <c r="V400" s="20"/>
      <c r="W400" s="20"/>
    </row>
    <row r="401" s="6" customFormat="1" customHeight="1" spans="22:23">
      <c r="V401" s="20"/>
      <c r="W401" s="20"/>
    </row>
    <row r="402" s="6" customFormat="1" customHeight="1" spans="22:23">
      <c r="V402" s="20"/>
      <c r="W402" s="20"/>
    </row>
    <row r="403" s="6" customFormat="1" customHeight="1" spans="22:23">
      <c r="V403" s="20"/>
      <c r="W403" s="20"/>
    </row>
    <row r="404" s="6" customFormat="1" customHeight="1" spans="22:23">
      <c r="V404" s="20"/>
      <c r="W404" s="20"/>
    </row>
    <row r="405" s="6" customFormat="1" customHeight="1" spans="22:23">
      <c r="V405" s="20"/>
      <c r="W405" s="20"/>
    </row>
    <row r="406" s="6" customFormat="1" customHeight="1" spans="22:23">
      <c r="V406" s="20"/>
      <c r="W406" s="20"/>
    </row>
    <row r="407" s="6" customFormat="1" customHeight="1" spans="22:23">
      <c r="V407" s="20"/>
      <c r="W407" s="20"/>
    </row>
    <row r="408" s="6" customFormat="1" customHeight="1" spans="22:23">
      <c r="V408" s="20"/>
      <c r="W408" s="20"/>
    </row>
    <row r="409" s="6" customFormat="1" customHeight="1" spans="22:23">
      <c r="V409" s="20"/>
      <c r="W409" s="20"/>
    </row>
    <row r="410" s="6" customFormat="1" customHeight="1" spans="22:23">
      <c r="V410" s="20"/>
      <c r="W410" s="20"/>
    </row>
    <row r="411" s="6" customFormat="1" customHeight="1" spans="22:23">
      <c r="V411" s="20"/>
      <c r="W411" s="20"/>
    </row>
    <row r="412" s="6" customFormat="1" customHeight="1" spans="22:23">
      <c r="V412" s="20"/>
      <c r="W412" s="20"/>
    </row>
    <row r="413" s="6" customFormat="1" customHeight="1" spans="22:23">
      <c r="V413" s="20"/>
      <c r="W413" s="20"/>
    </row>
    <row r="414" s="6" customFormat="1" customHeight="1" spans="22:23">
      <c r="V414" s="20"/>
      <c r="W414" s="20"/>
    </row>
    <row r="415" s="6" customFormat="1" customHeight="1" spans="22:23">
      <c r="V415" s="20"/>
      <c r="W415" s="20"/>
    </row>
    <row r="416" s="6" customFormat="1" customHeight="1" spans="22:23">
      <c r="V416" s="20"/>
      <c r="W416" s="20"/>
    </row>
    <row r="417" s="6" customFormat="1" customHeight="1" spans="22:23">
      <c r="V417" s="20"/>
      <c r="W417" s="20"/>
    </row>
    <row r="418" s="6" customFormat="1" customHeight="1" spans="22:23">
      <c r="V418" s="20"/>
      <c r="W418" s="20"/>
    </row>
    <row r="419" s="6" customFormat="1" customHeight="1" spans="22:23">
      <c r="V419" s="20"/>
      <c r="W419" s="20"/>
    </row>
    <row r="420" s="6" customFormat="1" customHeight="1" spans="22:23">
      <c r="V420" s="20"/>
      <c r="W420" s="20"/>
    </row>
    <row r="421" s="6" customFormat="1" customHeight="1" spans="22:23">
      <c r="V421" s="20"/>
      <c r="W421" s="20"/>
    </row>
    <row r="422" s="6" customFormat="1" customHeight="1" spans="22:23">
      <c r="V422" s="20"/>
      <c r="W422" s="20"/>
    </row>
    <row r="423" s="6" customFormat="1" customHeight="1" spans="22:23">
      <c r="V423" s="20"/>
      <c r="W423" s="20"/>
    </row>
    <row r="424" s="6" customFormat="1" customHeight="1" spans="22:23">
      <c r="V424" s="20"/>
      <c r="W424" s="20"/>
    </row>
    <row r="425" s="6" customFormat="1" customHeight="1" spans="22:23">
      <c r="V425" s="20"/>
      <c r="W425" s="20"/>
    </row>
    <row r="426" s="6" customFormat="1" customHeight="1" spans="22:23">
      <c r="V426" s="20"/>
      <c r="W426" s="20"/>
    </row>
    <row r="427" s="6" customFormat="1" customHeight="1" spans="22:23">
      <c r="V427" s="20"/>
      <c r="W427" s="20"/>
    </row>
    <row r="428" s="6" customFormat="1" customHeight="1" spans="22:23">
      <c r="V428" s="20"/>
      <c r="W428" s="20"/>
    </row>
    <row r="429" s="6" customFormat="1" customHeight="1" spans="22:23">
      <c r="V429" s="20"/>
      <c r="W429" s="20"/>
    </row>
    <row r="430" s="6" customFormat="1" customHeight="1" spans="22:23">
      <c r="V430" s="20"/>
      <c r="W430" s="20"/>
    </row>
    <row r="431" s="6" customFormat="1" customHeight="1" spans="22:23">
      <c r="V431" s="20"/>
      <c r="W431" s="20"/>
    </row>
    <row r="432" s="6" customFormat="1" customHeight="1" spans="22:23">
      <c r="V432" s="20"/>
      <c r="W432" s="20"/>
    </row>
    <row r="433" s="6" customFormat="1" customHeight="1" spans="22:23">
      <c r="V433" s="20"/>
      <c r="W433" s="20"/>
    </row>
    <row r="434" s="6" customFormat="1" customHeight="1" spans="22:23">
      <c r="V434" s="20"/>
      <c r="W434" s="20"/>
    </row>
    <row r="435" s="6" customFormat="1" customHeight="1" spans="22:23">
      <c r="V435" s="20"/>
      <c r="W435" s="20"/>
    </row>
    <row r="436" s="6" customFormat="1" customHeight="1" spans="22:23">
      <c r="V436" s="20"/>
      <c r="W436" s="20"/>
    </row>
    <row r="437" s="6" customFormat="1" customHeight="1" spans="22:23">
      <c r="V437" s="20"/>
      <c r="W437" s="20"/>
    </row>
    <row r="438" s="6" customFormat="1" customHeight="1" spans="22:23">
      <c r="V438" s="20"/>
      <c r="W438" s="20"/>
    </row>
    <row r="439" s="6" customFormat="1" customHeight="1" spans="22:23">
      <c r="V439" s="20"/>
      <c r="W439" s="20"/>
    </row>
    <row r="440" s="6" customFormat="1" customHeight="1" spans="22:23">
      <c r="V440" s="20"/>
      <c r="W440" s="20"/>
    </row>
    <row r="441" s="6" customFormat="1" customHeight="1" spans="22:23">
      <c r="V441" s="20"/>
      <c r="W441" s="20"/>
    </row>
    <row r="442" s="6" customFormat="1" customHeight="1" spans="22:23">
      <c r="V442" s="20"/>
      <c r="W442" s="20"/>
    </row>
    <row r="443" s="6" customFormat="1" customHeight="1" spans="22:23">
      <c r="V443" s="20"/>
      <c r="W443" s="20"/>
    </row>
    <row r="444" s="6" customFormat="1" customHeight="1" spans="22:23">
      <c r="V444" s="20"/>
      <c r="W444" s="20"/>
    </row>
    <row r="445" s="6" customFormat="1" customHeight="1" spans="22:23">
      <c r="V445" s="20"/>
      <c r="W445" s="20"/>
    </row>
    <row r="446" s="6" customFormat="1" customHeight="1" spans="22:23">
      <c r="V446" s="20"/>
      <c r="W446" s="20"/>
    </row>
    <row r="447" s="6" customFormat="1" customHeight="1" spans="22:23">
      <c r="V447" s="20"/>
      <c r="W447" s="20"/>
    </row>
    <row r="448" s="6" customFormat="1" customHeight="1" spans="22:23">
      <c r="V448" s="20"/>
      <c r="W448" s="20"/>
    </row>
    <row r="449" s="6" customFormat="1" customHeight="1" spans="22:23">
      <c r="V449" s="20"/>
      <c r="W449" s="20"/>
    </row>
    <row r="450" s="6" customFormat="1" customHeight="1" spans="22:23">
      <c r="V450" s="20"/>
      <c r="W450" s="20"/>
    </row>
    <row r="451" s="6" customFormat="1" customHeight="1" spans="22:23">
      <c r="V451" s="20"/>
      <c r="W451" s="20"/>
    </row>
    <row r="452" s="6" customFormat="1" customHeight="1" spans="22:23">
      <c r="V452" s="20"/>
      <c r="W452" s="20"/>
    </row>
    <row r="453" s="6" customFormat="1" customHeight="1" spans="22:23">
      <c r="V453" s="20"/>
      <c r="W453" s="20"/>
    </row>
    <row r="454" s="6" customFormat="1" customHeight="1" spans="22:23">
      <c r="V454" s="20"/>
      <c r="W454" s="20"/>
    </row>
    <row r="455" s="6" customFormat="1" customHeight="1" spans="22:23">
      <c r="V455" s="20"/>
      <c r="W455" s="20"/>
    </row>
    <row r="456" s="6" customFormat="1" customHeight="1" spans="22:23">
      <c r="V456" s="20"/>
      <c r="W456" s="20"/>
    </row>
    <row r="457" s="6" customFormat="1" customHeight="1" spans="22:23">
      <c r="V457" s="20"/>
      <c r="W457" s="20"/>
    </row>
    <row r="458" s="6" customFormat="1" customHeight="1" spans="22:23">
      <c r="V458" s="20"/>
      <c r="W458" s="20"/>
    </row>
    <row r="459" s="6" customFormat="1" customHeight="1" spans="22:23">
      <c r="V459" s="20"/>
      <c r="W459" s="20"/>
    </row>
    <row r="460" s="6" customFormat="1" customHeight="1" spans="22:23">
      <c r="V460" s="20"/>
      <c r="W460" s="20"/>
    </row>
    <row r="461" s="6" customFormat="1" customHeight="1" spans="22:23">
      <c r="V461" s="20"/>
      <c r="W461" s="20"/>
    </row>
    <row r="462" s="6" customFormat="1" customHeight="1" spans="22:23">
      <c r="V462" s="20"/>
      <c r="W462" s="20"/>
    </row>
    <row r="463" s="6" customFormat="1" customHeight="1" spans="22:23">
      <c r="V463" s="20"/>
      <c r="W463" s="20"/>
    </row>
    <row r="464" s="6" customFormat="1" customHeight="1" spans="22:23">
      <c r="V464" s="20"/>
      <c r="W464" s="20"/>
    </row>
    <row r="465" s="6" customFormat="1" customHeight="1" spans="22:23">
      <c r="V465" s="20"/>
      <c r="W465" s="20"/>
    </row>
    <row r="466" s="6" customFormat="1" customHeight="1" spans="22:23">
      <c r="V466" s="20"/>
      <c r="W466" s="20"/>
    </row>
    <row r="467" s="6" customFormat="1" customHeight="1" spans="22:23">
      <c r="V467" s="20"/>
      <c r="W467" s="20"/>
    </row>
    <row r="468" s="6" customFormat="1" customHeight="1" spans="22:23">
      <c r="V468" s="20"/>
      <c r="W468" s="20"/>
    </row>
    <row r="469" s="6" customFormat="1" customHeight="1" spans="22:23">
      <c r="V469" s="20"/>
      <c r="W469" s="20"/>
    </row>
    <row r="470" s="6" customFormat="1" customHeight="1" spans="22:23">
      <c r="V470" s="20"/>
      <c r="W470" s="20"/>
    </row>
    <row r="471" s="6" customFormat="1" customHeight="1" spans="22:23">
      <c r="V471" s="20"/>
      <c r="W471" s="20"/>
    </row>
    <row r="472" s="6" customFormat="1" customHeight="1" spans="22:23">
      <c r="V472" s="20"/>
      <c r="W472" s="20"/>
    </row>
    <row r="473" s="6" customFormat="1" customHeight="1" spans="22:23">
      <c r="V473" s="20"/>
      <c r="W473" s="20"/>
    </row>
    <row r="474" s="6" customFormat="1" customHeight="1" spans="22:23">
      <c r="V474" s="20"/>
      <c r="W474" s="20"/>
    </row>
    <row r="475" s="6" customFormat="1" customHeight="1" spans="22:23">
      <c r="V475" s="20"/>
      <c r="W475" s="20"/>
    </row>
    <row r="476" s="6" customFormat="1" customHeight="1" spans="22:23">
      <c r="V476" s="20"/>
      <c r="W476" s="20"/>
    </row>
    <row r="477" s="6" customFormat="1" customHeight="1" spans="22:23">
      <c r="V477" s="20"/>
      <c r="W477" s="20"/>
    </row>
    <row r="478" s="6" customFormat="1" customHeight="1" spans="22:23">
      <c r="V478" s="20"/>
      <c r="W478" s="20"/>
    </row>
    <row r="479" s="6" customFormat="1" customHeight="1" spans="22:23">
      <c r="V479" s="20"/>
      <c r="W479" s="20"/>
    </row>
    <row r="480" s="6" customFormat="1" customHeight="1" spans="22:23">
      <c r="V480" s="20"/>
      <c r="W480" s="20"/>
    </row>
    <row r="481" s="6" customFormat="1" customHeight="1" spans="22:23">
      <c r="V481" s="20"/>
      <c r="W481" s="20"/>
    </row>
    <row r="482" s="6" customFormat="1" customHeight="1" spans="22:23">
      <c r="V482" s="20"/>
      <c r="W482" s="20"/>
    </row>
    <row r="483" s="6" customFormat="1" customHeight="1" spans="22:23">
      <c r="V483" s="20"/>
      <c r="W483" s="20"/>
    </row>
    <row r="484" s="6" customFormat="1" customHeight="1" spans="22:23">
      <c r="V484" s="20"/>
      <c r="W484" s="20"/>
    </row>
    <row r="485" s="6" customFormat="1" customHeight="1" spans="22:23">
      <c r="V485" s="20"/>
      <c r="W485" s="20"/>
    </row>
    <row r="486" s="6" customFormat="1" customHeight="1" spans="22:23">
      <c r="V486" s="20"/>
      <c r="W486" s="20"/>
    </row>
    <row r="487" s="6" customFormat="1" customHeight="1" spans="22:23">
      <c r="V487" s="20"/>
      <c r="W487" s="20"/>
    </row>
    <row r="488" s="6" customFormat="1" customHeight="1" spans="22:23">
      <c r="V488" s="20"/>
      <c r="W488" s="20"/>
    </row>
    <row r="489" s="6" customFormat="1" customHeight="1" spans="22:23">
      <c r="V489" s="20"/>
      <c r="W489" s="20"/>
    </row>
    <row r="490" s="6" customFormat="1" customHeight="1" spans="22:23">
      <c r="V490" s="20"/>
      <c r="W490" s="20"/>
    </row>
    <row r="491" s="6" customFormat="1" customHeight="1" spans="22:23">
      <c r="V491" s="20"/>
      <c r="W491" s="20"/>
    </row>
    <row r="492" s="6" customFormat="1" customHeight="1" spans="22:23">
      <c r="V492" s="20"/>
      <c r="W492" s="20"/>
    </row>
    <row r="493" s="6" customFormat="1" customHeight="1" spans="22:23">
      <c r="V493" s="20"/>
      <c r="W493" s="20"/>
    </row>
    <row r="494" s="6" customFormat="1" customHeight="1" spans="22:23">
      <c r="V494" s="20"/>
      <c r="W494" s="20"/>
    </row>
    <row r="495" s="6" customFormat="1" customHeight="1" spans="22:23">
      <c r="V495" s="20"/>
      <c r="W495" s="20"/>
    </row>
    <row r="496" s="6" customFormat="1" customHeight="1" spans="22:23">
      <c r="V496" s="20"/>
      <c r="W496" s="20"/>
    </row>
    <row r="497" s="6" customFormat="1" customHeight="1" spans="22:23">
      <c r="V497" s="20"/>
      <c r="W497" s="20"/>
    </row>
    <row r="498" s="6" customFormat="1" customHeight="1" spans="22:23">
      <c r="V498" s="20"/>
      <c r="W498" s="20"/>
    </row>
    <row r="499" s="6" customFormat="1" customHeight="1" spans="22:23">
      <c r="V499" s="20"/>
      <c r="W499" s="20"/>
    </row>
    <row r="500" s="6" customFormat="1" customHeight="1" spans="22:23">
      <c r="V500" s="20"/>
      <c r="W500" s="20"/>
    </row>
    <row r="501" s="6" customFormat="1" customHeight="1" spans="22:23">
      <c r="V501" s="20"/>
      <c r="W501" s="20"/>
    </row>
    <row r="502" s="6" customFormat="1" customHeight="1" spans="22:23">
      <c r="V502" s="20"/>
      <c r="W502" s="20"/>
    </row>
    <row r="503" s="6" customFormat="1" customHeight="1" spans="22:23">
      <c r="V503" s="20"/>
      <c r="W503" s="20"/>
    </row>
    <row r="504" s="6" customFormat="1" customHeight="1" spans="22:23">
      <c r="V504" s="20"/>
      <c r="W504" s="20"/>
    </row>
    <row r="505" s="6" customFormat="1" customHeight="1" spans="22:23">
      <c r="V505" s="20"/>
      <c r="W505" s="20"/>
    </row>
    <row r="506" s="6" customFormat="1" customHeight="1" spans="22:23">
      <c r="V506" s="20"/>
      <c r="W506" s="20"/>
    </row>
    <row r="507" s="6" customFormat="1" customHeight="1" spans="22:23">
      <c r="V507" s="20"/>
      <c r="W507" s="20"/>
    </row>
    <row r="508" s="6" customFormat="1" customHeight="1" spans="22:23">
      <c r="V508" s="20"/>
      <c r="W508" s="20"/>
    </row>
    <row r="509" s="6" customFormat="1" customHeight="1" spans="22:23">
      <c r="V509" s="20"/>
      <c r="W509" s="20"/>
    </row>
    <row r="510" s="6" customFormat="1" customHeight="1" spans="22:23">
      <c r="V510" s="20"/>
      <c r="W510" s="20"/>
    </row>
    <row r="511" s="6" customFormat="1" customHeight="1" spans="22:23">
      <c r="V511" s="20"/>
      <c r="W511" s="20"/>
    </row>
    <row r="512" s="6" customFormat="1" customHeight="1" spans="22:23">
      <c r="V512" s="20"/>
      <c r="W512" s="20"/>
    </row>
    <row r="513" s="6" customFormat="1" customHeight="1" spans="22:23">
      <c r="V513" s="20"/>
      <c r="W513" s="20"/>
    </row>
    <row r="514" s="6" customFormat="1" customHeight="1" spans="22:23">
      <c r="V514" s="20"/>
      <c r="W514" s="20"/>
    </row>
    <row r="515" s="6" customFormat="1" customHeight="1" spans="22:23">
      <c r="V515" s="20"/>
      <c r="W515" s="20"/>
    </row>
    <row r="516" s="6" customFormat="1" customHeight="1" spans="22:23">
      <c r="V516" s="20"/>
      <c r="W516" s="20"/>
    </row>
    <row r="517" s="6" customFormat="1" customHeight="1" spans="22:23">
      <c r="V517" s="20"/>
      <c r="W517" s="20"/>
    </row>
    <row r="518" s="6" customFormat="1" customHeight="1" spans="22:23">
      <c r="V518" s="20"/>
      <c r="W518" s="20"/>
    </row>
    <row r="519" s="6" customFormat="1" customHeight="1" spans="22:23">
      <c r="V519" s="20"/>
      <c r="W519" s="20"/>
    </row>
    <row r="520" s="6" customFormat="1" customHeight="1" spans="22:23">
      <c r="V520" s="20"/>
      <c r="W520" s="20"/>
    </row>
    <row r="521" s="6" customFormat="1" customHeight="1" spans="22:23">
      <c r="V521" s="20"/>
      <c r="W521" s="20"/>
    </row>
    <row r="522" s="6" customFormat="1" customHeight="1" spans="22:23">
      <c r="V522" s="20"/>
      <c r="W522" s="20"/>
    </row>
    <row r="523" s="6" customFormat="1" customHeight="1" spans="22:23">
      <c r="V523" s="20"/>
      <c r="W523" s="20"/>
    </row>
    <row r="524" s="6" customFormat="1" customHeight="1" spans="22:23">
      <c r="V524" s="20"/>
      <c r="W524" s="20"/>
    </row>
    <row r="525" s="6" customFormat="1" customHeight="1" spans="22:23">
      <c r="V525" s="20"/>
      <c r="W525" s="20"/>
    </row>
    <row r="526" s="6" customFormat="1" customHeight="1" spans="22:23">
      <c r="V526" s="20"/>
      <c r="W526" s="20"/>
    </row>
    <row r="527" s="6" customFormat="1" customHeight="1" spans="22:23">
      <c r="V527" s="20"/>
      <c r="W527" s="20"/>
    </row>
    <row r="528" s="6" customFormat="1" customHeight="1" spans="22:23">
      <c r="V528" s="20"/>
      <c r="W528" s="20"/>
    </row>
    <row r="529" s="6" customFormat="1" customHeight="1" spans="22:23">
      <c r="V529" s="20"/>
      <c r="W529" s="20"/>
    </row>
    <row r="530" s="6" customFormat="1" customHeight="1" spans="22:23">
      <c r="V530" s="20"/>
      <c r="W530" s="20"/>
    </row>
    <row r="531" s="6" customFormat="1" customHeight="1" spans="22:23">
      <c r="V531" s="20"/>
      <c r="W531" s="20"/>
    </row>
    <row r="532" s="6" customFormat="1" customHeight="1" spans="22:23">
      <c r="V532" s="20"/>
      <c r="W532" s="20"/>
    </row>
    <row r="533" s="6" customFormat="1" customHeight="1" spans="22:23">
      <c r="V533" s="20"/>
      <c r="W533" s="20"/>
    </row>
    <row r="534" s="6" customFormat="1" customHeight="1" spans="22:23">
      <c r="V534" s="20"/>
      <c r="W534" s="20"/>
    </row>
    <row r="535" s="6" customFormat="1" customHeight="1" spans="22:23">
      <c r="V535" s="20"/>
      <c r="W535" s="20"/>
    </row>
    <row r="536" s="6" customFormat="1" customHeight="1" spans="22:23">
      <c r="V536" s="20"/>
      <c r="W536" s="20"/>
    </row>
    <row r="537" s="6" customFormat="1" customHeight="1" spans="22:23">
      <c r="V537" s="20"/>
      <c r="W537" s="20"/>
    </row>
    <row r="538" s="6" customFormat="1" customHeight="1" spans="22:23">
      <c r="V538" s="20"/>
      <c r="W538" s="20"/>
    </row>
    <row r="539" s="6" customFormat="1" customHeight="1" spans="22:23">
      <c r="V539" s="20"/>
      <c r="W539" s="20"/>
    </row>
    <row r="540" s="6" customFormat="1" customHeight="1" spans="22:23">
      <c r="V540" s="20"/>
      <c r="W540" s="20"/>
    </row>
    <row r="541" s="6" customFormat="1" customHeight="1" spans="22:23">
      <c r="V541" s="20"/>
      <c r="W541" s="20"/>
    </row>
    <row r="542" s="6" customFormat="1" customHeight="1" spans="22:23">
      <c r="V542" s="20"/>
      <c r="W542" s="20"/>
    </row>
    <row r="543" s="6" customFormat="1" customHeight="1" spans="22:23">
      <c r="V543" s="20"/>
      <c r="W543" s="20"/>
    </row>
    <row r="544" s="6" customFormat="1" customHeight="1" spans="22:23">
      <c r="V544" s="20"/>
      <c r="W544" s="20"/>
    </row>
    <row r="545" s="6" customFormat="1" customHeight="1" spans="22:23">
      <c r="V545" s="20"/>
      <c r="W545" s="20"/>
    </row>
    <row r="546" s="6" customFormat="1" customHeight="1" spans="22:23">
      <c r="V546" s="20"/>
      <c r="W546" s="20"/>
    </row>
    <row r="547" s="6" customFormat="1" customHeight="1" spans="22:23">
      <c r="V547" s="20"/>
      <c r="W547" s="20"/>
    </row>
    <row r="548" s="6" customFormat="1" customHeight="1" spans="22:23">
      <c r="V548" s="20"/>
      <c r="W548" s="20"/>
    </row>
    <row r="549" s="6" customFormat="1" customHeight="1" spans="22:23">
      <c r="V549" s="20"/>
      <c r="W549" s="20"/>
    </row>
    <row r="550" s="6" customFormat="1" customHeight="1" spans="22:23">
      <c r="V550" s="20"/>
      <c r="W550" s="20"/>
    </row>
    <row r="551" s="6" customFormat="1" customHeight="1" spans="22:23">
      <c r="V551" s="20"/>
      <c r="W551" s="20"/>
    </row>
    <row r="552" s="6" customFormat="1" customHeight="1" spans="22:23">
      <c r="V552" s="20"/>
      <c r="W552" s="20"/>
    </row>
    <row r="553" s="6" customFormat="1" customHeight="1" spans="22:23">
      <c r="V553" s="20"/>
      <c r="W553" s="20"/>
    </row>
    <row r="554" s="6" customFormat="1" customHeight="1" spans="22:23">
      <c r="V554" s="20"/>
      <c r="W554" s="20"/>
    </row>
    <row r="555" s="6" customFormat="1" customHeight="1" spans="22:23">
      <c r="V555" s="20"/>
      <c r="W555" s="20"/>
    </row>
    <row r="556" s="6" customFormat="1" customHeight="1" spans="22:23">
      <c r="V556" s="20"/>
      <c r="W556" s="20"/>
    </row>
    <row r="557" s="6" customFormat="1" customHeight="1" spans="22:23">
      <c r="V557" s="20"/>
      <c r="W557" s="20"/>
    </row>
    <row r="558" s="6" customFormat="1" customHeight="1" spans="22:23">
      <c r="V558" s="20"/>
      <c r="W558" s="20"/>
    </row>
    <row r="559" s="6" customFormat="1" customHeight="1" spans="22:23">
      <c r="V559" s="20"/>
      <c r="W559" s="20"/>
    </row>
    <row r="560" s="6" customFormat="1" customHeight="1" spans="22:23">
      <c r="V560" s="20"/>
      <c r="W560" s="20"/>
    </row>
    <row r="561" s="6" customFormat="1" customHeight="1" spans="22:23">
      <c r="V561" s="20"/>
      <c r="W561" s="20"/>
    </row>
    <row r="562" s="6" customFormat="1" customHeight="1" spans="22:23">
      <c r="V562" s="20"/>
      <c r="W562" s="20"/>
    </row>
    <row r="563" s="6" customFormat="1" customHeight="1" spans="22:23">
      <c r="V563" s="20"/>
      <c r="W563" s="20"/>
    </row>
    <row r="564" s="6" customFormat="1" customHeight="1" spans="22:23">
      <c r="V564" s="20"/>
      <c r="W564" s="20"/>
    </row>
    <row r="565" s="6" customFormat="1" customHeight="1" spans="22:23">
      <c r="V565" s="20"/>
      <c r="W565" s="20"/>
    </row>
    <row r="566" s="6" customFormat="1" customHeight="1" spans="22:23">
      <c r="V566" s="20"/>
      <c r="W566" s="20"/>
    </row>
    <row r="567" s="6" customFormat="1" customHeight="1" spans="22:23">
      <c r="V567" s="20"/>
      <c r="W567" s="20"/>
    </row>
    <row r="568" s="6" customFormat="1" customHeight="1" spans="22:23">
      <c r="V568" s="20"/>
      <c r="W568" s="20"/>
    </row>
    <row r="569" s="6" customFormat="1" customHeight="1" spans="22:23">
      <c r="V569" s="20"/>
      <c r="W569" s="20"/>
    </row>
    <row r="570" s="6" customFormat="1" customHeight="1" spans="22:23">
      <c r="V570" s="20"/>
      <c r="W570" s="20"/>
    </row>
    <row r="571" s="6" customFormat="1" customHeight="1" spans="22:23">
      <c r="V571" s="20"/>
      <c r="W571" s="20"/>
    </row>
    <row r="572" s="6" customFormat="1" customHeight="1" spans="22:23">
      <c r="V572" s="20"/>
      <c r="W572" s="20"/>
    </row>
    <row r="573" s="6" customFormat="1" customHeight="1" spans="22:23">
      <c r="V573" s="20"/>
      <c r="W573" s="20"/>
    </row>
    <row r="574" s="6" customFormat="1" customHeight="1" spans="22:23">
      <c r="V574" s="20"/>
      <c r="W574" s="20"/>
    </row>
    <row r="575" s="6" customFormat="1" customHeight="1" spans="22:23">
      <c r="V575" s="20"/>
      <c r="W575" s="20"/>
    </row>
    <row r="576" s="6" customFormat="1" customHeight="1" spans="22:23">
      <c r="V576" s="20"/>
      <c r="W576" s="20"/>
    </row>
    <row r="577" s="6" customFormat="1" customHeight="1" spans="22:23">
      <c r="V577" s="20"/>
      <c r="W577" s="20"/>
    </row>
    <row r="578" s="6" customFormat="1" customHeight="1" spans="22:23">
      <c r="V578" s="20"/>
      <c r="W578" s="20"/>
    </row>
    <row r="579" s="6" customFormat="1" customHeight="1" spans="22:23">
      <c r="V579" s="20"/>
      <c r="W579" s="20"/>
    </row>
    <row r="580" s="6" customFormat="1" customHeight="1" spans="22:23">
      <c r="V580" s="20"/>
      <c r="W580" s="20"/>
    </row>
    <row r="581" s="6" customFormat="1" customHeight="1" spans="22:23">
      <c r="V581" s="20"/>
      <c r="W581" s="20"/>
    </row>
    <row r="582" s="6" customFormat="1" customHeight="1" spans="22:23">
      <c r="V582" s="20"/>
      <c r="W582" s="20"/>
    </row>
    <row r="583" s="6" customFormat="1" customHeight="1" spans="22:23">
      <c r="V583" s="20"/>
      <c r="W583" s="20"/>
    </row>
    <row r="584" s="6" customFormat="1" customHeight="1" spans="22:23">
      <c r="V584" s="20"/>
      <c r="W584" s="20"/>
    </row>
    <row r="585" s="6" customFormat="1" customHeight="1" spans="22:23">
      <c r="V585" s="20"/>
      <c r="W585" s="20"/>
    </row>
    <row r="586" s="6" customFormat="1" customHeight="1" spans="22:23">
      <c r="V586" s="20"/>
      <c r="W586" s="20"/>
    </row>
    <row r="587" s="6" customFormat="1" customHeight="1" spans="22:23">
      <c r="V587" s="20"/>
      <c r="W587" s="20"/>
    </row>
    <row r="588" s="6" customFormat="1" customHeight="1" spans="22:23">
      <c r="V588" s="20"/>
      <c r="W588" s="20"/>
    </row>
    <row r="589" s="6" customFormat="1" customHeight="1" spans="22:23">
      <c r="V589" s="20"/>
      <c r="W589" s="20"/>
    </row>
    <row r="590" s="6" customFormat="1" customHeight="1" spans="22:23">
      <c r="V590" s="20"/>
      <c r="W590" s="20"/>
    </row>
    <row r="591" s="6" customFormat="1" customHeight="1" spans="22:23">
      <c r="V591" s="20"/>
      <c r="W591" s="20"/>
    </row>
    <row r="592" s="6" customFormat="1" customHeight="1" spans="22:23">
      <c r="V592" s="20"/>
      <c r="W592" s="20"/>
    </row>
    <row r="593" s="6" customFormat="1" customHeight="1" spans="22:23">
      <c r="V593" s="20"/>
      <c r="W593" s="20"/>
    </row>
    <row r="594" s="6" customFormat="1" customHeight="1" spans="22:23">
      <c r="V594" s="20"/>
      <c r="W594" s="20"/>
    </row>
    <row r="595" s="6" customFormat="1" customHeight="1" spans="22:23">
      <c r="V595" s="20"/>
      <c r="W595" s="20"/>
    </row>
    <row r="596" s="6" customFormat="1" customHeight="1" spans="22:23">
      <c r="V596" s="20"/>
      <c r="W596" s="20"/>
    </row>
    <row r="597" s="6" customFormat="1" customHeight="1" spans="22:23">
      <c r="V597" s="20"/>
      <c r="W597" s="20"/>
    </row>
    <row r="598" s="6" customFormat="1" customHeight="1" spans="22:23">
      <c r="V598" s="20"/>
      <c r="W598" s="20"/>
    </row>
    <row r="599" s="6" customFormat="1" customHeight="1" spans="22:23">
      <c r="V599" s="20"/>
      <c r="W599" s="20"/>
    </row>
    <row r="600" s="6" customFormat="1" customHeight="1" spans="22:23">
      <c r="V600" s="20"/>
      <c r="W600" s="20"/>
    </row>
    <row r="601" s="6" customFormat="1" customHeight="1" spans="22:23">
      <c r="V601" s="20"/>
      <c r="W601" s="20"/>
    </row>
    <row r="602" s="6" customFormat="1" customHeight="1" spans="22:23">
      <c r="V602" s="20"/>
      <c r="W602" s="20"/>
    </row>
    <row r="603" s="6" customFormat="1" customHeight="1" spans="22:23">
      <c r="V603" s="20"/>
      <c r="W603" s="20"/>
    </row>
    <row r="604" s="6" customFormat="1" customHeight="1" spans="22:23">
      <c r="V604" s="20"/>
      <c r="W604" s="20"/>
    </row>
    <row r="605" s="6" customFormat="1" customHeight="1" spans="22:23">
      <c r="V605" s="20"/>
      <c r="W605" s="20"/>
    </row>
    <row r="606" s="6" customFormat="1" customHeight="1" spans="22:23">
      <c r="V606" s="20"/>
      <c r="W606" s="20"/>
    </row>
    <row r="607" s="6" customFormat="1" customHeight="1" spans="22:23">
      <c r="V607" s="20"/>
      <c r="W607" s="20"/>
    </row>
    <row r="608" s="6" customFormat="1" customHeight="1" spans="22:23">
      <c r="V608" s="20"/>
      <c r="W608" s="20"/>
    </row>
    <row r="609" s="6" customFormat="1" customHeight="1" spans="22:23">
      <c r="V609" s="20"/>
      <c r="W609" s="20"/>
    </row>
    <row r="610" s="6" customFormat="1" customHeight="1" spans="22:23">
      <c r="V610" s="20"/>
      <c r="W610" s="20"/>
    </row>
    <row r="611" s="6" customFormat="1" customHeight="1" spans="22:23">
      <c r="V611" s="20"/>
      <c r="W611" s="20"/>
    </row>
    <row r="612" s="6" customFormat="1" customHeight="1" spans="22:23">
      <c r="V612" s="20"/>
      <c r="W612" s="20"/>
    </row>
    <row r="613" s="6" customFormat="1" customHeight="1" spans="22:23">
      <c r="V613" s="20"/>
      <c r="W613" s="20"/>
    </row>
    <row r="614" s="6" customFormat="1" customHeight="1" spans="22:23">
      <c r="V614" s="20"/>
      <c r="W614" s="20"/>
    </row>
    <row r="615" s="6" customFormat="1" customHeight="1" spans="22:23">
      <c r="V615" s="20"/>
      <c r="W615" s="20"/>
    </row>
    <row r="616" s="6" customFormat="1" customHeight="1" spans="22:23">
      <c r="V616" s="20"/>
      <c r="W616" s="20"/>
    </row>
    <row r="617" s="6" customFormat="1" customHeight="1" spans="22:23">
      <c r="V617" s="20"/>
      <c r="W617" s="20"/>
    </row>
    <row r="618" s="6" customFormat="1" customHeight="1" spans="22:23">
      <c r="V618" s="20"/>
      <c r="W618" s="20"/>
    </row>
    <row r="619" s="6" customFormat="1" customHeight="1" spans="22:23">
      <c r="V619" s="20"/>
      <c r="W619" s="20"/>
    </row>
    <row r="620" s="6" customFormat="1" customHeight="1" spans="22:23">
      <c r="V620" s="20"/>
      <c r="W620" s="20"/>
    </row>
    <row r="621" s="6" customFormat="1" customHeight="1" spans="22:23">
      <c r="V621" s="20"/>
      <c r="W621" s="20"/>
    </row>
    <row r="622" s="6" customFormat="1" customHeight="1" spans="22:23">
      <c r="V622" s="20"/>
      <c r="W622" s="20"/>
    </row>
    <row r="623" s="6" customFormat="1" customHeight="1" spans="22:23">
      <c r="V623" s="20"/>
      <c r="W623" s="20"/>
    </row>
    <row r="624" s="6" customFormat="1" customHeight="1" spans="22:23">
      <c r="V624" s="20"/>
      <c r="W624" s="20"/>
    </row>
    <row r="625" s="6" customFormat="1" customHeight="1" spans="22:23">
      <c r="V625" s="20"/>
      <c r="W625" s="20"/>
    </row>
    <row r="626" s="6" customFormat="1" customHeight="1" spans="22:23">
      <c r="V626" s="20"/>
      <c r="W626" s="20"/>
    </row>
    <row r="627" s="6" customFormat="1" customHeight="1" spans="22:23">
      <c r="V627" s="20"/>
      <c r="W627" s="20"/>
    </row>
    <row r="628" s="6" customFormat="1" customHeight="1" spans="22:23">
      <c r="V628" s="20"/>
      <c r="W628" s="20"/>
    </row>
    <row r="629" s="6" customFormat="1" customHeight="1" spans="22:23">
      <c r="V629" s="20"/>
      <c r="W629" s="20"/>
    </row>
    <row r="630" s="6" customFormat="1" customHeight="1" spans="22:23">
      <c r="V630" s="20"/>
      <c r="W630" s="20"/>
    </row>
    <row r="631" s="6" customFormat="1" customHeight="1" spans="22:23">
      <c r="V631" s="20"/>
      <c r="W631" s="20"/>
    </row>
    <row r="632" s="6" customFormat="1" customHeight="1" spans="22:23">
      <c r="V632" s="20"/>
      <c r="W632" s="20"/>
    </row>
    <row r="633" s="6" customFormat="1" customHeight="1" spans="22:23">
      <c r="V633" s="20"/>
      <c r="W633" s="20"/>
    </row>
    <row r="634" s="6" customFormat="1" customHeight="1" spans="22:23">
      <c r="V634" s="20"/>
      <c r="W634" s="20"/>
    </row>
    <row r="635" s="6" customFormat="1" customHeight="1" spans="22:23">
      <c r="V635" s="20"/>
      <c r="W635" s="20"/>
    </row>
    <row r="636" s="6" customFormat="1" customHeight="1" spans="22:23">
      <c r="V636" s="20"/>
      <c r="W636" s="20"/>
    </row>
    <row r="637" s="6" customFormat="1" customHeight="1" spans="22:23">
      <c r="V637" s="20"/>
      <c r="W637" s="20"/>
    </row>
    <row r="638" s="6" customFormat="1" customHeight="1" spans="22:23">
      <c r="V638" s="20"/>
      <c r="W638" s="20"/>
    </row>
    <row r="639" s="6" customFormat="1" customHeight="1" spans="22:23">
      <c r="V639" s="20"/>
      <c r="W639" s="20"/>
    </row>
    <row r="640" s="6" customFormat="1" customHeight="1" spans="22:23">
      <c r="V640" s="20"/>
      <c r="W640" s="20"/>
    </row>
    <row r="641" s="6" customFormat="1" customHeight="1" spans="22:23">
      <c r="V641" s="20"/>
      <c r="W641" s="20"/>
    </row>
    <row r="642" s="6" customFormat="1" customHeight="1" spans="22:23">
      <c r="V642" s="20"/>
      <c r="W642" s="20"/>
    </row>
    <row r="643" s="6" customFormat="1" customHeight="1" spans="22:23">
      <c r="V643" s="20"/>
      <c r="W643" s="20"/>
    </row>
    <row r="644" s="6" customFormat="1" customHeight="1" spans="22:23">
      <c r="V644" s="20"/>
      <c r="W644" s="20"/>
    </row>
    <row r="645" s="6" customFormat="1" customHeight="1" spans="22:23">
      <c r="V645" s="20"/>
      <c r="W645" s="20"/>
    </row>
    <row r="646" s="6" customFormat="1" customHeight="1" spans="22:23">
      <c r="V646" s="20"/>
      <c r="W646" s="20"/>
    </row>
    <row r="647" s="6" customFormat="1" customHeight="1" spans="22:23">
      <c r="V647" s="20"/>
      <c r="W647" s="20"/>
    </row>
    <row r="648" s="6" customFormat="1" customHeight="1" spans="22:23">
      <c r="V648" s="20"/>
      <c r="W648" s="20"/>
    </row>
    <row r="649" s="6" customFormat="1" customHeight="1" spans="22:23">
      <c r="V649" s="20"/>
      <c r="W649" s="20"/>
    </row>
    <row r="650" s="6" customFormat="1" customHeight="1" spans="22:23">
      <c r="V650" s="20"/>
      <c r="W650" s="20"/>
    </row>
    <row r="651" s="6" customFormat="1" customHeight="1" spans="22:23">
      <c r="V651" s="20"/>
      <c r="W651" s="20"/>
    </row>
    <row r="652" s="6" customFormat="1" customHeight="1" spans="22:23">
      <c r="V652" s="20"/>
      <c r="W652" s="20"/>
    </row>
    <row r="653" s="6" customFormat="1" customHeight="1" spans="22:23">
      <c r="V653" s="20"/>
      <c r="W653" s="20"/>
    </row>
    <row r="654" s="6" customFormat="1" customHeight="1" spans="22:23">
      <c r="V654" s="20"/>
      <c r="W654" s="20"/>
    </row>
    <row r="655" s="6" customFormat="1" customHeight="1" spans="22:23">
      <c r="V655" s="20"/>
      <c r="W655" s="20"/>
    </row>
    <row r="656" s="6" customFormat="1" customHeight="1" spans="22:23">
      <c r="V656" s="20"/>
      <c r="W656" s="20"/>
    </row>
    <row r="657" s="6" customFormat="1" customHeight="1" spans="22:23">
      <c r="V657" s="20"/>
      <c r="W657" s="20"/>
    </row>
    <row r="658" s="6" customFormat="1" customHeight="1" spans="22:23">
      <c r="V658" s="20"/>
      <c r="W658" s="20"/>
    </row>
    <row r="659" s="6" customFormat="1" customHeight="1" spans="22:23">
      <c r="V659" s="20"/>
      <c r="W659" s="20"/>
    </row>
    <row r="660" s="6" customFormat="1" customHeight="1" spans="22:23">
      <c r="V660" s="20"/>
      <c r="W660" s="20"/>
    </row>
    <row r="661" s="6" customFormat="1" customHeight="1" spans="22:23">
      <c r="V661" s="20"/>
      <c r="W661" s="20"/>
    </row>
    <row r="662" s="6" customFormat="1" customHeight="1" spans="22:23">
      <c r="V662" s="20"/>
      <c r="W662" s="20"/>
    </row>
    <row r="663" s="6" customFormat="1" customHeight="1" spans="22:23">
      <c r="V663" s="20"/>
      <c r="W663" s="20"/>
    </row>
    <row r="664" s="6" customFormat="1" customHeight="1" spans="22:23">
      <c r="V664" s="20"/>
      <c r="W664" s="20"/>
    </row>
    <row r="665" s="6" customFormat="1" customHeight="1" spans="22:23">
      <c r="V665" s="20"/>
      <c r="W665" s="20"/>
    </row>
    <row r="666" s="6" customFormat="1" customHeight="1" spans="22:23">
      <c r="V666" s="20"/>
      <c r="W666" s="20"/>
    </row>
    <row r="667" s="6" customFormat="1" customHeight="1" spans="22:23">
      <c r="V667" s="20"/>
      <c r="W667" s="20"/>
    </row>
    <row r="668" s="6" customFormat="1" customHeight="1" spans="22:23">
      <c r="V668" s="20"/>
      <c r="W668" s="20"/>
    </row>
    <row r="669" s="6" customFormat="1" customHeight="1" spans="22:23">
      <c r="V669" s="20"/>
      <c r="W669" s="20"/>
    </row>
    <row r="670" s="6" customFormat="1" customHeight="1" spans="22:23">
      <c r="V670" s="20"/>
      <c r="W670" s="20"/>
    </row>
    <row r="671" s="6" customFormat="1" customHeight="1" spans="22:23">
      <c r="V671" s="20"/>
      <c r="W671" s="20"/>
    </row>
    <row r="672" s="6" customFormat="1" customHeight="1" spans="22:23">
      <c r="V672" s="20"/>
      <c r="W672" s="20"/>
    </row>
    <row r="673" s="6" customFormat="1" customHeight="1" spans="22:23">
      <c r="V673" s="20"/>
      <c r="W673" s="20"/>
    </row>
    <row r="674" s="6" customFormat="1" customHeight="1" spans="22:23">
      <c r="V674" s="20"/>
      <c r="W674" s="20"/>
    </row>
    <row r="675" s="6" customFormat="1" customHeight="1" spans="22:23">
      <c r="V675" s="20"/>
      <c r="W675" s="20"/>
    </row>
    <row r="676" s="6" customFormat="1" customHeight="1" spans="22:23">
      <c r="V676" s="20"/>
      <c r="W676" s="20"/>
    </row>
    <row r="677" s="6" customFormat="1" customHeight="1" spans="22:23">
      <c r="V677" s="20"/>
      <c r="W677" s="20"/>
    </row>
    <row r="678" s="6" customFormat="1" customHeight="1" spans="22:23">
      <c r="V678" s="20"/>
      <c r="W678" s="20"/>
    </row>
    <row r="679" s="6" customFormat="1" customHeight="1" spans="22:23">
      <c r="V679" s="20"/>
      <c r="W679" s="20"/>
    </row>
    <row r="680" s="6" customFormat="1" customHeight="1" spans="22:23">
      <c r="V680" s="20"/>
      <c r="W680" s="20"/>
    </row>
    <row r="681" s="6" customFormat="1" customHeight="1" spans="22:23">
      <c r="V681" s="20"/>
      <c r="W681" s="20"/>
    </row>
    <row r="682" s="6" customFormat="1" customHeight="1" spans="22:23">
      <c r="V682" s="20"/>
      <c r="W682" s="20"/>
    </row>
    <row r="683" s="6" customFormat="1" customHeight="1" spans="22:23">
      <c r="V683" s="20"/>
      <c r="W683" s="20"/>
    </row>
    <row r="684" s="6" customFormat="1" customHeight="1" spans="22:23">
      <c r="V684" s="20"/>
      <c r="W684" s="20"/>
    </row>
    <row r="685" s="6" customFormat="1" customHeight="1" spans="22:23">
      <c r="V685" s="20"/>
      <c r="W685" s="20"/>
    </row>
    <row r="686" s="6" customFormat="1" customHeight="1" spans="22:23">
      <c r="V686" s="20"/>
      <c r="W686" s="20"/>
    </row>
    <row r="687" s="6" customFormat="1" customHeight="1" spans="22:23">
      <c r="V687" s="20"/>
      <c r="W687" s="20"/>
    </row>
    <row r="688" s="6" customFormat="1" customHeight="1" spans="22:23">
      <c r="V688" s="20"/>
      <c r="W688" s="20"/>
    </row>
    <row r="689" s="6" customFormat="1" customHeight="1" spans="22:23">
      <c r="V689" s="20"/>
      <c r="W689" s="20"/>
    </row>
    <row r="690" s="6" customFormat="1" customHeight="1" spans="22:23">
      <c r="V690" s="20"/>
      <c r="W690" s="20"/>
    </row>
    <row r="691" s="6" customFormat="1" customHeight="1" spans="22:23">
      <c r="V691" s="20"/>
      <c r="W691" s="20"/>
    </row>
    <row r="692" s="6" customFormat="1" customHeight="1" spans="22:23">
      <c r="V692" s="20"/>
      <c r="W692" s="20"/>
    </row>
    <row r="693" s="6" customFormat="1" customHeight="1" spans="22:23">
      <c r="V693" s="20"/>
      <c r="W693" s="20"/>
    </row>
    <row r="694" s="6" customFormat="1" customHeight="1" spans="22:23">
      <c r="V694" s="20"/>
      <c r="W694" s="20"/>
    </row>
    <row r="695" s="6" customFormat="1" customHeight="1" spans="22:23">
      <c r="V695" s="20"/>
      <c r="W695" s="20"/>
    </row>
    <row r="696" s="6" customFormat="1" customHeight="1" spans="22:23">
      <c r="V696" s="20"/>
      <c r="W696" s="20"/>
    </row>
    <row r="697" s="6" customFormat="1" customHeight="1" spans="22:23">
      <c r="V697" s="20"/>
      <c r="W697" s="20"/>
    </row>
    <row r="698" s="6" customFormat="1" customHeight="1" spans="22:23">
      <c r="V698" s="20"/>
      <c r="W698" s="20"/>
    </row>
    <row r="699" s="6" customFormat="1" customHeight="1" spans="22:23">
      <c r="V699" s="20"/>
      <c r="W699" s="20"/>
    </row>
    <row r="700" s="6" customFormat="1" customHeight="1" spans="22:23">
      <c r="V700" s="20"/>
      <c r="W700" s="20"/>
    </row>
    <row r="701" s="6" customFormat="1" customHeight="1" spans="22:23">
      <c r="V701" s="20"/>
      <c r="W701" s="20"/>
    </row>
    <row r="702" s="6" customFormat="1" customHeight="1" spans="22:23">
      <c r="V702" s="20"/>
      <c r="W702" s="20"/>
    </row>
    <row r="703" s="6" customFormat="1" customHeight="1" spans="22:23">
      <c r="V703" s="20"/>
      <c r="W703" s="20"/>
    </row>
    <row r="704" s="6" customFormat="1" customHeight="1" spans="22:23">
      <c r="V704" s="20"/>
      <c r="W704" s="20"/>
    </row>
    <row r="705" s="6" customFormat="1" customHeight="1" spans="22:23">
      <c r="V705" s="20"/>
      <c r="W705" s="20"/>
    </row>
    <row r="706" s="6" customFormat="1" customHeight="1" spans="22:23">
      <c r="V706" s="20"/>
      <c r="W706" s="20"/>
    </row>
    <row r="707" s="6" customFormat="1" customHeight="1" spans="22:23">
      <c r="V707" s="20"/>
      <c r="W707" s="20"/>
    </row>
    <row r="708" s="6" customFormat="1" customHeight="1" spans="22:23">
      <c r="V708" s="20"/>
      <c r="W708" s="20"/>
    </row>
    <row r="709" s="6" customFormat="1" customHeight="1" spans="22:23">
      <c r="V709" s="20"/>
      <c r="W709" s="20"/>
    </row>
    <row r="710" s="6" customFormat="1" customHeight="1" spans="22:23">
      <c r="V710" s="20"/>
      <c r="W710" s="20"/>
    </row>
    <row r="711" s="6" customFormat="1" customHeight="1" spans="22:23">
      <c r="V711" s="20"/>
      <c r="W711" s="20"/>
    </row>
    <row r="712" s="6" customFormat="1" customHeight="1" spans="22:23">
      <c r="V712" s="20"/>
      <c r="W712" s="20"/>
    </row>
    <row r="713" s="6" customFormat="1" customHeight="1" spans="22:23">
      <c r="V713" s="20"/>
      <c r="W713" s="20"/>
    </row>
    <row r="714" s="6" customFormat="1" customHeight="1" spans="22:23">
      <c r="V714" s="20"/>
      <c r="W714" s="20"/>
    </row>
    <row r="715" s="6" customFormat="1" customHeight="1" spans="22:23">
      <c r="V715" s="20"/>
      <c r="W715" s="20"/>
    </row>
    <row r="716" s="6" customFormat="1" customHeight="1" spans="22:23">
      <c r="V716" s="20"/>
      <c r="W716" s="20"/>
    </row>
    <row r="717" s="6" customFormat="1" customHeight="1" spans="22:23">
      <c r="V717" s="20"/>
      <c r="W717" s="20"/>
    </row>
    <row r="718" s="6" customFormat="1" customHeight="1" spans="22:23">
      <c r="V718" s="20"/>
      <c r="W718" s="20"/>
    </row>
    <row r="719" s="6" customFormat="1" customHeight="1" spans="22:23">
      <c r="V719" s="20"/>
      <c r="W719" s="20"/>
    </row>
    <row r="720" s="6" customFormat="1" customHeight="1" spans="22:23">
      <c r="V720" s="20"/>
      <c r="W720" s="20"/>
    </row>
    <row r="721" s="6" customFormat="1" customHeight="1" spans="22:23">
      <c r="V721" s="20"/>
      <c r="W721" s="20"/>
    </row>
    <row r="722" s="6" customFormat="1" customHeight="1" spans="22:23">
      <c r="V722" s="20"/>
      <c r="W722" s="20"/>
    </row>
    <row r="723" s="6" customFormat="1" customHeight="1" spans="22:23">
      <c r="V723" s="20"/>
      <c r="W723" s="20"/>
    </row>
    <row r="724" s="6" customFormat="1" customHeight="1" spans="22:23">
      <c r="V724" s="20"/>
      <c r="W724" s="20"/>
    </row>
    <row r="725" s="6" customFormat="1" customHeight="1" spans="22:23">
      <c r="V725" s="20"/>
      <c r="W725" s="20"/>
    </row>
    <row r="726" s="6" customFormat="1" customHeight="1" spans="22:23">
      <c r="V726" s="20"/>
      <c r="W726" s="20"/>
    </row>
    <row r="727" s="6" customFormat="1" customHeight="1" spans="22:23">
      <c r="V727" s="20"/>
      <c r="W727" s="20"/>
    </row>
    <row r="728" s="6" customFormat="1" customHeight="1" spans="22:23">
      <c r="V728" s="20"/>
      <c r="W728" s="20"/>
    </row>
    <row r="729" s="6" customFormat="1" customHeight="1" spans="22:23">
      <c r="V729" s="20"/>
      <c r="W729" s="20"/>
    </row>
    <row r="730" s="6" customFormat="1" customHeight="1" spans="22:23">
      <c r="V730" s="20"/>
      <c r="W730" s="20"/>
    </row>
    <row r="731" s="6" customFormat="1" customHeight="1" spans="22:23">
      <c r="V731" s="20"/>
      <c r="W731" s="20"/>
    </row>
    <row r="732" s="6" customFormat="1" customHeight="1" spans="22:23">
      <c r="V732" s="20"/>
      <c r="W732" s="20"/>
    </row>
    <row r="733" s="6" customFormat="1" customHeight="1" spans="22:23">
      <c r="V733" s="20"/>
      <c r="W733" s="20"/>
    </row>
    <row r="734" s="6" customFormat="1" customHeight="1" spans="22:23">
      <c r="V734" s="20"/>
      <c r="W734" s="20"/>
    </row>
    <row r="735" s="6" customFormat="1" customHeight="1" spans="22:23">
      <c r="V735" s="20"/>
      <c r="W735" s="20"/>
    </row>
    <row r="736" s="6" customFormat="1" customHeight="1" spans="22:23">
      <c r="V736" s="20"/>
      <c r="W736" s="20"/>
    </row>
    <row r="737" s="6" customFormat="1" customHeight="1" spans="22:23">
      <c r="V737" s="20"/>
      <c r="W737" s="20"/>
    </row>
    <row r="738" s="6" customFormat="1" customHeight="1" spans="22:23">
      <c r="V738" s="20"/>
      <c r="W738" s="20"/>
    </row>
    <row r="739" s="6" customFormat="1" customHeight="1" spans="22:23">
      <c r="V739" s="20"/>
      <c r="W739" s="20"/>
    </row>
    <row r="740" s="6" customFormat="1" customHeight="1" spans="22:23">
      <c r="V740" s="20"/>
      <c r="W740" s="20"/>
    </row>
    <row r="741" s="6" customFormat="1" customHeight="1" spans="22:23">
      <c r="V741" s="20"/>
      <c r="W741" s="20"/>
    </row>
    <row r="742" s="6" customFormat="1" customHeight="1" spans="22:23">
      <c r="V742" s="20"/>
      <c r="W742" s="20"/>
    </row>
    <row r="743" s="6" customFormat="1" customHeight="1" spans="22:23">
      <c r="V743" s="20"/>
      <c r="W743" s="20"/>
    </row>
    <row r="744" s="6" customFormat="1" customHeight="1" spans="22:23">
      <c r="V744" s="20"/>
      <c r="W744" s="20"/>
    </row>
    <row r="745" s="6" customFormat="1" customHeight="1" spans="22:23">
      <c r="V745" s="20"/>
      <c r="W745" s="20"/>
    </row>
    <row r="746" s="6" customFormat="1" customHeight="1" spans="22:23">
      <c r="V746" s="20"/>
      <c r="W746" s="20"/>
    </row>
    <row r="747" s="6" customFormat="1" customHeight="1" spans="22:23">
      <c r="V747" s="20"/>
      <c r="W747" s="20"/>
    </row>
    <row r="748" s="6" customFormat="1" customHeight="1" spans="22:23">
      <c r="V748" s="20"/>
      <c r="W748" s="20"/>
    </row>
    <row r="749" s="6" customFormat="1" customHeight="1" spans="22:23">
      <c r="V749" s="20"/>
      <c r="W749" s="20"/>
    </row>
    <row r="750" s="6" customFormat="1" customHeight="1" spans="22:23">
      <c r="V750" s="20"/>
      <c r="W750" s="20"/>
    </row>
    <row r="751" s="6" customFormat="1" customHeight="1" spans="22:23">
      <c r="V751" s="20"/>
      <c r="W751" s="20"/>
    </row>
    <row r="752" s="6" customFormat="1" customHeight="1" spans="22:23">
      <c r="V752" s="20"/>
      <c r="W752" s="20"/>
    </row>
    <row r="753" s="6" customFormat="1" customHeight="1" spans="22:23">
      <c r="V753" s="20"/>
      <c r="W753" s="20"/>
    </row>
    <row r="754" s="6" customFormat="1" customHeight="1" spans="22:23">
      <c r="V754" s="20"/>
      <c r="W754" s="20"/>
    </row>
    <row r="755" s="6" customFormat="1" customHeight="1" spans="22:23">
      <c r="V755" s="20"/>
      <c r="W755" s="20"/>
    </row>
    <row r="756" s="6" customFormat="1" customHeight="1" spans="22:23">
      <c r="V756" s="20"/>
      <c r="W756" s="20"/>
    </row>
    <row r="757" s="6" customFormat="1" customHeight="1" spans="22:23">
      <c r="V757" s="20"/>
      <c r="W757" s="20"/>
    </row>
    <row r="758" s="6" customFormat="1" customHeight="1" spans="22:23">
      <c r="V758" s="20"/>
      <c r="W758" s="20"/>
    </row>
    <row r="759" s="6" customFormat="1" customHeight="1" spans="22:23">
      <c r="V759" s="20"/>
      <c r="W759" s="20"/>
    </row>
    <row r="760" s="6" customFormat="1" customHeight="1" spans="22:23">
      <c r="V760" s="20"/>
      <c r="W760" s="20"/>
    </row>
    <row r="761" s="6" customFormat="1" customHeight="1" spans="22:23">
      <c r="V761" s="20"/>
      <c r="W761" s="20"/>
    </row>
    <row r="762" s="6" customFormat="1" customHeight="1" spans="22:23">
      <c r="V762" s="20"/>
      <c r="W762" s="20"/>
    </row>
    <row r="763" s="6" customFormat="1" customHeight="1" spans="22:23">
      <c r="V763" s="20"/>
      <c r="W763" s="20"/>
    </row>
    <row r="764" s="6" customFormat="1" customHeight="1" spans="22:23">
      <c r="V764" s="20"/>
      <c r="W764" s="20"/>
    </row>
    <row r="765" s="6" customFormat="1" customHeight="1" spans="22:23">
      <c r="V765" s="20"/>
      <c r="W765" s="20"/>
    </row>
    <row r="766" s="6" customFormat="1" customHeight="1" spans="22:23">
      <c r="V766" s="20"/>
      <c r="W766" s="20"/>
    </row>
    <row r="767" s="6" customFormat="1" customHeight="1" spans="22:23">
      <c r="V767" s="20"/>
      <c r="W767" s="20"/>
    </row>
    <row r="768" s="6" customFormat="1" customHeight="1" spans="22:23">
      <c r="V768" s="20"/>
      <c r="W768" s="20"/>
    </row>
    <row r="769" s="6" customFormat="1" customHeight="1" spans="22:23">
      <c r="V769" s="20"/>
      <c r="W769" s="20"/>
    </row>
    <row r="770" s="6" customFormat="1" customHeight="1" spans="22:23">
      <c r="V770" s="20"/>
      <c r="W770" s="20"/>
    </row>
    <row r="771" s="6" customFormat="1" customHeight="1" spans="22:23">
      <c r="V771" s="20"/>
      <c r="W771" s="20"/>
    </row>
    <row r="772" s="6" customFormat="1" customHeight="1" spans="22:23">
      <c r="V772" s="20"/>
      <c r="W772" s="20"/>
    </row>
    <row r="773" s="6" customFormat="1" customHeight="1" spans="22:23">
      <c r="V773" s="20"/>
      <c r="W773" s="20"/>
    </row>
    <row r="774" s="6" customFormat="1" customHeight="1" spans="22:23">
      <c r="V774" s="20"/>
      <c r="W774" s="20"/>
    </row>
    <row r="775" s="6" customFormat="1" customHeight="1" spans="22:23">
      <c r="V775" s="20"/>
      <c r="W775" s="20"/>
    </row>
    <row r="776" s="6" customFormat="1" customHeight="1" spans="22:23">
      <c r="V776" s="20"/>
      <c r="W776" s="20"/>
    </row>
    <row r="777" s="6" customFormat="1" customHeight="1" spans="22:23">
      <c r="V777" s="20"/>
      <c r="W777" s="20"/>
    </row>
    <row r="778" s="6" customFormat="1" customHeight="1" spans="22:23">
      <c r="V778" s="20"/>
      <c r="W778" s="20"/>
    </row>
    <row r="779" s="6" customFormat="1" customHeight="1" spans="22:23">
      <c r="V779" s="20"/>
      <c r="W779" s="20"/>
    </row>
    <row r="780" s="6" customFormat="1" customHeight="1" spans="22:23">
      <c r="V780" s="20"/>
      <c r="W780" s="20"/>
    </row>
    <row r="781" s="6" customFormat="1" customHeight="1" spans="22:23">
      <c r="V781" s="20"/>
      <c r="W781" s="20"/>
    </row>
    <row r="782" s="6" customFormat="1" customHeight="1" spans="22:23">
      <c r="V782" s="20"/>
      <c r="W782" s="20"/>
    </row>
    <row r="783" s="6" customFormat="1" customHeight="1" spans="22:23">
      <c r="V783" s="20"/>
      <c r="W783" s="20"/>
    </row>
    <row r="784" s="6" customFormat="1" customHeight="1" spans="22:23">
      <c r="V784" s="20"/>
      <c r="W784" s="20"/>
    </row>
    <row r="785" s="6" customFormat="1" customHeight="1" spans="22:23">
      <c r="V785" s="20"/>
      <c r="W785" s="20"/>
    </row>
    <row r="786" s="6" customFormat="1" customHeight="1" spans="22:23">
      <c r="V786" s="20"/>
      <c r="W786" s="20"/>
    </row>
    <row r="787" s="6" customFormat="1" customHeight="1" spans="22:23">
      <c r="V787" s="20"/>
      <c r="W787" s="20"/>
    </row>
    <row r="788" s="6" customFormat="1" customHeight="1" spans="22:23">
      <c r="V788" s="20"/>
      <c r="W788" s="20"/>
    </row>
    <row r="789" s="6" customFormat="1" customHeight="1" spans="22:23">
      <c r="V789" s="20"/>
      <c r="W789" s="20"/>
    </row>
    <row r="790" s="6" customFormat="1" customHeight="1" spans="22:23">
      <c r="V790" s="20"/>
      <c r="W790" s="20"/>
    </row>
    <row r="791" s="6" customFormat="1" customHeight="1" spans="22:23">
      <c r="V791" s="20"/>
      <c r="W791" s="20"/>
    </row>
    <row r="792" s="6" customFormat="1" customHeight="1" spans="22:23">
      <c r="V792" s="20"/>
      <c r="W792" s="20"/>
    </row>
    <row r="793" s="6" customFormat="1" customHeight="1" spans="22:23">
      <c r="V793" s="20"/>
      <c r="W793" s="20"/>
    </row>
    <row r="794" s="6" customFormat="1" customHeight="1" spans="22:23">
      <c r="V794" s="20"/>
      <c r="W794" s="20"/>
    </row>
    <row r="795" s="6" customFormat="1" customHeight="1" spans="22:23">
      <c r="V795" s="20"/>
      <c r="W795" s="20"/>
    </row>
    <row r="796" s="6" customFormat="1" customHeight="1" spans="22:23">
      <c r="V796" s="20"/>
      <c r="W796" s="20"/>
    </row>
    <row r="797" s="6" customFormat="1" customHeight="1" spans="22:23">
      <c r="V797" s="20"/>
      <c r="W797" s="20"/>
    </row>
    <row r="798" s="6" customFormat="1" customHeight="1" spans="22:23">
      <c r="V798" s="20"/>
      <c r="W798" s="20"/>
    </row>
    <row r="799" s="6" customFormat="1" customHeight="1" spans="22:23">
      <c r="V799" s="20"/>
      <c r="W799" s="20"/>
    </row>
    <row r="800" s="6" customFormat="1" customHeight="1" spans="22:23">
      <c r="V800" s="20"/>
      <c r="W800" s="20"/>
    </row>
    <row r="801" s="6" customFormat="1" customHeight="1" spans="22:23">
      <c r="V801" s="20"/>
      <c r="W801" s="20"/>
    </row>
    <row r="802" s="6" customFormat="1" customHeight="1" spans="22:23">
      <c r="V802" s="20"/>
      <c r="W802" s="20"/>
    </row>
    <row r="803" s="6" customFormat="1" customHeight="1" spans="22:23">
      <c r="V803" s="20"/>
      <c r="W803" s="20"/>
    </row>
    <row r="804" s="6" customFormat="1" customHeight="1" spans="22:23">
      <c r="V804" s="20"/>
      <c r="W804" s="20"/>
    </row>
    <row r="805" s="6" customFormat="1" customHeight="1" spans="22:23">
      <c r="V805" s="20"/>
      <c r="W805" s="20"/>
    </row>
    <row r="806" s="6" customFormat="1" customHeight="1" spans="22:23">
      <c r="V806" s="20"/>
      <c r="W806" s="20"/>
    </row>
    <row r="807" s="6" customFormat="1" customHeight="1" spans="22:23">
      <c r="V807" s="20"/>
      <c r="W807" s="20"/>
    </row>
    <row r="808" s="6" customFormat="1" customHeight="1" spans="22:23">
      <c r="V808" s="20"/>
      <c r="W808" s="20"/>
    </row>
    <row r="809" s="6" customFormat="1" customHeight="1" spans="22:23">
      <c r="V809" s="20"/>
      <c r="W809" s="20"/>
    </row>
    <row r="810" s="6" customFormat="1" customHeight="1" spans="22:23">
      <c r="V810" s="20"/>
      <c r="W810" s="20"/>
    </row>
    <row r="811" s="6" customFormat="1" customHeight="1" spans="22:23">
      <c r="V811" s="20"/>
      <c r="W811" s="20"/>
    </row>
    <row r="812" s="6" customFormat="1" customHeight="1" spans="22:23">
      <c r="V812" s="20"/>
      <c r="W812" s="20"/>
    </row>
    <row r="813" s="6" customFormat="1" customHeight="1" spans="22:23">
      <c r="V813" s="20"/>
      <c r="W813" s="20"/>
    </row>
    <row r="814" s="6" customFormat="1" customHeight="1" spans="22:23">
      <c r="V814" s="20"/>
      <c r="W814" s="20"/>
    </row>
    <row r="815" s="6" customFormat="1" customHeight="1" spans="22:23">
      <c r="V815" s="20"/>
      <c r="W815" s="20"/>
    </row>
    <row r="816" s="6" customFormat="1" customHeight="1" spans="22:23">
      <c r="V816" s="20"/>
      <c r="W816" s="20"/>
    </row>
    <row r="817" s="6" customFormat="1" customHeight="1" spans="22:23">
      <c r="V817" s="20"/>
      <c r="W817" s="20"/>
    </row>
    <row r="818" s="6" customFormat="1" customHeight="1" spans="22:23">
      <c r="V818" s="20"/>
      <c r="W818" s="20"/>
    </row>
    <row r="819" s="6" customFormat="1" customHeight="1" spans="22:23">
      <c r="V819" s="20"/>
      <c r="W819" s="20"/>
    </row>
    <row r="820" s="6" customFormat="1" customHeight="1" spans="22:23">
      <c r="V820" s="20"/>
      <c r="W820" s="20"/>
    </row>
    <row r="821" s="6" customFormat="1" customHeight="1" spans="22:23">
      <c r="V821" s="20"/>
      <c r="W821" s="20"/>
    </row>
    <row r="822" s="6" customFormat="1" customHeight="1" spans="22:23">
      <c r="V822" s="20"/>
      <c r="W822" s="20"/>
    </row>
    <row r="823" s="6" customFormat="1" customHeight="1" spans="22:23">
      <c r="V823" s="20"/>
      <c r="W823" s="20"/>
    </row>
    <row r="824" s="6" customFormat="1" customHeight="1" spans="22:23">
      <c r="V824" s="20"/>
      <c r="W824" s="20"/>
    </row>
    <row r="825" s="6" customFormat="1" customHeight="1" spans="22:23">
      <c r="V825" s="20"/>
      <c r="W825" s="20"/>
    </row>
    <row r="826" s="6" customFormat="1" customHeight="1" spans="22:23">
      <c r="V826" s="20"/>
      <c r="W826" s="20"/>
    </row>
    <row r="827" s="6" customFormat="1" customHeight="1" spans="22:23">
      <c r="V827" s="20"/>
      <c r="W827" s="20"/>
    </row>
    <row r="828" s="6" customFormat="1" customHeight="1" spans="22:23">
      <c r="V828" s="20"/>
      <c r="W828" s="20"/>
    </row>
    <row r="829" s="6" customFormat="1" customHeight="1" spans="22:23">
      <c r="V829" s="20"/>
      <c r="W829" s="20"/>
    </row>
    <row r="830" s="6" customFormat="1" customHeight="1" spans="22:23">
      <c r="V830" s="20"/>
      <c r="W830" s="20"/>
    </row>
    <row r="831" s="6" customFormat="1" customHeight="1" spans="22:23">
      <c r="V831" s="20"/>
      <c r="W831" s="20"/>
    </row>
    <row r="832" s="6" customFormat="1" customHeight="1" spans="22:23">
      <c r="V832" s="20"/>
      <c r="W832" s="20"/>
    </row>
    <row r="833" s="6" customFormat="1" customHeight="1" spans="22:23">
      <c r="V833" s="20"/>
      <c r="W833" s="20"/>
    </row>
    <row r="834" s="6" customFormat="1" customHeight="1" spans="22:23">
      <c r="V834" s="20"/>
      <c r="W834" s="20"/>
    </row>
    <row r="835" s="6" customFormat="1" customHeight="1" spans="22:23">
      <c r="V835" s="20"/>
      <c r="W835" s="20"/>
    </row>
    <row r="836" s="6" customFormat="1" customHeight="1" spans="22:23">
      <c r="V836" s="20"/>
      <c r="W836" s="20"/>
    </row>
    <row r="837" s="6" customFormat="1" customHeight="1" spans="22:23">
      <c r="V837" s="20"/>
      <c r="W837" s="20"/>
    </row>
    <row r="838" s="6" customFormat="1" customHeight="1" spans="22:23">
      <c r="V838" s="20"/>
      <c r="W838" s="20"/>
    </row>
    <row r="839" s="6" customFormat="1" customHeight="1" spans="22:23">
      <c r="V839" s="20"/>
      <c r="W839" s="20"/>
    </row>
    <row r="840" s="6" customFormat="1" customHeight="1" spans="22:23">
      <c r="V840" s="20"/>
      <c r="W840" s="20"/>
    </row>
    <row r="841" s="6" customFormat="1" customHeight="1" spans="22:23">
      <c r="V841" s="20"/>
      <c r="W841" s="20"/>
    </row>
    <row r="842" s="6" customFormat="1" customHeight="1" spans="22:23">
      <c r="V842" s="20"/>
      <c r="W842" s="20"/>
    </row>
    <row r="843" s="6" customFormat="1" customHeight="1" spans="22:23">
      <c r="V843" s="20"/>
      <c r="W843" s="20"/>
    </row>
    <row r="844" s="6" customFormat="1" customHeight="1" spans="22:23">
      <c r="V844" s="20"/>
      <c r="W844" s="20"/>
    </row>
    <row r="845" s="6" customFormat="1" customHeight="1" spans="22:23">
      <c r="V845" s="20"/>
      <c r="W845" s="20"/>
    </row>
    <row r="846" s="6" customFormat="1" customHeight="1" spans="22:23">
      <c r="V846" s="20"/>
      <c r="W846" s="20"/>
    </row>
    <row r="847" s="6" customFormat="1" customHeight="1" spans="22:23">
      <c r="V847" s="20"/>
      <c r="W847" s="20"/>
    </row>
    <row r="848" s="6" customFormat="1" customHeight="1" spans="22:23">
      <c r="V848" s="20"/>
      <c r="W848" s="20"/>
    </row>
    <row r="849" s="6" customFormat="1" customHeight="1" spans="22:23">
      <c r="V849" s="20"/>
      <c r="W849" s="20"/>
    </row>
    <row r="850" s="6" customFormat="1" customHeight="1" spans="22:23">
      <c r="V850" s="20"/>
      <c r="W850" s="20"/>
    </row>
    <row r="851" s="6" customFormat="1" customHeight="1" spans="22:23">
      <c r="V851" s="20"/>
      <c r="W851" s="20"/>
    </row>
    <row r="852" s="6" customFormat="1" customHeight="1" spans="22:23">
      <c r="V852" s="20"/>
      <c r="W852" s="20"/>
    </row>
    <row r="853" s="6" customFormat="1" customHeight="1" spans="22:23">
      <c r="V853" s="20"/>
      <c r="W853" s="20"/>
    </row>
    <row r="854" s="6" customFormat="1" customHeight="1" spans="22:23">
      <c r="V854" s="20"/>
      <c r="W854" s="20"/>
    </row>
    <row r="855" s="6" customFormat="1" customHeight="1" spans="22:23">
      <c r="V855" s="20"/>
      <c r="W855" s="20"/>
    </row>
    <row r="856" s="6" customFormat="1" customHeight="1" spans="22:23">
      <c r="V856" s="20"/>
      <c r="W856" s="20"/>
    </row>
    <row r="857" s="6" customFormat="1" customHeight="1" spans="22:23">
      <c r="V857" s="20"/>
      <c r="W857" s="20"/>
    </row>
    <row r="858" s="6" customFormat="1" customHeight="1" spans="22:23">
      <c r="V858" s="20"/>
      <c r="W858" s="20"/>
    </row>
    <row r="859" s="6" customFormat="1" customHeight="1" spans="22:23">
      <c r="V859" s="20"/>
      <c r="W859" s="20"/>
    </row>
    <row r="860" s="6" customFormat="1" customHeight="1" spans="22:23">
      <c r="V860" s="20"/>
      <c r="W860" s="20"/>
    </row>
    <row r="861" s="6" customFormat="1" customHeight="1" spans="22:23">
      <c r="V861" s="20"/>
      <c r="W861" s="20"/>
    </row>
    <row r="862" s="6" customFormat="1" customHeight="1" spans="22:23">
      <c r="V862" s="20"/>
      <c r="W862" s="20"/>
    </row>
    <row r="863" s="6" customFormat="1" customHeight="1" spans="22:23">
      <c r="V863" s="20"/>
      <c r="W863" s="20"/>
    </row>
    <row r="864" s="6" customFormat="1" customHeight="1" spans="22:23">
      <c r="V864" s="20"/>
      <c r="W864" s="20"/>
    </row>
    <row r="865" s="6" customFormat="1" customHeight="1" spans="22:23">
      <c r="V865" s="20"/>
      <c r="W865" s="20"/>
    </row>
    <row r="866" s="6" customFormat="1" customHeight="1" spans="22:23">
      <c r="V866" s="20"/>
      <c r="W866" s="20"/>
    </row>
    <row r="867" s="6" customFormat="1" customHeight="1" spans="22:23">
      <c r="V867" s="20"/>
      <c r="W867" s="20"/>
    </row>
    <row r="868" s="6" customFormat="1" customHeight="1" spans="22:23">
      <c r="V868" s="20"/>
      <c r="W868" s="20"/>
    </row>
    <row r="869" s="6" customFormat="1" customHeight="1" spans="22:23">
      <c r="V869" s="20"/>
      <c r="W869" s="20"/>
    </row>
    <row r="870" s="6" customFormat="1" customHeight="1" spans="22:23">
      <c r="V870" s="20"/>
      <c r="W870" s="20"/>
    </row>
    <row r="871" s="6" customFormat="1" customHeight="1" spans="22:23">
      <c r="V871" s="20"/>
      <c r="W871" s="20"/>
    </row>
    <row r="872" s="6" customFormat="1" customHeight="1" spans="22:23">
      <c r="V872" s="20"/>
      <c r="W872" s="20"/>
    </row>
    <row r="873" s="6" customFormat="1" customHeight="1" spans="22:23">
      <c r="V873" s="20"/>
      <c r="W873" s="20"/>
    </row>
    <row r="874" s="6" customFormat="1" customHeight="1" spans="22:23">
      <c r="V874" s="20"/>
      <c r="W874" s="20"/>
    </row>
    <row r="875" s="6" customFormat="1" customHeight="1" spans="22:23">
      <c r="V875" s="20"/>
      <c r="W875" s="20"/>
    </row>
    <row r="876" s="6" customFormat="1" customHeight="1" spans="22:23">
      <c r="V876" s="20"/>
      <c r="W876" s="20"/>
    </row>
    <row r="877" s="6" customFormat="1" customHeight="1" spans="22:23">
      <c r="V877" s="20"/>
      <c r="W877" s="20"/>
    </row>
    <row r="878" s="6" customFormat="1" customHeight="1" spans="22:23">
      <c r="V878" s="20"/>
      <c r="W878" s="20"/>
    </row>
    <row r="879" s="6" customFormat="1" customHeight="1" spans="22:23">
      <c r="V879" s="20"/>
      <c r="W879" s="20"/>
    </row>
    <row r="880" s="6" customFormat="1" customHeight="1" spans="22:23">
      <c r="V880" s="20"/>
      <c r="W880" s="20"/>
    </row>
    <row r="881" s="6" customFormat="1" customHeight="1" spans="22:23">
      <c r="V881" s="20"/>
      <c r="W881" s="20"/>
    </row>
    <row r="882" s="6" customFormat="1" customHeight="1" spans="22:23">
      <c r="V882" s="20"/>
      <c r="W882" s="20"/>
    </row>
    <row r="883" s="6" customFormat="1" customHeight="1" spans="22:23">
      <c r="V883" s="20"/>
      <c r="W883" s="20"/>
    </row>
    <row r="884" s="6" customFormat="1" customHeight="1" spans="22:23">
      <c r="V884" s="20"/>
      <c r="W884" s="20"/>
    </row>
    <row r="885" s="6" customFormat="1" customHeight="1" spans="22:23">
      <c r="V885" s="20"/>
      <c r="W885" s="20"/>
    </row>
    <row r="886" s="6" customFormat="1" customHeight="1" spans="22:23">
      <c r="V886" s="20"/>
      <c r="W886" s="20"/>
    </row>
    <row r="887" s="6" customFormat="1" customHeight="1" spans="22:23">
      <c r="V887" s="20"/>
      <c r="W887" s="20"/>
    </row>
    <row r="888" s="6" customFormat="1" customHeight="1" spans="22:23">
      <c r="V888" s="20"/>
      <c r="W888" s="20"/>
    </row>
    <row r="889" s="6" customFormat="1" customHeight="1" spans="22:23">
      <c r="V889" s="20"/>
      <c r="W889" s="20"/>
    </row>
    <row r="890" s="6" customFormat="1" customHeight="1" spans="22:23">
      <c r="V890" s="20"/>
      <c r="W890" s="20"/>
    </row>
    <row r="891" s="6" customFormat="1" customHeight="1" spans="22:23">
      <c r="V891" s="20"/>
      <c r="W891" s="20"/>
    </row>
    <row r="892" s="6" customFormat="1" customHeight="1" spans="22:23">
      <c r="V892" s="20"/>
      <c r="W892" s="20"/>
    </row>
    <row r="893" s="6" customFormat="1" customHeight="1" spans="22:23">
      <c r="V893" s="20"/>
      <c r="W893" s="20"/>
    </row>
    <row r="894" s="6" customFormat="1" customHeight="1" spans="22:23">
      <c r="V894" s="20"/>
      <c r="W894" s="20"/>
    </row>
    <row r="895" s="6" customFormat="1" customHeight="1" spans="22:23">
      <c r="V895" s="20"/>
      <c r="W895" s="20"/>
    </row>
    <row r="896" s="6" customFormat="1" customHeight="1" spans="22:23">
      <c r="V896" s="20"/>
      <c r="W896" s="20"/>
    </row>
    <row r="897" s="6" customFormat="1" customHeight="1" spans="22:23">
      <c r="V897" s="20"/>
      <c r="W897" s="20"/>
    </row>
    <row r="898" s="6" customFormat="1" customHeight="1" spans="22:23">
      <c r="V898" s="20"/>
      <c r="W898" s="20"/>
    </row>
    <row r="899" s="6" customFormat="1" customHeight="1" spans="22:23">
      <c r="V899" s="20"/>
      <c r="W899" s="20"/>
    </row>
    <row r="900" s="6" customFormat="1" customHeight="1" spans="22:23">
      <c r="V900" s="20"/>
      <c r="W900" s="20"/>
    </row>
    <row r="901" s="6" customFormat="1" customHeight="1" spans="22:23">
      <c r="V901" s="20"/>
      <c r="W901" s="20"/>
    </row>
    <row r="902" s="6" customFormat="1" customHeight="1" spans="22:23">
      <c r="V902" s="20"/>
      <c r="W902" s="20"/>
    </row>
    <row r="903" s="6" customFormat="1" customHeight="1" spans="22:23">
      <c r="V903" s="20"/>
      <c r="W903" s="20"/>
    </row>
    <row r="904" s="6" customFormat="1" customHeight="1" spans="22:23">
      <c r="V904" s="20"/>
      <c r="W904" s="20"/>
    </row>
    <row r="905" s="6" customFormat="1" customHeight="1" spans="22:23">
      <c r="V905" s="20"/>
      <c r="W905" s="20"/>
    </row>
    <row r="906" s="6" customFormat="1" customHeight="1" spans="22:23">
      <c r="V906" s="20"/>
      <c r="W906" s="20"/>
    </row>
    <row r="907" s="6" customFormat="1" customHeight="1" spans="22:23">
      <c r="V907" s="20"/>
      <c r="W907" s="20"/>
    </row>
    <row r="908" s="6" customFormat="1" customHeight="1" spans="22:23">
      <c r="V908" s="20"/>
      <c r="W908" s="20"/>
    </row>
    <row r="909" s="6" customFormat="1" customHeight="1" spans="22:23">
      <c r="V909" s="20"/>
      <c r="W909" s="20"/>
    </row>
    <row r="910" s="6" customFormat="1" customHeight="1" spans="22:23">
      <c r="V910" s="20"/>
      <c r="W910" s="20"/>
    </row>
    <row r="911" s="6" customFormat="1" customHeight="1" spans="22:23">
      <c r="V911" s="20"/>
      <c r="W911" s="20"/>
    </row>
    <row r="912" s="6" customFormat="1" customHeight="1" spans="22:23">
      <c r="V912" s="20"/>
      <c r="W912" s="20"/>
    </row>
    <row r="913" s="6" customFormat="1" customHeight="1" spans="22:23">
      <c r="V913" s="20"/>
      <c r="W913" s="20"/>
    </row>
    <row r="914" s="6" customFormat="1" customHeight="1" spans="22:23">
      <c r="V914" s="20"/>
      <c r="W914" s="20"/>
    </row>
    <row r="915" s="6" customFormat="1" customHeight="1" spans="22:23">
      <c r="V915" s="20"/>
      <c r="W915" s="20"/>
    </row>
    <row r="916" s="6" customFormat="1" customHeight="1" spans="22:23">
      <c r="V916" s="20"/>
      <c r="W916" s="20"/>
    </row>
    <row r="917" s="6" customFormat="1" customHeight="1" spans="22:23">
      <c r="V917" s="20"/>
      <c r="W917" s="20"/>
    </row>
    <row r="918" s="6" customFormat="1" customHeight="1" spans="22:23">
      <c r="V918" s="20"/>
      <c r="W918" s="20"/>
    </row>
    <row r="919" s="6" customFormat="1" customHeight="1" spans="22:23">
      <c r="V919" s="20"/>
      <c r="W919" s="20"/>
    </row>
    <row r="920" s="6" customFormat="1" customHeight="1" spans="22:23">
      <c r="V920" s="20"/>
      <c r="W920" s="20"/>
    </row>
    <row r="921" s="6" customFormat="1" customHeight="1" spans="22:23">
      <c r="V921" s="20"/>
      <c r="W921" s="20"/>
    </row>
    <row r="922" s="6" customFormat="1" customHeight="1" spans="22:23">
      <c r="V922" s="20"/>
      <c r="W922" s="20"/>
    </row>
    <row r="923" s="6" customFormat="1" customHeight="1" spans="22:23">
      <c r="V923" s="20"/>
      <c r="W923" s="20"/>
    </row>
    <row r="924" s="6" customFormat="1" customHeight="1" spans="22:23">
      <c r="V924" s="20"/>
      <c r="W924" s="20"/>
    </row>
    <row r="925" s="6" customFormat="1" customHeight="1" spans="22:23">
      <c r="V925" s="20"/>
      <c r="W925" s="20"/>
    </row>
    <row r="926" s="6" customFormat="1" customHeight="1" spans="22:23">
      <c r="V926" s="20"/>
      <c r="W926" s="20"/>
    </row>
    <row r="927" s="6" customFormat="1" customHeight="1" spans="22:23">
      <c r="V927" s="20"/>
      <c r="W927" s="20"/>
    </row>
    <row r="928" s="6" customFormat="1" customHeight="1" spans="22:23">
      <c r="V928" s="20"/>
      <c r="W928" s="20"/>
    </row>
    <row r="929" s="6" customFormat="1" customHeight="1" spans="22:23">
      <c r="V929" s="20"/>
      <c r="W929" s="20"/>
    </row>
    <row r="930" s="6" customFormat="1" customHeight="1" spans="22:23">
      <c r="V930" s="20"/>
      <c r="W930" s="20"/>
    </row>
    <row r="931" s="6" customFormat="1" customHeight="1" spans="22:23">
      <c r="V931" s="20"/>
      <c r="W931" s="20"/>
    </row>
    <row r="932" s="6" customFormat="1" customHeight="1" spans="22:23">
      <c r="V932" s="20"/>
      <c r="W932" s="20"/>
    </row>
    <row r="933" s="6" customFormat="1" customHeight="1" spans="22:23">
      <c r="V933" s="20"/>
      <c r="W933" s="20"/>
    </row>
    <row r="934" s="6" customFormat="1" customHeight="1" spans="22:23">
      <c r="V934" s="20"/>
      <c r="W934" s="20"/>
    </row>
    <row r="935" s="6" customFormat="1" customHeight="1" spans="22:23">
      <c r="V935" s="20"/>
      <c r="W935" s="20"/>
    </row>
    <row r="936" s="6" customFormat="1" customHeight="1" spans="22:23">
      <c r="V936" s="20"/>
      <c r="W936" s="20"/>
    </row>
    <row r="937" s="6" customFormat="1" customHeight="1" spans="22:23">
      <c r="V937" s="20"/>
      <c r="W937" s="20"/>
    </row>
    <row r="938" s="6" customFormat="1" customHeight="1" spans="22:23">
      <c r="V938" s="20"/>
      <c r="W938" s="20"/>
    </row>
    <row r="939" s="6" customFormat="1" customHeight="1" spans="22:23">
      <c r="V939" s="20"/>
      <c r="W939" s="20"/>
    </row>
    <row r="940" s="6" customFormat="1" customHeight="1" spans="22:23">
      <c r="V940" s="20"/>
      <c r="W940" s="20"/>
    </row>
    <row r="941" s="6" customFormat="1" customHeight="1" spans="22:23">
      <c r="V941" s="20"/>
      <c r="W941" s="20"/>
    </row>
    <row r="942" s="6" customFormat="1" customHeight="1" spans="22:23">
      <c r="V942" s="20"/>
      <c r="W942" s="20"/>
    </row>
    <row r="943" s="6" customFormat="1" customHeight="1" spans="22:23">
      <c r="V943" s="20"/>
      <c r="W943" s="20"/>
    </row>
    <row r="944" s="6" customFormat="1" customHeight="1" spans="22:23">
      <c r="V944" s="20"/>
      <c r="W944" s="20"/>
    </row>
    <row r="945" s="6" customFormat="1" customHeight="1" spans="22:23">
      <c r="V945" s="20"/>
      <c r="W945" s="20"/>
    </row>
    <row r="946" s="6" customFormat="1" customHeight="1" spans="22:23">
      <c r="V946" s="20"/>
      <c r="W946" s="20"/>
    </row>
    <row r="947" s="6" customFormat="1" customHeight="1" spans="22:23">
      <c r="V947" s="20"/>
      <c r="W947" s="20"/>
    </row>
    <row r="948" s="6" customFormat="1" customHeight="1" spans="22:23">
      <c r="V948" s="20"/>
      <c r="W948" s="20"/>
    </row>
    <row r="949" s="6" customFormat="1" customHeight="1" spans="22:23">
      <c r="V949" s="20"/>
      <c r="W949" s="20"/>
    </row>
    <row r="950" s="6" customFormat="1" customHeight="1" spans="22:23">
      <c r="V950" s="20"/>
      <c r="W950" s="20"/>
    </row>
    <row r="951" s="6" customFormat="1" customHeight="1" spans="22:23">
      <c r="V951" s="20"/>
      <c r="W951" s="20"/>
    </row>
    <row r="952" s="6" customFormat="1" customHeight="1" spans="22:23">
      <c r="V952" s="20"/>
      <c r="W952" s="20"/>
    </row>
    <row r="953" s="6" customFormat="1" customHeight="1" spans="22:23">
      <c r="V953" s="20"/>
      <c r="W953" s="20"/>
    </row>
    <row r="954" s="6" customFormat="1" customHeight="1" spans="22:23">
      <c r="V954" s="20"/>
      <c r="W954" s="20"/>
    </row>
    <row r="955" s="6" customFormat="1" customHeight="1" spans="22:23">
      <c r="V955" s="20"/>
      <c r="W955" s="20"/>
    </row>
    <row r="956" s="6" customFormat="1" customHeight="1" spans="22:23">
      <c r="V956" s="20"/>
      <c r="W956" s="20"/>
    </row>
    <row r="957" s="6" customFormat="1" customHeight="1" spans="22:23">
      <c r="V957" s="20"/>
      <c r="W957" s="20"/>
    </row>
    <row r="958" s="6" customFormat="1" customHeight="1" spans="22:23">
      <c r="V958" s="20"/>
      <c r="W958" s="20"/>
    </row>
    <row r="959" s="6" customFormat="1" customHeight="1" spans="22:23">
      <c r="V959" s="20"/>
      <c r="W959" s="20"/>
    </row>
    <row r="960" s="6" customFormat="1" customHeight="1" spans="22:23">
      <c r="V960" s="20"/>
      <c r="W960" s="20"/>
    </row>
    <row r="961" s="6" customFormat="1" customHeight="1" spans="22:23">
      <c r="V961" s="20"/>
      <c r="W961" s="20"/>
    </row>
    <row r="962" s="6" customFormat="1" customHeight="1" spans="22:23">
      <c r="V962" s="20"/>
      <c r="W962" s="20"/>
    </row>
    <row r="963" s="6" customFormat="1" customHeight="1" spans="22:23">
      <c r="V963" s="20"/>
      <c r="W963" s="20"/>
    </row>
    <row r="964" s="6" customFormat="1" customHeight="1" spans="22:23">
      <c r="V964" s="20"/>
      <c r="W964" s="20"/>
    </row>
    <row r="965" s="6" customFormat="1" customHeight="1" spans="22:23">
      <c r="V965" s="20"/>
      <c r="W965" s="20"/>
    </row>
    <row r="966" s="6" customFormat="1" customHeight="1" spans="22:23">
      <c r="V966" s="20"/>
      <c r="W966" s="20"/>
    </row>
    <row r="967" s="6" customFormat="1" customHeight="1" spans="22:23">
      <c r="V967" s="20"/>
      <c r="W967" s="20"/>
    </row>
    <row r="968" s="6" customFormat="1" customHeight="1" spans="22:23">
      <c r="V968" s="20"/>
      <c r="W968" s="20"/>
    </row>
    <row r="969" s="6" customFormat="1" customHeight="1" spans="22:23">
      <c r="V969" s="20"/>
      <c r="W969" s="20"/>
    </row>
    <row r="970" s="6" customFormat="1" customHeight="1" spans="22:23">
      <c r="V970" s="20"/>
      <c r="W970" s="20"/>
    </row>
    <row r="971" s="6" customFormat="1" customHeight="1" spans="22:23">
      <c r="V971" s="20"/>
      <c r="W971" s="20"/>
    </row>
    <row r="972" s="6" customFormat="1" customHeight="1" spans="22:23">
      <c r="V972" s="20"/>
      <c r="W972" s="20"/>
    </row>
    <row r="973" s="6" customFormat="1" customHeight="1" spans="22:23">
      <c r="V973" s="20"/>
      <c r="W973" s="20"/>
    </row>
    <row r="974" s="6" customFormat="1" customHeight="1" spans="22:23">
      <c r="V974" s="20"/>
      <c r="W974" s="20"/>
    </row>
    <row r="975" s="6" customFormat="1" customHeight="1" spans="22:23">
      <c r="V975" s="20"/>
      <c r="W975" s="20"/>
    </row>
    <row r="976" s="6" customFormat="1" customHeight="1" spans="22:23">
      <c r="V976" s="20"/>
      <c r="W976" s="20"/>
    </row>
    <row r="977" s="6" customFormat="1" customHeight="1" spans="22:23">
      <c r="V977" s="20"/>
      <c r="W977" s="20"/>
    </row>
    <row r="978" s="6" customFormat="1" customHeight="1" spans="22:23">
      <c r="V978" s="20"/>
      <c r="W978" s="20"/>
    </row>
    <row r="979" s="6" customFormat="1" customHeight="1" spans="22:23">
      <c r="V979" s="20"/>
      <c r="W979" s="20"/>
    </row>
    <row r="980" s="6" customFormat="1" customHeight="1" spans="22:23">
      <c r="V980" s="20"/>
      <c r="W980" s="20"/>
    </row>
    <row r="981" s="6" customFormat="1" customHeight="1" spans="22:23">
      <c r="V981" s="20"/>
      <c r="W981" s="20"/>
    </row>
    <row r="982" s="6" customFormat="1" customHeight="1" spans="22:23">
      <c r="V982" s="20"/>
      <c r="W982" s="20"/>
    </row>
    <row r="983" s="6" customFormat="1" customHeight="1" spans="22:23">
      <c r="V983" s="20"/>
      <c r="W983" s="20"/>
    </row>
    <row r="984" s="6" customFormat="1" customHeight="1" spans="22:23">
      <c r="V984" s="20"/>
      <c r="W984" s="20"/>
    </row>
    <row r="985" s="6" customFormat="1" customHeight="1" spans="22:23">
      <c r="V985" s="20"/>
      <c r="W985" s="20"/>
    </row>
    <row r="986" s="6" customFormat="1" customHeight="1" spans="22:23">
      <c r="V986" s="20"/>
      <c r="W986" s="20"/>
    </row>
    <row r="987" s="6" customFormat="1" customHeight="1" spans="22:23">
      <c r="V987" s="20"/>
      <c r="W987" s="20"/>
    </row>
    <row r="988" s="6" customFormat="1" customHeight="1" spans="22:23">
      <c r="V988" s="20"/>
      <c r="W988" s="20"/>
    </row>
    <row r="989" s="6" customFormat="1" customHeight="1" spans="22:23">
      <c r="V989" s="20"/>
      <c r="W989" s="20"/>
    </row>
    <row r="990" s="6" customFormat="1" customHeight="1" spans="22:23">
      <c r="V990" s="20"/>
      <c r="W990" s="20"/>
    </row>
    <row r="991" s="6" customFormat="1" customHeight="1" spans="22:23">
      <c r="V991" s="20"/>
      <c r="W991" s="20"/>
    </row>
    <row r="992" s="6" customFormat="1" customHeight="1" spans="22:23">
      <c r="V992" s="20"/>
      <c r="W992" s="20"/>
    </row>
    <row r="993" s="6" customFormat="1" customHeight="1" spans="22:23">
      <c r="V993" s="20"/>
      <c r="W993" s="20"/>
    </row>
    <row r="994" s="6" customFormat="1" customHeight="1" spans="22:23">
      <c r="V994" s="20"/>
      <c r="W994" s="20"/>
    </row>
    <row r="995" s="6" customFormat="1" customHeight="1" spans="22:23">
      <c r="V995" s="20"/>
      <c r="W995" s="20"/>
    </row>
    <row r="996" s="6" customFormat="1" customHeight="1" spans="22:23">
      <c r="V996" s="20"/>
      <c r="W996" s="20"/>
    </row>
    <row r="997" s="6" customFormat="1" customHeight="1" spans="22:23">
      <c r="V997" s="20"/>
      <c r="W997" s="20"/>
    </row>
    <row r="998" s="6" customFormat="1" customHeight="1" spans="22:23">
      <c r="V998" s="20"/>
      <c r="W998" s="20"/>
    </row>
    <row r="999" s="6" customFormat="1" customHeight="1" spans="22:23">
      <c r="V999" s="20"/>
      <c r="W999" s="20"/>
    </row>
    <row r="1000" s="6" customFormat="1" customHeight="1" spans="22:23">
      <c r="V1000" s="20"/>
      <c r="W1000" s="20"/>
    </row>
    <row r="1001" s="6" customFormat="1" customHeight="1" spans="22:23">
      <c r="V1001" s="20"/>
      <c r="W1001" s="20"/>
    </row>
  </sheetData>
  <mergeCells count="22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B2:B3"/>
    <mergeCell ref="C2:C3"/>
  </mergeCells>
  <pageMargins left="0.708661417322835" right="0.708661417322835" top="0.47244094488189" bottom="0.748031496062992" header="0.31496062992126" footer="0.31496062992126"/>
  <pageSetup paperSize="9" scale="78" fitToHeight="4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BU977"/>
  <sheetViews>
    <sheetView showGridLines="0" showZeros="0" workbookViewId="0">
      <pane xSplit="3" ySplit="4" topLeftCell="D5" activePane="bottomRight" state="frozen"/>
      <selection/>
      <selection pane="topRight"/>
      <selection pane="bottomLeft"/>
      <selection pane="bottomRight" activeCell="A93" sqref="$A93:$XFD346"/>
    </sheetView>
  </sheetViews>
  <sheetFormatPr defaultColWidth="9" defaultRowHeight="14.25" customHeight="1"/>
  <cols>
    <col min="1" max="1" width="2.875" style="7" customWidth="1"/>
    <col min="2" max="2" width="8.5" style="7" customWidth="1"/>
    <col min="3" max="3" width="18.5" style="7" customWidth="1"/>
    <col min="4" max="4" width="17.25" style="7" hidden="1" customWidth="1"/>
    <col min="5" max="5" width="9.5" style="7" hidden="1" customWidth="1"/>
    <col min="6" max="6" width="14.5" style="7" customWidth="1"/>
    <col min="7" max="7" width="12.625" style="7" customWidth="1"/>
    <col min="8" max="8" width="14.5" style="7" customWidth="1"/>
    <col min="9" max="9" width="12.875" style="7" customWidth="1"/>
    <col min="10" max="10" width="14.5" style="7" customWidth="1"/>
    <col min="11" max="11" width="12.75" style="7" customWidth="1"/>
    <col min="12" max="12" width="14.5" style="7" customWidth="1"/>
    <col min="13" max="13" width="12.75" style="7" customWidth="1"/>
    <col min="14" max="14" width="14.5" style="7" customWidth="1"/>
    <col min="15" max="15" width="13.375" style="7" customWidth="1"/>
    <col min="16" max="16" width="14.5" style="7" customWidth="1"/>
    <col min="17" max="17" width="17.25" style="7" customWidth="1"/>
    <col min="18" max="18" width="16.5" style="8" customWidth="1"/>
    <col min="19" max="19" width="15.5" style="8" customWidth="1"/>
    <col min="20" max="73" width="9" style="6"/>
    <col min="74" max="166" width="9" style="7"/>
    <col min="167" max="167" width="2.875" style="7" customWidth="1"/>
    <col min="168" max="168" width="6.125" style="7" customWidth="1"/>
    <col min="169" max="169" width="27.625" style="7" customWidth="1"/>
    <col min="170" max="170" width="17.125" style="7" customWidth="1"/>
    <col min="171" max="171" width="9.125" style="7" customWidth="1"/>
    <col min="172" max="172" width="17" style="7" customWidth="1"/>
    <col min="173" max="173" width="9.375" style="7" customWidth="1"/>
    <col min="174" max="174" width="16.625" style="7" customWidth="1"/>
    <col min="175" max="175" width="8.875" style="7" customWidth="1"/>
    <col min="176" max="176" width="15.125" style="7" customWidth="1"/>
    <col min="177" max="177" width="8.5" style="7" customWidth="1"/>
    <col min="178" max="178" width="14.125" style="7" customWidth="1"/>
    <col min="179" max="179" width="9.375" style="7" customWidth="1"/>
    <col min="180" max="180" width="13.125" style="7" customWidth="1"/>
    <col min="181" max="181" width="9.875" style="7" customWidth="1"/>
    <col min="182" max="182" width="13.125" style="7" customWidth="1"/>
    <col min="183" max="183" width="9.875" style="7" customWidth="1"/>
    <col min="184" max="223" width="9" style="7"/>
    <col min="224" max="227" width="13.875" style="7" customWidth="1"/>
    <col min="228" max="422" width="9" style="7"/>
    <col min="423" max="423" width="2.875" style="7" customWidth="1"/>
    <col min="424" max="424" width="6.125" style="7" customWidth="1"/>
    <col min="425" max="425" width="27.625" style="7" customWidth="1"/>
    <col min="426" max="426" width="17.125" style="7" customWidth="1"/>
    <col min="427" max="427" width="9.125" style="7" customWidth="1"/>
    <col min="428" max="428" width="17" style="7" customWidth="1"/>
    <col min="429" max="429" width="9.375" style="7" customWidth="1"/>
    <col min="430" max="430" width="16.625" style="7" customWidth="1"/>
    <col min="431" max="431" width="8.875" style="7" customWidth="1"/>
    <col min="432" max="432" width="15.125" style="7" customWidth="1"/>
    <col min="433" max="433" width="8.5" style="7" customWidth="1"/>
    <col min="434" max="434" width="14.125" style="7" customWidth="1"/>
    <col min="435" max="435" width="9.375" style="7" customWidth="1"/>
    <col min="436" max="436" width="13.125" style="7" customWidth="1"/>
    <col min="437" max="437" width="9.875" style="7" customWidth="1"/>
    <col min="438" max="438" width="13.125" style="7" customWidth="1"/>
    <col min="439" max="439" width="9.875" style="7" customWidth="1"/>
    <col min="440" max="479" width="9" style="7"/>
    <col min="480" max="483" width="13.875" style="7" customWidth="1"/>
    <col min="484" max="678" width="9" style="7"/>
    <col min="679" max="679" width="2.875" style="7" customWidth="1"/>
    <col min="680" max="680" width="6.125" style="7" customWidth="1"/>
    <col min="681" max="681" width="27.625" style="7" customWidth="1"/>
    <col min="682" max="682" width="17.125" style="7" customWidth="1"/>
    <col min="683" max="683" width="9.125" style="7" customWidth="1"/>
    <col min="684" max="684" width="17" style="7" customWidth="1"/>
    <col min="685" max="685" width="9.375" style="7" customWidth="1"/>
    <col min="686" max="686" width="16.625" style="7" customWidth="1"/>
    <col min="687" max="687" width="8.875" style="7" customWidth="1"/>
    <col min="688" max="688" width="15.125" style="7" customWidth="1"/>
    <col min="689" max="689" width="8.5" style="7" customWidth="1"/>
    <col min="690" max="690" width="14.125" style="7" customWidth="1"/>
    <col min="691" max="691" width="9.375" style="7" customWidth="1"/>
    <col min="692" max="692" width="13.125" style="7" customWidth="1"/>
    <col min="693" max="693" width="9.875" style="7" customWidth="1"/>
    <col min="694" max="694" width="13.125" style="7" customWidth="1"/>
    <col min="695" max="695" width="9.875" style="7" customWidth="1"/>
    <col min="696" max="735" width="9" style="7"/>
    <col min="736" max="739" width="13.875" style="7" customWidth="1"/>
    <col min="740" max="934" width="9" style="7"/>
    <col min="935" max="935" width="2.875" style="7" customWidth="1"/>
    <col min="936" max="936" width="6.125" style="7" customWidth="1"/>
    <col min="937" max="937" width="27.625" style="7" customWidth="1"/>
    <col min="938" max="938" width="17.125" style="7" customWidth="1"/>
    <col min="939" max="939" width="9.125" style="7" customWidth="1"/>
    <col min="940" max="940" width="17" style="7" customWidth="1"/>
    <col min="941" max="941" width="9.375" style="7" customWidth="1"/>
    <col min="942" max="942" width="16.625" style="7" customWidth="1"/>
    <col min="943" max="943" width="8.875" style="7" customWidth="1"/>
    <col min="944" max="944" width="15.125" style="7" customWidth="1"/>
    <col min="945" max="945" width="8.5" style="7" customWidth="1"/>
    <col min="946" max="946" width="14.125" style="7" customWidth="1"/>
    <col min="947" max="947" width="9.375" style="7" customWidth="1"/>
    <col min="948" max="948" width="13.125" style="7" customWidth="1"/>
    <col min="949" max="949" width="9.875" style="7" customWidth="1"/>
    <col min="950" max="950" width="13.125" style="7" customWidth="1"/>
    <col min="951" max="951" width="9.875" style="7" customWidth="1"/>
    <col min="952" max="991" width="9" style="7"/>
    <col min="992" max="995" width="13.875" style="7" customWidth="1"/>
    <col min="996" max="1190" width="9" style="7"/>
    <col min="1191" max="1191" width="2.875" style="7" customWidth="1"/>
    <col min="1192" max="1192" width="6.125" style="7" customWidth="1"/>
    <col min="1193" max="1193" width="27.625" style="7" customWidth="1"/>
    <col min="1194" max="1194" width="17.125" style="7" customWidth="1"/>
    <col min="1195" max="1195" width="9.125" style="7" customWidth="1"/>
    <col min="1196" max="1196" width="17" style="7" customWidth="1"/>
    <col min="1197" max="1197" width="9.375" style="7" customWidth="1"/>
    <col min="1198" max="1198" width="16.625" style="7" customWidth="1"/>
    <col min="1199" max="1199" width="8.875" style="7" customWidth="1"/>
    <col min="1200" max="1200" width="15.125" style="7" customWidth="1"/>
    <col min="1201" max="1201" width="8.5" style="7" customWidth="1"/>
    <col min="1202" max="1202" width="14.125" style="7" customWidth="1"/>
    <col min="1203" max="1203" width="9.375" style="7" customWidth="1"/>
    <col min="1204" max="1204" width="13.125" style="7" customWidth="1"/>
    <col min="1205" max="1205" width="9.875" style="7" customWidth="1"/>
    <col min="1206" max="1206" width="13.125" style="7" customWidth="1"/>
    <col min="1207" max="1207" width="9.875" style="7" customWidth="1"/>
    <col min="1208" max="1247" width="9" style="7"/>
    <col min="1248" max="1251" width="13.875" style="7" customWidth="1"/>
    <col min="1252" max="1446" width="9" style="7"/>
    <col min="1447" max="1447" width="2.875" style="7" customWidth="1"/>
    <col min="1448" max="1448" width="6.125" style="7" customWidth="1"/>
    <col min="1449" max="1449" width="27.625" style="7" customWidth="1"/>
    <col min="1450" max="1450" width="17.125" style="7" customWidth="1"/>
    <col min="1451" max="1451" width="9.125" style="7" customWidth="1"/>
    <col min="1452" max="1452" width="17" style="7" customWidth="1"/>
    <col min="1453" max="1453" width="9.375" style="7" customWidth="1"/>
    <col min="1454" max="1454" width="16.625" style="7" customWidth="1"/>
    <col min="1455" max="1455" width="8.875" style="7" customWidth="1"/>
    <col min="1456" max="1456" width="15.125" style="7" customWidth="1"/>
    <col min="1457" max="1457" width="8.5" style="7" customWidth="1"/>
    <col min="1458" max="1458" width="14.125" style="7" customWidth="1"/>
    <col min="1459" max="1459" width="9.375" style="7" customWidth="1"/>
    <col min="1460" max="1460" width="13.125" style="7" customWidth="1"/>
    <col min="1461" max="1461" width="9.875" style="7" customWidth="1"/>
    <col min="1462" max="1462" width="13.125" style="7" customWidth="1"/>
    <col min="1463" max="1463" width="9.875" style="7" customWidth="1"/>
    <col min="1464" max="1503" width="9" style="7"/>
    <col min="1504" max="1507" width="13.875" style="7" customWidth="1"/>
    <col min="1508" max="1702" width="9" style="7"/>
    <col min="1703" max="1703" width="2.875" style="7" customWidth="1"/>
    <col min="1704" max="1704" width="6.125" style="7" customWidth="1"/>
    <col min="1705" max="1705" width="27.625" style="7" customWidth="1"/>
    <col min="1706" max="1706" width="17.125" style="7" customWidth="1"/>
    <col min="1707" max="1707" width="9.125" style="7" customWidth="1"/>
    <col min="1708" max="1708" width="17" style="7" customWidth="1"/>
    <col min="1709" max="1709" width="9.375" style="7" customWidth="1"/>
    <col min="1710" max="1710" width="16.625" style="7" customWidth="1"/>
    <col min="1711" max="1711" width="8.875" style="7" customWidth="1"/>
    <col min="1712" max="1712" width="15.125" style="7" customWidth="1"/>
    <col min="1713" max="1713" width="8.5" style="7" customWidth="1"/>
    <col min="1714" max="1714" width="14.125" style="7" customWidth="1"/>
    <col min="1715" max="1715" width="9.375" style="7" customWidth="1"/>
    <col min="1716" max="1716" width="13.125" style="7" customWidth="1"/>
    <col min="1717" max="1717" width="9.875" style="7" customWidth="1"/>
    <col min="1718" max="1718" width="13.125" style="7" customWidth="1"/>
    <col min="1719" max="1719" width="9.875" style="7" customWidth="1"/>
    <col min="1720" max="1759" width="9" style="7"/>
    <col min="1760" max="1763" width="13.875" style="7" customWidth="1"/>
    <col min="1764" max="1958" width="9" style="7"/>
    <col min="1959" max="1959" width="2.875" style="7" customWidth="1"/>
    <col min="1960" max="1960" width="6.125" style="7" customWidth="1"/>
    <col min="1961" max="1961" width="27.625" style="7" customWidth="1"/>
    <col min="1962" max="1962" width="17.125" style="7" customWidth="1"/>
    <col min="1963" max="1963" width="9.125" style="7" customWidth="1"/>
    <col min="1964" max="1964" width="17" style="7" customWidth="1"/>
    <col min="1965" max="1965" width="9.375" style="7" customWidth="1"/>
    <col min="1966" max="1966" width="16.625" style="7" customWidth="1"/>
    <col min="1967" max="1967" width="8.875" style="7" customWidth="1"/>
    <col min="1968" max="1968" width="15.125" style="7" customWidth="1"/>
    <col min="1969" max="1969" width="8.5" style="7" customWidth="1"/>
    <col min="1970" max="1970" width="14.125" style="7" customWidth="1"/>
    <col min="1971" max="1971" width="9.375" style="7" customWidth="1"/>
    <col min="1972" max="1972" width="13.125" style="7" customWidth="1"/>
    <col min="1973" max="1973" width="9.875" style="7" customWidth="1"/>
    <col min="1974" max="1974" width="13.125" style="7" customWidth="1"/>
    <col min="1975" max="1975" width="9.875" style="7" customWidth="1"/>
    <col min="1976" max="2015" width="9" style="7"/>
    <col min="2016" max="2019" width="13.875" style="7" customWidth="1"/>
    <col min="2020" max="2214" width="9" style="7"/>
    <col min="2215" max="2215" width="2.875" style="7" customWidth="1"/>
    <col min="2216" max="2216" width="6.125" style="7" customWidth="1"/>
    <col min="2217" max="2217" width="27.625" style="7" customWidth="1"/>
    <col min="2218" max="2218" width="17.125" style="7" customWidth="1"/>
    <col min="2219" max="2219" width="9.125" style="7" customWidth="1"/>
    <col min="2220" max="2220" width="17" style="7" customWidth="1"/>
    <col min="2221" max="2221" width="9.375" style="7" customWidth="1"/>
    <col min="2222" max="2222" width="16.625" style="7" customWidth="1"/>
    <col min="2223" max="2223" width="8.875" style="7" customWidth="1"/>
    <col min="2224" max="2224" width="15.125" style="7" customWidth="1"/>
    <col min="2225" max="2225" width="8.5" style="7" customWidth="1"/>
    <col min="2226" max="2226" width="14.125" style="7" customWidth="1"/>
    <col min="2227" max="2227" width="9.375" style="7" customWidth="1"/>
    <col min="2228" max="2228" width="13.125" style="7" customWidth="1"/>
    <col min="2229" max="2229" width="9.875" style="7" customWidth="1"/>
    <col min="2230" max="2230" width="13.125" style="7" customWidth="1"/>
    <col min="2231" max="2231" width="9.875" style="7" customWidth="1"/>
    <col min="2232" max="2271" width="9" style="7"/>
    <col min="2272" max="2275" width="13.875" style="7" customWidth="1"/>
    <col min="2276" max="2470" width="9" style="7"/>
    <col min="2471" max="2471" width="2.875" style="7" customWidth="1"/>
    <col min="2472" max="2472" width="6.125" style="7" customWidth="1"/>
    <col min="2473" max="2473" width="27.625" style="7" customWidth="1"/>
    <col min="2474" max="2474" width="17.125" style="7" customWidth="1"/>
    <col min="2475" max="2475" width="9.125" style="7" customWidth="1"/>
    <col min="2476" max="2476" width="17" style="7" customWidth="1"/>
    <col min="2477" max="2477" width="9.375" style="7" customWidth="1"/>
    <col min="2478" max="2478" width="16.625" style="7" customWidth="1"/>
    <col min="2479" max="2479" width="8.875" style="7" customWidth="1"/>
    <col min="2480" max="2480" width="15.125" style="7" customWidth="1"/>
    <col min="2481" max="2481" width="8.5" style="7" customWidth="1"/>
    <col min="2482" max="2482" width="14.125" style="7" customWidth="1"/>
    <col min="2483" max="2483" width="9.375" style="7" customWidth="1"/>
    <col min="2484" max="2484" width="13.125" style="7" customWidth="1"/>
    <col min="2485" max="2485" width="9.875" style="7" customWidth="1"/>
    <col min="2486" max="2486" width="13.125" style="7" customWidth="1"/>
    <col min="2487" max="2487" width="9.875" style="7" customWidth="1"/>
    <col min="2488" max="2527" width="9" style="7"/>
    <col min="2528" max="2531" width="13.875" style="7" customWidth="1"/>
    <col min="2532" max="2726" width="9" style="7"/>
    <col min="2727" max="2727" width="2.875" style="7" customWidth="1"/>
    <col min="2728" max="2728" width="6.125" style="7" customWidth="1"/>
    <col min="2729" max="2729" width="27.625" style="7" customWidth="1"/>
    <col min="2730" max="2730" width="17.125" style="7" customWidth="1"/>
    <col min="2731" max="2731" width="9.125" style="7" customWidth="1"/>
    <col min="2732" max="2732" width="17" style="7" customWidth="1"/>
    <col min="2733" max="2733" width="9.375" style="7" customWidth="1"/>
    <col min="2734" max="2734" width="16.625" style="7" customWidth="1"/>
    <col min="2735" max="2735" width="8.875" style="7" customWidth="1"/>
    <col min="2736" max="2736" width="15.125" style="7" customWidth="1"/>
    <col min="2737" max="2737" width="8.5" style="7" customWidth="1"/>
    <col min="2738" max="2738" width="14.125" style="7" customWidth="1"/>
    <col min="2739" max="2739" width="9.375" style="7" customWidth="1"/>
    <col min="2740" max="2740" width="13.125" style="7" customWidth="1"/>
    <col min="2741" max="2741" width="9.875" style="7" customWidth="1"/>
    <col min="2742" max="2742" width="13.125" style="7" customWidth="1"/>
    <col min="2743" max="2743" width="9.875" style="7" customWidth="1"/>
    <col min="2744" max="2783" width="9" style="7"/>
    <col min="2784" max="2787" width="13.875" style="7" customWidth="1"/>
    <col min="2788" max="2982" width="9" style="7"/>
    <col min="2983" max="2983" width="2.875" style="7" customWidth="1"/>
    <col min="2984" max="2984" width="6.125" style="7" customWidth="1"/>
    <col min="2985" max="2985" width="27.625" style="7" customWidth="1"/>
    <col min="2986" max="2986" width="17.125" style="7" customWidth="1"/>
    <col min="2987" max="2987" width="9.125" style="7" customWidth="1"/>
    <col min="2988" max="2988" width="17" style="7" customWidth="1"/>
    <col min="2989" max="2989" width="9.375" style="7" customWidth="1"/>
    <col min="2990" max="2990" width="16.625" style="7" customWidth="1"/>
    <col min="2991" max="2991" width="8.875" style="7" customWidth="1"/>
    <col min="2992" max="2992" width="15.125" style="7" customWidth="1"/>
    <col min="2993" max="2993" width="8.5" style="7" customWidth="1"/>
    <col min="2994" max="2994" width="14.125" style="7" customWidth="1"/>
    <col min="2995" max="2995" width="9.375" style="7" customWidth="1"/>
    <col min="2996" max="2996" width="13.125" style="7" customWidth="1"/>
    <col min="2997" max="2997" width="9.875" style="7" customWidth="1"/>
    <col min="2998" max="2998" width="13.125" style="7" customWidth="1"/>
    <col min="2999" max="2999" width="9.875" style="7" customWidth="1"/>
    <col min="3000" max="3039" width="9" style="7"/>
    <col min="3040" max="3043" width="13.875" style="7" customWidth="1"/>
    <col min="3044" max="3238" width="9" style="7"/>
    <col min="3239" max="3239" width="2.875" style="7" customWidth="1"/>
    <col min="3240" max="3240" width="6.125" style="7" customWidth="1"/>
    <col min="3241" max="3241" width="27.625" style="7" customWidth="1"/>
    <col min="3242" max="3242" width="17.125" style="7" customWidth="1"/>
    <col min="3243" max="3243" width="9.125" style="7" customWidth="1"/>
    <col min="3244" max="3244" width="17" style="7" customWidth="1"/>
    <col min="3245" max="3245" width="9.375" style="7" customWidth="1"/>
    <col min="3246" max="3246" width="16.625" style="7" customWidth="1"/>
    <col min="3247" max="3247" width="8.875" style="7" customWidth="1"/>
    <col min="3248" max="3248" width="15.125" style="7" customWidth="1"/>
    <col min="3249" max="3249" width="8.5" style="7" customWidth="1"/>
    <col min="3250" max="3250" width="14.125" style="7" customWidth="1"/>
    <col min="3251" max="3251" width="9.375" style="7" customWidth="1"/>
    <col min="3252" max="3252" width="13.125" style="7" customWidth="1"/>
    <col min="3253" max="3253" width="9.875" style="7" customWidth="1"/>
    <col min="3254" max="3254" width="13.125" style="7" customWidth="1"/>
    <col min="3255" max="3255" width="9.875" style="7" customWidth="1"/>
    <col min="3256" max="3295" width="9" style="7"/>
    <col min="3296" max="3299" width="13.875" style="7" customWidth="1"/>
    <col min="3300" max="3494" width="9" style="7"/>
    <col min="3495" max="3495" width="2.875" style="7" customWidth="1"/>
    <col min="3496" max="3496" width="6.125" style="7" customWidth="1"/>
    <col min="3497" max="3497" width="27.625" style="7" customWidth="1"/>
    <col min="3498" max="3498" width="17.125" style="7" customWidth="1"/>
    <col min="3499" max="3499" width="9.125" style="7" customWidth="1"/>
    <col min="3500" max="3500" width="17" style="7" customWidth="1"/>
    <col min="3501" max="3501" width="9.375" style="7" customWidth="1"/>
    <col min="3502" max="3502" width="16.625" style="7" customWidth="1"/>
    <col min="3503" max="3503" width="8.875" style="7" customWidth="1"/>
    <col min="3504" max="3504" width="15.125" style="7" customWidth="1"/>
    <col min="3505" max="3505" width="8.5" style="7" customWidth="1"/>
    <col min="3506" max="3506" width="14.125" style="7" customWidth="1"/>
    <col min="3507" max="3507" width="9.375" style="7" customWidth="1"/>
    <col min="3508" max="3508" width="13.125" style="7" customWidth="1"/>
    <col min="3509" max="3509" width="9.875" style="7" customWidth="1"/>
    <col min="3510" max="3510" width="13.125" style="7" customWidth="1"/>
    <col min="3511" max="3511" width="9.875" style="7" customWidth="1"/>
    <col min="3512" max="3551" width="9" style="7"/>
    <col min="3552" max="3555" width="13.875" style="7" customWidth="1"/>
    <col min="3556" max="3750" width="9" style="7"/>
    <col min="3751" max="3751" width="2.875" style="7" customWidth="1"/>
    <col min="3752" max="3752" width="6.125" style="7" customWidth="1"/>
    <col min="3753" max="3753" width="27.625" style="7" customWidth="1"/>
    <col min="3754" max="3754" width="17.125" style="7" customWidth="1"/>
    <col min="3755" max="3755" width="9.125" style="7" customWidth="1"/>
    <col min="3756" max="3756" width="17" style="7" customWidth="1"/>
    <col min="3757" max="3757" width="9.375" style="7" customWidth="1"/>
    <col min="3758" max="3758" width="16.625" style="7" customWidth="1"/>
    <col min="3759" max="3759" width="8.875" style="7" customWidth="1"/>
    <col min="3760" max="3760" width="15.125" style="7" customWidth="1"/>
    <col min="3761" max="3761" width="8.5" style="7" customWidth="1"/>
    <col min="3762" max="3762" width="14.125" style="7" customWidth="1"/>
    <col min="3763" max="3763" width="9.375" style="7" customWidth="1"/>
    <col min="3764" max="3764" width="13.125" style="7" customWidth="1"/>
    <col min="3765" max="3765" width="9.875" style="7" customWidth="1"/>
    <col min="3766" max="3766" width="13.125" style="7" customWidth="1"/>
    <col min="3767" max="3767" width="9.875" style="7" customWidth="1"/>
    <col min="3768" max="3807" width="9" style="7"/>
    <col min="3808" max="3811" width="13.875" style="7" customWidth="1"/>
    <col min="3812" max="4006" width="9" style="7"/>
    <col min="4007" max="4007" width="2.875" style="7" customWidth="1"/>
    <col min="4008" max="4008" width="6.125" style="7" customWidth="1"/>
    <col min="4009" max="4009" width="27.625" style="7" customWidth="1"/>
    <col min="4010" max="4010" width="17.125" style="7" customWidth="1"/>
    <col min="4011" max="4011" width="9.125" style="7" customWidth="1"/>
    <col min="4012" max="4012" width="17" style="7" customWidth="1"/>
    <col min="4013" max="4013" width="9.375" style="7" customWidth="1"/>
    <col min="4014" max="4014" width="16.625" style="7" customWidth="1"/>
    <col min="4015" max="4015" width="8.875" style="7" customWidth="1"/>
    <col min="4016" max="4016" width="15.125" style="7" customWidth="1"/>
    <col min="4017" max="4017" width="8.5" style="7" customWidth="1"/>
    <col min="4018" max="4018" width="14.125" style="7" customWidth="1"/>
    <col min="4019" max="4019" width="9.375" style="7" customWidth="1"/>
    <col min="4020" max="4020" width="13.125" style="7" customWidth="1"/>
    <col min="4021" max="4021" width="9.875" style="7" customWidth="1"/>
    <col min="4022" max="4022" width="13.125" style="7" customWidth="1"/>
    <col min="4023" max="4023" width="9.875" style="7" customWidth="1"/>
    <col min="4024" max="4063" width="9" style="7"/>
    <col min="4064" max="4067" width="13.875" style="7" customWidth="1"/>
    <col min="4068" max="4262" width="9" style="7"/>
    <col min="4263" max="4263" width="2.875" style="7" customWidth="1"/>
    <col min="4264" max="4264" width="6.125" style="7" customWidth="1"/>
    <col min="4265" max="4265" width="27.625" style="7" customWidth="1"/>
    <col min="4266" max="4266" width="17.125" style="7" customWidth="1"/>
    <col min="4267" max="4267" width="9.125" style="7" customWidth="1"/>
    <col min="4268" max="4268" width="17" style="7" customWidth="1"/>
    <col min="4269" max="4269" width="9.375" style="7" customWidth="1"/>
    <col min="4270" max="4270" width="16.625" style="7" customWidth="1"/>
    <col min="4271" max="4271" width="8.875" style="7" customWidth="1"/>
    <col min="4272" max="4272" width="15.125" style="7" customWidth="1"/>
    <col min="4273" max="4273" width="8.5" style="7" customWidth="1"/>
    <col min="4274" max="4274" width="14.125" style="7" customWidth="1"/>
    <col min="4275" max="4275" width="9.375" style="7" customWidth="1"/>
    <col min="4276" max="4276" width="13.125" style="7" customWidth="1"/>
    <col min="4277" max="4277" width="9.875" style="7" customWidth="1"/>
    <col min="4278" max="4278" width="13.125" style="7" customWidth="1"/>
    <col min="4279" max="4279" width="9.875" style="7" customWidth="1"/>
    <col min="4280" max="4319" width="9" style="7"/>
    <col min="4320" max="4323" width="13.875" style="7" customWidth="1"/>
    <col min="4324" max="4518" width="9" style="7"/>
    <col min="4519" max="4519" width="2.875" style="7" customWidth="1"/>
    <col min="4520" max="4520" width="6.125" style="7" customWidth="1"/>
    <col min="4521" max="4521" width="27.625" style="7" customWidth="1"/>
    <col min="4522" max="4522" width="17.125" style="7" customWidth="1"/>
    <col min="4523" max="4523" width="9.125" style="7" customWidth="1"/>
    <col min="4524" max="4524" width="17" style="7" customWidth="1"/>
    <col min="4525" max="4525" width="9.375" style="7" customWidth="1"/>
    <col min="4526" max="4526" width="16.625" style="7" customWidth="1"/>
    <col min="4527" max="4527" width="8.875" style="7" customWidth="1"/>
    <col min="4528" max="4528" width="15.125" style="7" customWidth="1"/>
    <col min="4529" max="4529" width="8.5" style="7" customWidth="1"/>
    <col min="4530" max="4530" width="14.125" style="7" customWidth="1"/>
    <col min="4531" max="4531" width="9.375" style="7" customWidth="1"/>
    <col min="4532" max="4532" width="13.125" style="7" customWidth="1"/>
    <col min="4533" max="4533" width="9.875" style="7" customWidth="1"/>
    <col min="4534" max="4534" width="13.125" style="7" customWidth="1"/>
    <col min="4535" max="4535" width="9.875" style="7" customWidth="1"/>
    <col min="4536" max="4575" width="9" style="7"/>
    <col min="4576" max="4579" width="13.875" style="7" customWidth="1"/>
    <col min="4580" max="4774" width="9" style="7"/>
    <col min="4775" max="4775" width="2.875" style="7" customWidth="1"/>
    <col min="4776" max="4776" width="6.125" style="7" customWidth="1"/>
    <col min="4777" max="4777" width="27.625" style="7" customWidth="1"/>
    <col min="4778" max="4778" width="17.125" style="7" customWidth="1"/>
    <col min="4779" max="4779" width="9.125" style="7" customWidth="1"/>
    <col min="4780" max="4780" width="17" style="7" customWidth="1"/>
    <col min="4781" max="4781" width="9.375" style="7" customWidth="1"/>
    <col min="4782" max="4782" width="16.625" style="7" customWidth="1"/>
    <col min="4783" max="4783" width="8.875" style="7" customWidth="1"/>
    <col min="4784" max="4784" width="15.125" style="7" customWidth="1"/>
    <col min="4785" max="4785" width="8.5" style="7" customWidth="1"/>
    <col min="4786" max="4786" width="14.125" style="7" customWidth="1"/>
    <col min="4787" max="4787" width="9.375" style="7" customWidth="1"/>
    <col min="4788" max="4788" width="13.125" style="7" customWidth="1"/>
    <col min="4789" max="4789" width="9.875" style="7" customWidth="1"/>
    <col min="4790" max="4790" width="13.125" style="7" customWidth="1"/>
    <col min="4791" max="4791" width="9.875" style="7" customWidth="1"/>
    <col min="4792" max="4831" width="9" style="7"/>
    <col min="4832" max="4835" width="13.875" style="7" customWidth="1"/>
    <col min="4836" max="5030" width="9" style="7"/>
    <col min="5031" max="5031" width="2.875" style="7" customWidth="1"/>
    <col min="5032" max="5032" width="6.125" style="7" customWidth="1"/>
    <col min="5033" max="5033" width="27.625" style="7" customWidth="1"/>
    <col min="5034" max="5034" width="17.125" style="7" customWidth="1"/>
    <col min="5035" max="5035" width="9.125" style="7" customWidth="1"/>
    <col min="5036" max="5036" width="17" style="7" customWidth="1"/>
    <col min="5037" max="5037" width="9.375" style="7" customWidth="1"/>
    <col min="5038" max="5038" width="16.625" style="7" customWidth="1"/>
    <col min="5039" max="5039" width="8.875" style="7" customWidth="1"/>
    <col min="5040" max="5040" width="15.125" style="7" customWidth="1"/>
    <col min="5041" max="5041" width="8.5" style="7" customWidth="1"/>
    <col min="5042" max="5042" width="14.125" style="7" customWidth="1"/>
    <col min="5043" max="5043" width="9.375" style="7" customWidth="1"/>
    <col min="5044" max="5044" width="13.125" style="7" customWidth="1"/>
    <col min="5045" max="5045" width="9.875" style="7" customWidth="1"/>
    <col min="5046" max="5046" width="13.125" style="7" customWidth="1"/>
    <col min="5047" max="5047" width="9.875" style="7" customWidth="1"/>
    <col min="5048" max="5087" width="9" style="7"/>
    <col min="5088" max="5091" width="13.875" style="7" customWidth="1"/>
    <col min="5092" max="5286" width="9" style="7"/>
    <col min="5287" max="5287" width="2.875" style="7" customWidth="1"/>
    <col min="5288" max="5288" width="6.125" style="7" customWidth="1"/>
    <col min="5289" max="5289" width="27.625" style="7" customWidth="1"/>
    <col min="5290" max="5290" width="17.125" style="7" customWidth="1"/>
    <col min="5291" max="5291" width="9.125" style="7" customWidth="1"/>
    <col min="5292" max="5292" width="17" style="7" customWidth="1"/>
    <col min="5293" max="5293" width="9.375" style="7" customWidth="1"/>
    <col min="5294" max="5294" width="16.625" style="7" customWidth="1"/>
    <col min="5295" max="5295" width="8.875" style="7" customWidth="1"/>
    <col min="5296" max="5296" width="15.125" style="7" customWidth="1"/>
    <col min="5297" max="5297" width="8.5" style="7" customWidth="1"/>
    <col min="5298" max="5298" width="14.125" style="7" customWidth="1"/>
    <col min="5299" max="5299" width="9.375" style="7" customWidth="1"/>
    <col min="5300" max="5300" width="13.125" style="7" customWidth="1"/>
    <col min="5301" max="5301" width="9.875" style="7" customWidth="1"/>
    <col min="5302" max="5302" width="13.125" style="7" customWidth="1"/>
    <col min="5303" max="5303" width="9.875" style="7" customWidth="1"/>
    <col min="5304" max="5343" width="9" style="7"/>
    <col min="5344" max="5347" width="13.875" style="7" customWidth="1"/>
    <col min="5348" max="5542" width="9" style="7"/>
    <col min="5543" max="5543" width="2.875" style="7" customWidth="1"/>
    <col min="5544" max="5544" width="6.125" style="7" customWidth="1"/>
    <col min="5545" max="5545" width="27.625" style="7" customWidth="1"/>
    <col min="5546" max="5546" width="17.125" style="7" customWidth="1"/>
    <col min="5547" max="5547" width="9.125" style="7" customWidth="1"/>
    <col min="5548" max="5548" width="17" style="7" customWidth="1"/>
    <col min="5549" max="5549" width="9.375" style="7" customWidth="1"/>
    <col min="5550" max="5550" width="16.625" style="7" customWidth="1"/>
    <col min="5551" max="5551" width="8.875" style="7" customWidth="1"/>
    <col min="5552" max="5552" width="15.125" style="7" customWidth="1"/>
    <col min="5553" max="5553" width="8.5" style="7" customWidth="1"/>
    <col min="5554" max="5554" width="14.125" style="7" customWidth="1"/>
    <col min="5555" max="5555" width="9.375" style="7" customWidth="1"/>
    <col min="5556" max="5556" width="13.125" style="7" customWidth="1"/>
    <col min="5557" max="5557" width="9.875" style="7" customWidth="1"/>
    <col min="5558" max="5558" width="13.125" style="7" customWidth="1"/>
    <col min="5559" max="5559" width="9.875" style="7" customWidth="1"/>
    <col min="5560" max="5599" width="9" style="7"/>
    <col min="5600" max="5603" width="13.875" style="7" customWidth="1"/>
    <col min="5604" max="5798" width="9" style="7"/>
    <col min="5799" max="5799" width="2.875" style="7" customWidth="1"/>
    <col min="5800" max="5800" width="6.125" style="7" customWidth="1"/>
    <col min="5801" max="5801" width="27.625" style="7" customWidth="1"/>
    <col min="5802" max="5802" width="17.125" style="7" customWidth="1"/>
    <col min="5803" max="5803" width="9.125" style="7" customWidth="1"/>
    <col min="5804" max="5804" width="17" style="7" customWidth="1"/>
    <col min="5805" max="5805" width="9.375" style="7" customWidth="1"/>
    <col min="5806" max="5806" width="16.625" style="7" customWidth="1"/>
    <col min="5807" max="5807" width="8.875" style="7" customWidth="1"/>
    <col min="5808" max="5808" width="15.125" style="7" customWidth="1"/>
    <col min="5809" max="5809" width="8.5" style="7" customWidth="1"/>
    <col min="5810" max="5810" width="14.125" style="7" customWidth="1"/>
    <col min="5811" max="5811" width="9.375" style="7" customWidth="1"/>
    <col min="5812" max="5812" width="13.125" style="7" customWidth="1"/>
    <col min="5813" max="5813" width="9.875" style="7" customWidth="1"/>
    <col min="5814" max="5814" width="13.125" style="7" customWidth="1"/>
    <col min="5815" max="5815" width="9.875" style="7" customWidth="1"/>
    <col min="5816" max="5855" width="9" style="7"/>
    <col min="5856" max="5859" width="13.875" style="7" customWidth="1"/>
    <col min="5860" max="6054" width="9" style="7"/>
    <col min="6055" max="6055" width="2.875" style="7" customWidth="1"/>
    <col min="6056" max="6056" width="6.125" style="7" customWidth="1"/>
    <col min="6057" max="6057" width="27.625" style="7" customWidth="1"/>
    <col min="6058" max="6058" width="17.125" style="7" customWidth="1"/>
    <col min="6059" max="6059" width="9.125" style="7" customWidth="1"/>
    <col min="6060" max="6060" width="17" style="7" customWidth="1"/>
    <col min="6061" max="6061" width="9.375" style="7" customWidth="1"/>
    <col min="6062" max="6062" width="16.625" style="7" customWidth="1"/>
    <col min="6063" max="6063" width="8.875" style="7" customWidth="1"/>
    <col min="6064" max="6064" width="15.125" style="7" customWidth="1"/>
    <col min="6065" max="6065" width="8.5" style="7" customWidth="1"/>
    <col min="6066" max="6066" width="14.125" style="7" customWidth="1"/>
    <col min="6067" max="6067" width="9.375" style="7" customWidth="1"/>
    <col min="6068" max="6068" width="13.125" style="7" customWidth="1"/>
    <col min="6069" max="6069" width="9.875" style="7" customWidth="1"/>
    <col min="6070" max="6070" width="13.125" style="7" customWidth="1"/>
    <col min="6071" max="6071" width="9.875" style="7" customWidth="1"/>
    <col min="6072" max="6111" width="9" style="7"/>
    <col min="6112" max="6115" width="13.875" style="7" customWidth="1"/>
    <col min="6116" max="6310" width="9" style="7"/>
    <col min="6311" max="6311" width="2.875" style="7" customWidth="1"/>
    <col min="6312" max="6312" width="6.125" style="7" customWidth="1"/>
    <col min="6313" max="6313" width="27.625" style="7" customWidth="1"/>
    <col min="6314" max="6314" width="17.125" style="7" customWidth="1"/>
    <col min="6315" max="6315" width="9.125" style="7" customWidth="1"/>
    <col min="6316" max="6316" width="17" style="7" customWidth="1"/>
    <col min="6317" max="6317" width="9.375" style="7" customWidth="1"/>
    <col min="6318" max="6318" width="16.625" style="7" customWidth="1"/>
    <col min="6319" max="6319" width="8.875" style="7" customWidth="1"/>
    <col min="6320" max="6320" width="15.125" style="7" customWidth="1"/>
    <col min="6321" max="6321" width="8.5" style="7" customWidth="1"/>
    <col min="6322" max="6322" width="14.125" style="7" customWidth="1"/>
    <col min="6323" max="6323" width="9.375" style="7" customWidth="1"/>
    <col min="6324" max="6324" width="13.125" style="7" customWidth="1"/>
    <col min="6325" max="6325" width="9.875" style="7" customWidth="1"/>
    <col min="6326" max="6326" width="13.125" style="7" customWidth="1"/>
    <col min="6327" max="6327" width="9.875" style="7" customWidth="1"/>
    <col min="6328" max="6367" width="9" style="7"/>
    <col min="6368" max="6371" width="13.875" style="7" customWidth="1"/>
    <col min="6372" max="6566" width="9" style="7"/>
    <col min="6567" max="6567" width="2.875" style="7" customWidth="1"/>
    <col min="6568" max="6568" width="6.125" style="7" customWidth="1"/>
    <col min="6569" max="6569" width="27.625" style="7" customWidth="1"/>
    <col min="6570" max="6570" width="17.125" style="7" customWidth="1"/>
    <col min="6571" max="6571" width="9.125" style="7" customWidth="1"/>
    <col min="6572" max="6572" width="17" style="7" customWidth="1"/>
    <col min="6573" max="6573" width="9.375" style="7" customWidth="1"/>
    <col min="6574" max="6574" width="16.625" style="7" customWidth="1"/>
    <col min="6575" max="6575" width="8.875" style="7" customWidth="1"/>
    <col min="6576" max="6576" width="15.125" style="7" customWidth="1"/>
    <col min="6577" max="6577" width="8.5" style="7" customWidth="1"/>
    <col min="6578" max="6578" width="14.125" style="7" customWidth="1"/>
    <col min="6579" max="6579" width="9.375" style="7" customWidth="1"/>
    <col min="6580" max="6580" width="13.125" style="7" customWidth="1"/>
    <col min="6581" max="6581" width="9.875" style="7" customWidth="1"/>
    <col min="6582" max="6582" width="13.125" style="7" customWidth="1"/>
    <col min="6583" max="6583" width="9.875" style="7" customWidth="1"/>
    <col min="6584" max="6623" width="9" style="7"/>
    <col min="6624" max="6627" width="13.875" style="7" customWidth="1"/>
    <col min="6628" max="6822" width="9" style="7"/>
    <col min="6823" max="6823" width="2.875" style="7" customWidth="1"/>
    <col min="6824" max="6824" width="6.125" style="7" customWidth="1"/>
    <col min="6825" max="6825" width="27.625" style="7" customWidth="1"/>
    <col min="6826" max="6826" width="17.125" style="7" customWidth="1"/>
    <col min="6827" max="6827" width="9.125" style="7" customWidth="1"/>
    <col min="6828" max="6828" width="17" style="7" customWidth="1"/>
    <col min="6829" max="6829" width="9.375" style="7" customWidth="1"/>
    <col min="6830" max="6830" width="16.625" style="7" customWidth="1"/>
    <col min="6831" max="6831" width="8.875" style="7" customWidth="1"/>
    <col min="6832" max="6832" width="15.125" style="7" customWidth="1"/>
    <col min="6833" max="6833" width="8.5" style="7" customWidth="1"/>
    <col min="6834" max="6834" width="14.125" style="7" customWidth="1"/>
    <col min="6835" max="6835" width="9.375" style="7" customWidth="1"/>
    <col min="6836" max="6836" width="13.125" style="7" customWidth="1"/>
    <col min="6837" max="6837" width="9.875" style="7" customWidth="1"/>
    <col min="6838" max="6838" width="13.125" style="7" customWidth="1"/>
    <col min="6839" max="6839" width="9.875" style="7" customWidth="1"/>
    <col min="6840" max="6879" width="9" style="7"/>
    <col min="6880" max="6883" width="13.875" style="7" customWidth="1"/>
    <col min="6884" max="7078" width="9" style="7"/>
    <col min="7079" max="7079" width="2.875" style="7" customWidth="1"/>
    <col min="7080" max="7080" width="6.125" style="7" customWidth="1"/>
    <col min="7081" max="7081" width="27.625" style="7" customWidth="1"/>
    <col min="7082" max="7082" width="17.125" style="7" customWidth="1"/>
    <col min="7083" max="7083" width="9.125" style="7" customWidth="1"/>
    <col min="7084" max="7084" width="17" style="7" customWidth="1"/>
    <col min="7085" max="7085" width="9.375" style="7" customWidth="1"/>
    <col min="7086" max="7086" width="16.625" style="7" customWidth="1"/>
    <col min="7087" max="7087" width="8.875" style="7" customWidth="1"/>
    <col min="7088" max="7088" width="15.125" style="7" customWidth="1"/>
    <col min="7089" max="7089" width="8.5" style="7" customWidth="1"/>
    <col min="7090" max="7090" width="14.125" style="7" customWidth="1"/>
    <col min="7091" max="7091" width="9.375" style="7" customWidth="1"/>
    <col min="7092" max="7092" width="13.125" style="7" customWidth="1"/>
    <col min="7093" max="7093" width="9.875" style="7" customWidth="1"/>
    <col min="7094" max="7094" width="13.125" style="7" customWidth="1"/>
    <col min="7095" max="7095" width="9.875" style="7" customWidth="1"/>
    <col min="7096" max="7135" width="9" style="7"/>
    <col min="7136" max="7139" width="13.875" style="7" customWidth="1"/>
    <col min="7140" max="7334" width="9" style="7"/>
    <col min="7335" max="7335" width="2.875" style="7" customWidth="1"/>
    <col min="7336" max="7336" width="6.125" style="7" customWidth="1"/>
    <col min="7337" max="7337" width="27.625" style="7" customWidth="1"/>
    <col min="7338" max="7338" width="17.125" style="7" customWidth="1"/>
    <col min="7339" max="7339" width="9.125" style="7" customWidth="1"/>
    <col min="7340" max="7340" width="17" style="7" customWidth="1"/>
    <col min="7341" max="7341" width="9.375" style="7" customWidth="1"/>
    <col min="7342" max="7342" width="16.625" style="7" customWidth="1"/>
    <col min="7343" max="7343" width="8.875" style="7" customWidth="1"/>
    <col min="7344" max="7344" width="15.125" style="7" customWidth="1"/>
    <col min="7345" max="7345" width="8.5" style="7" customWidth="1"/>
    <col min="7346" max="7346" width="14.125" style="7" customWidth="1"/>
    <col min="7347" max="7347" width="9.375" style="7" customWidth="1"/>
    <col min="7348" max="7348" width="13.125" style="7" customWidth="1"/>
    <col min="7349" max="7349" width="9.875" style="7" customWidth="1"/>
    <col min="7350" max="7350" width="13.125" style="7" customWidth="1"/>
    <col min="7351" max="7351" width="9.875" style="7" customWidth="1"/>
    <col min="7352" max="7391" width="9" style="7"/>
    <col min="7392" max="7395" width="13.875" style="7" customWidth="1"/>
    <col min="7396" max="7590" width="9" style="7"/>
    <col min="7591" max="7591" width="2.875" style="7" customWidth="1"/>
    <col min="7592" max="7592" width="6.125" style="7" customWidth="1"/>
    <col min="7593" max="7593" width="27.625" style="7" customWidth="1"/>
    <col min="7594" max="7594" width="17.125" style="7" customWidth="1"/>
    <col min="7595" max="7595" width="9.125" style="7" customWidth="1"/>
    <col min="7596" max="7596" width="17" style="7" customWidth="1"/>
    <col min="7597" max="7597" width="9.375" style="7" customWidth="1"/>
    <col min="7598" max="7598" width="16.625" style="7" customWidth="1"/>
    <col min="7599" max="7599" width="8.875" style="7" customWidth="1"/>
    <col min="7600" max="7600" width="15.125" style="7" customWidth="1"/>
    <col min="7601" max="7601" width="8.5" style="7" customWidth="1"/>
    <col min="7602" max="7602" width="14.125" style="7" customWidth="1"/>
    <col min="7603" max="7603" width="9.375" style="7" customWidth="1"/>
    <col min="7604" max="7604" width="13.125" style="7" customWidth="1"/>
    <col min="7605" max="7605" width="9.875" style="7" customWidth="1"/>
    <col min="7606" max="7606" width="13.125" style="7" customWidth="1"/>
    <col min="7607" max="7607" width="9.875" style="7" customWidth="1"/>
    <col min="7608" max="7647" width="9" style="7"/>
    <col min="7648" max="7651" width="13.875" style="7" customWidth="1"/>
    <col min="7652" max="7846" width="9" style="7"/>
    <col min="7847" max="7847" width="2.875" style="7" customWidth="1"/>
    <col min="7848" max="7848" width="6.125" style="7" customWidth="1"/>
    <col min="7849" max="7849" width="27.625" style="7" customWidth="1"/>
    <col min="7850" max="7850" width="17.125" style="7" customWidth="1"/>
    <col min="7851" max="7851" width="9.125" style="7" customWidth="1"/>
    <col min="7852" max="7852" width="17" style="7" customWidth="1"/>
    <col min="7853" max="7853" width="9.375" style="7" customWidth="1"/>
    <col min="7854" max="7854" width="16.625" style="7" customWidth="1"/>
    <col min="7855" max="7855" width="8.875" style="7" customWidth="1"/>
    <col min="7856" max="7856" width="15.125" style="7" customWidth="1"/>
    <col min="7857" max="7857" width="8.5" style="7" customWidth="1"/>
    <col min="7858" max="7858" width="14.125" style="7" customWidth="1"/>
    <col min="7859" max="7859" width="9.375" style="7" customWidth="1"/>
    <col min="7860" max="7860" width="13.125" style="7" customWidth="1"/>
    <col min="7861" max="7861" width="9.875" style="7" customWidth="1"/>
    <col min="7862" max="7862" width="13.125" style="7" customWidth="1"/>
    <col min="7863" max="7863" width="9.875" style="7" customWidth="1"/>
    <col min="7864" max="7903" width="9" style="7"/>
    <col min="7904" max="7907" width="13.875" style="7" customWidth="1"/>
    <col min="7908" max="8102" width="9" style="7"/>
    <col min="8103" max="8103" width="2.875" style="7" customWidth="1"/>
    <col min="8104" max="8104" width="6.125" style="7" customWidth="1"/>
    <col min="8105" max="8105" width="27.625" style="7" customWidth="1"/>
    <col min="8106" max="8106" width="17.125" style="7" customWidth="1"/>
    <col min="8107" max="8107" width="9.125" style="7" customWidth="1"/>
    <col min="8108" max="8108" width="17" style="7" customWidth="1"/>
    <col min="8109" max="8109" width="9.375" style="7" customWidth="1"/>
    <col min="8110" max="8110" width="16.625" style="7" customWidth="1"/>
    <col min="8111" max="8111" width="8.875" style="7" customWidth="1"/>
    <col min="8112" max="8112" width="15.125" style="7" customWidth="1"/>
    <col min="8113" max="8113" width="8.5" style="7" customWidth="1"/>
    <col min="8114" max="8114" width="14.125" style="7" customWidth="1"/>
    <col min="8115" max="8115" width="9.375" style="7" customWidth="1"/>
    <col min="8116" max="8116" width="13.125" style="7" customWidth="1"/>
    <col min="8117" max="8117" width="9.875" style="7" customWidth="1"/>
    <col min="8118" max="8118" width="13.125" style="7" customWidth="1"/>
    <col min="8119" max="8119" width="9.875" style="7" customWidth="1"/>
    <col min="8120" max="8159" width="9" style="7"/>
    <col min="8160" max="8163" width="13.875" style="7" customWidth="1"/>
    <col min="8164" max="8358" width="9" style="7"/>
    <col min="8359" max="8359" width="2.875" style="7" customWidth="1"/>
    <col min="8360" max="8360" width="6.125" style="7" customWidth="1"/>
    <col min="8361" max="8361" width="27.625" style="7" customWidth="1"/>
    <col min="8362" max="8362" width="17.125" style="7" customWidth="1"/>
    <col min="8363" max="8363" width="9.125" style="7" customWidth="1"/>
    <col min="8364" max="8364" width="17" style="7" customWidth="1"/>
    <col min="8365" max="8365" width="9.375" style="7" customWidth="1"/>
    <col min="8366" max="8366" width="16.625" style="7" customWidth="1"/>
    <col min="8367" max="8367" width="8.875" style="7" customWidth="1"/>
    <col min="8368" max="8368" width="15.125" style="7" customWidth="1"/>
    <col min="8369" max="8369" width="8.5" style="7" customWidth="1"/>
    <col min="8370" max="8370" width="14.125" style="7" customWidth="1"/>
    <col min="8371" max="8371" width="9.375" style="7" customWidth="1"/>
    <col min="8372" max="8372" width="13.125" style="7" customWidth="1"/>
    <col min="8373" max="8373" width="9.875" style="7" customWidth="1"/>
    <col min="8374" max="8374" width="13.125" style="7" customWidth="1"/>
    <col min="8375" max="8375" width="9.875" style="7" customWidth="1"/>
    <col min="8376" max="8415" width="9" style="7"/>
    <col min="8416" max="8419" width="13.875" style="7" customWidth="1"/>
    <col min="8420" max="8614" width="9" style="7"/>
    <col min="8615" max="8615" width="2.875" style="7" customWidth="1"/>
    <col min="8616" max="8616" width="6.125" style="7" customWidth="1"/>
    <col min="8617" max="8617" width="27.625" style="7" customWidth="1"/>
    <col min="8618" max="8618" width="17.125" style="7" customWidth="1"/>
    <col min="8619" max="8619" width="9.125" style="7" customWidth="1"/>
    <col min="8620" max="8620" width="17" style="7" customWidth="1"/>
    <col min="8621" max="8621" width="9.375" style="7" customWidth="1"/>
    <col min="8622" max="8622" width="16.625" style="7" customWidth="1"/>
    <col min="8623" max="8623" width="8.875" style="7" customWidth="1"/>
    <col min="8624" max="8624" width="15.125" style="7" customWidth="1"/>
    <col min="8625" max="8625" width="8.5" style="7" customWidth="1"/>
    <col min="8626" max="8626" width="14.125" style="7" customWidth="1"/>
    <col min="8627" max="8627" width="9.375" style="7" customWidth="1"/>
    <col min="8628" max="8628" width="13.125" style="7" customWidth="1"/>
    <col min="8629" max="8629" width="9.875" style="7" customWidth="1"/>
    <col min="8630" max="8630" width="13.125" style="7" customWidth="1"/>
    <col min="8631" max="8631" width="9.875" style="7" customWidth="1"/>
    <col min="8632" max="8671" width="9" style="7"/>
    <col min="8672" max="8675" width="13.875" style="7" customWidth="1"/>
    <col min="8676" max="8870" width="9" style="7"/>
    <col min="8871" max="8871" width="2.875" style="7" customWidth="1"/>
    <col min="8872" max="8872" width="6.125" style="7" customWidth="1"/>
    <col min="8873" max="8873" width="27.625" style="7" customWidth="1"/>
    <col min="8874" max="8874" width="17.125" style="7" customWidth="1"/>
    <col min="8875" max="8875" width="9.125" style="7" customWidth="1"/>
    <col min="8876" max="8876" width="17" style="7" customWidth="1"/>
    <col min="8877" max="8877" width="9.375" style="7" customWidth="1"/>
    <col min="8878" max="8878" width="16.625" style="7" customWidth="1"/>
    <col min="8879" max="8879" width="8.875" style="7" customWidth="1"/>
    <col min="8880" max="8880" width="15.125" style="7" customWidth="1"/>
    <col min="8881" max="8881" width="8.5" style="7" customWidth="1"/>
    <col min="8882" max="8882" width="14.125" style="7" customWidth="1"/>
    <col min="8883" max="8883" width="9.375" style="7" customWidth="1"/>
    <col min="8884" max="8884" width="13.125" style="7" customWidth="1"/>
    <col min="8885" max="8885" width="9.875" style="7" customWidth="1"/>
    <col min="8886" max="8886" width="13.125" style="7" customWidth="1"/>
    <col min="8887" max="8887" width="9.875" style="7" customWidth="1"/>
    <col min="8888" max="8927" width="9" style="7"/>
    <col min="8928" max="8931" width="13.875" style="7" customWidth="1"/>
    <col min="8932" max="9126" width="9" style="7"/>
    <col min="9127" max="9127" width="2.875" style="7" customWidth="1"/>
    <col min="9128" max="9128" width="6.125" style="7" customWidth="1"/>
    <col min="9129" max="9129" width="27.625" style="7" customWidth="1"/>
    <col min="9130" max="9130" width="17.125" style="7" customWidth="1"/>
    <col min="9131" max="9131" width="9.125" style="7" customWidth="1"/>
    <col min="9132" max="9132" width="17" style="7" customWidth="1"/>
    <col min="9133" max="9133" width="9.375" style="7" customWidth="1"/>
    <col min="9134" max="9134" width="16.625" style="7" customWidth="1"/>
    <col min="9135" max="9135" width="8.875" style="7" customWidth="1"/>
    <col min="9136" max="9136" width="15.125" style="7" customWidth="1"/>
    <col min="9137" max="9137" width="8.5" style="7" customWidth="1"/>
    <col min="9138" max="9138" width="14.125" style="7" customWidth="1"/>
    <col min="9139" max="9139" width="9.375" style="7" customWidth="1"/>
    <col min="9140" max="9140" width="13.125" style="7" customWidth="1"/>
    <col min="9141" max="9141" width="9.875" style="7" customWidth="1"/>
    <col min="9142" max="9142" width="13.125" style="7" customWidth="1"/>
    <col min="9143" max="9143" width="9.875" style="7" customWidth="1"/>
    <col min="9144" max="9183" width="9" style="7"/>
    <col min="9184" max="9187" width="13.875" style="7" customWidth="1"/>
    <col min="9188" max="9382" width="9" style="7"/>
    <col min="9383" max="9383" width="2.875" style="7" customWidth="1"/>
    <col min="9384" max="9384" width="6.125" style="7" customWidth="1"/>
    <col min="9385" max="9385" width="27.625" style="7" customWidth="1"/>
    <col min="9386" max="9386" width="17.125" style="7" customWidth="1"/>
    <col min="9387" max="9387" width="9.125" style="7" customWidth="1"/>
    <col min="9388" max="9388" width="17" style="7" customWidth="1"/>
    <col min="9389" max="9389" width="9.375" style="7" customWidth="1"/>
    <col min="9390" max="9390" width="16.625" style="7" customWidth="1"/>
    <col min="9391" max="9391" width="8.875" style="7" customWidth="1"/>
    <col min="9392" max="9392" width="15.125" style="7" customWidth="1"/>
    <col min="9393" max="9393" width="8.5" style="7" customWidth="1"/>
    <col min="9394" max="9394" width="14.125" style="7" customWidth="1"/>
    <col min="9395" max="9395" width="9.375" style="7" customWidth="1"/>
    <col min="9396" max="9396" width="13.125" style="7" customWidth="1"/>
    <col min="9397" max="9397" width="9.875" style="7" customWidth="1"/>
    <col min="9398" max="9398" width="13.125" style="7" customWidth="1"/>
    <col min="9399" max="9399" width="9.875" style="7" customWidth="1"/>
    <col min="9400" max="9439" width="9" style="7"/>
    <col min="9440" max="9443" width="13.875" style="7" customWidth="1"/>
    <col min="9444" max="9638" width="9" style="7"/>
    <col min="9639" max="9639" width="2.875" style="7" customWidth="1"/>
    <col min="9640" max="9640" width="6.125" style="7" customWidth="1"/>
    <col min="9641" max="9641" width="27.625" style="7" customWidth="1"/>
    <col min="9642" max="9642" width="17.125" style="7" customWidth="1"/>
    <col min="9643" max="9643" width="9.125" style="7" customWidth="1"/>
    <col min="9644" max="9644" width="17" style="7" customWidth="1"/>
    <col min="9645" max="9645" width="9.375" style="7" customWidth="1"/>
    <col min="9646" max="9646" width="16.625" style="7" customWidth="1"/>
    <col min="9647" max="9647" width="8.875" style="7" customWidth="1"/>
    <col min="9648" max="9648" width="15.125" style="7" customWidth="1"/>
    <col min="9649" max="9649" width="8.5" style="7" customWidth="1"/>
    <col min="9650" max="9650" width="14.125" style="7" customWidth="1"/>
    <col min="9651" max="9651" width="9.375" style="7" customWidth="1"/>
    <col min="9652" max="9652" width="13.125" style="7" customWidth="1"/>
    <col min="9653" max="9653" width="9.875" style="7" customWidth="1"/>
    <col min="9654" max="9654" width="13.125" style="7" customWidth="1"/>
    <col min="9655" max="9655" width="9.875" style="7" customWidth="1"/>
    <col min="9656" max="9695" width="9" style="7"/>
    <col min="9696" max="9699" width="13.875" style="7" customWidth="1"/>
    <col min="9700" max="9894" width="9" style="7"/>
    <col min="9895" max="9895" width="2.875" style="7" customWidth="1"/>
    <col min="9896" max="9896" width="6.125" style="7" customWidth="1"/>
    <col min="9897" max="9897" width="27.625" style="7" customWidth="1"/>
    <col min="9898" max="9898" width="17.125" style="7" customWidth="1"/>
    <col min="9899" max="9899" width="9.125" style="7" customWidth="1"/>
    <col min="9900" max="9900" width="17" style="7" customWidth="1"/>
    <col min="9901" max="9901" width="9.375" style="7" customWidth="1"/>
    <col min="9902" max="9902" width="16.625" style="7" customWidth="1"/>
    <col min="9903" max="9903" width="8.875" style="7" customWidth="1"/>
    <col min="9904" max="9904" width="15.125" style="7" customWidth="1"/>
    <col min="9905" max="9905" width="8.5" style="7" customWidth="1"/>
    <col min="9906" max="9906" width="14.125" style="7" customWidth="1"/>
    <col min="9907" max="9907" width="9.375" style="7" customWidth="1"/>
    <col min="9908" max="9908" width="13.125" style="7" customWidth="1"/>
    <col min="9909" max="9909" width="9.875" style="7" customWidth="1"/>
    <col min="9910" max="9910" width="13.125" style="7" customWidth="1"/>
    <col min="9911" max="9911" width="9.875" style="7" customWidth="1"/>
    <col min="9912" max="9951" width="9" style="7"/>
    <col min="9952" max="9955" width="13.875" style="7" customWidth="1"/>
    <col min="9956" max="10150" width="9" style="7"/>
    <col min="10151" max="10151" width="2.875" style="7" customWidth="1"/>
    <col min="10152" max="10152" width="6.125" style="7" customWidth="1"/>
    <col min="10153" max="10153" width="27.625" style="7" customWidth="1"/>
    <col min="10154" max="10154" width="17.125" style="7" customWidth="1"/>
    <col min="10155" max="10155" width="9.125" style="7" customWidth="1"/>
    <col min="10156" max="10156" width="17" style="7" customWidth="1"/>
    <col min="10157" max="10157" width="9.375" style="7" customWidth="1"/>
    <col min="10158" max="10158" width="16.625" style="7" customWidth="1"/>
    <col min="10159" max="10159" width="8.875" style="7" customWidth="1"/>
    <col min="10160" max="10160" width="15.125" style="7" customWidth="1"/>
    <col min="10161" max="10161" width="8.5" style="7" customWidth="1"/>
    <col min="10162" max="10162" width="14.125" style="7" customWidth="1"/>
    <col min="10163" max="10163" width="9.375" style="7" customWidth="1"/>
    <col min="10164" max="10164" width="13.125" style="7" customWidth="1"/>
    <col min="10165" max="10165" width="9.875" style="7" customWidth="1"/>
    <col min="10166" max="10166" width="13.125" style="7" customWidth="1"/>
    <col min="10167" max="10167" width="9.875" style="7" customWidth="1"/>
    <col min="10168" max="10207" width="9" style="7"/>
    <col min="10208" max="10211" width="13.875" style="7" customWidth="1"/>
    <col min="10212" max="10406" width="9" style="7"/>
    <col min="10407" max="10407" width="2.875" style="7" customWidth="1"/>
    <col min="10408" max="10408" width="6.125" style="7" customWidth="1"/>
    <col min="10409" max="10409" width="27.625" style="7" customWidth="1"/>
    <col min="10410" max="10410" width="17.125" style="7" customWidth="1"/>
    <col min="10411" max="10411" width="9.125" style="7" customWidth="1"/>
    <col min="10412" max="10412" width="17" style="7" customWidth="1"/>
    <col min="10413" max="10413" width="9.375" style="7" customWidth="1"/>
    <col min="10414" max="10414" width="16.625" style="7" customWidth="1"/>
    <col min="10415" max="10415" width="8.875" style="7" customWidth="1"/>
    <col min="10416" max="10416" width="15.125" style="7" customWidth="1"/>
    <col min="10417" max="10417" width="8.5" style="7" customWidth="1"/>
    <col min="10418" max="10418" width="14.125" style="7" customWidth="1"/>
    <col min="10419" max="10419" width="9.375" style="7" customWidth="1"/>
    <col min="10420" max="10420" width="13.125" style="7" customWidth="1"/>
    <col min="10421" max="10421" width="9.875" style="7" customWidth="1"/>
    <col min="10422" max="10422" width="13.125" style="7" customWidth="1"/>
    <col min="10423" max="10423" width="9.875" style="7" customWidth="1"/>
    <col min="10424" max="10463" width="9" style="7"/>
    <col min="10464" max="10467" width="13.875" style="7" customWidth="1"/>
    <col min="10468" max="10662" width="9" style="7"/>
    <col min="10663" max="10663" width="2.875" style="7" customWidth="1"/>
    <col min="10664" max="10664" width="6.125" style="7" customWidth="1"/>
    <col min="10665" max="10665" width="27.625" style="7" customWidth="1"/>
    <col min="10666" max="10666" width="17.125" style="7" customWidth="1"/>
    <col min="10667" max="10667" width="9.125" style="7" customWidth="1"/>
    <col min="10668" max="10668" width="17" style="7" customWidth="1"/>
    <col min="10669" max="10669" width="9.375" style="7" customWidth="1"/>
    <col min="10670" max="10670" width="16.625" style="7" customWidth="1"/>
    <col min="10671" max="10671" width="8.875" style="7" customWidth="1"/>
    <col min="10672" max="10672" width="15.125" style="7" customWidth="1"/>
    <col min="10673" max="10673" width="8.5" style="7" customWidth="1"/>
    <col min="10674" max="10674" width="14.125" style="7" customWidth="1"/>
    <col min="10675" max="10675" width="9.375" style="7" customWidth="1"/>
    <col min="10676" max="10676" width="13.125" style="7" customWidth="1"/>
    <col min="10677" max="10677" width="9.875" style="7" customWidth="1"/>
    <col min="10678" max="10678" width="13.125" style="7" customWidth="1"/>
    <col min="10679" max="10679" width="9.875" style="7" customWidth="1"/>
    <col min="10680" max="10719" width="9" style="7"/>
    <col min="10720" max="10723" width="13.875" style="7" customWidth="1"/>
    <col min="10724" max="10918" width="9" style="7"/>
    <col min="10919" max="10919" width="2.875" style="7" customWidth="1"/>
    <col min="10920" max="10920" width="6.125" style="7" customWidth="1"/>
    <col min="10921" max="10921" width="27.625" style="7" customWidth="1"/>
    <col min="10922" max="10922" width="17.125" style="7" customWidth="1"/>
    <col min="10923" max="10923" width="9.125" style="7" customWidth="1"/>
    <col min="10924" max="10924" width="17" style="7" customWidth="1"/>
    <col min="10925" max="10925" width="9.375" style="7" customWidth="1"/>
    <col min="10926" max="10926" width="16.625" style="7" customWidth="1"/>
    <col min="10927" max="10927" width="8.875" style="7" customWidth="1"/>
    <col min="10928" max="10928" width="15.125" style="7" customWidth="1"/>
    <col min="10929" max="10929" width="8.5" style="7" customWidth="1"/>
    <col min="10930" max="10930" width="14.125" style="7" customWidth="1"/>
    <col min="10931" max="10931" width="9.375" style="7" customWidth="1"/>
    <col min="10932" max="10932" width="13.125" style="7" customWidth="1"/>
    <col min="10933" max="10933" width="9.875" style="7" customWidth="1"/>
    <col min="10934" max="10934" width="13.125" style="7" customWidth="1"/>
    <col min="10935" max="10935" width="9.875" style="7" customWidth="1"/>
    <col min="10936" max="10975" width="9" style="7"/>
    <col min="10976" max="10979" width="13.875" style="7" customWidth="1"/>
    <col min="10980" max="11174" width="9" style="7"/>
    <col min="11175" max="11175" width="2.875" style="7" customWidth="1"/>
    <col min="11176" max="11176" width="6.125" style="7" customWidth="1"/>
    <col min="11177" max="11177" width="27.625" style="7" customWidth="1"/>
    <col min="11178" max="11178" width="17.125" style="7" customWidth="1"/>
    <col min="11179" max="11179" width="9.125" style="7" customWidth="1"/>
    <col min="11180" max="11180" width="17" style="7" customWidth="1"/>
    <col min="11181" max="11181" width="9.375" style="7" customWidth="1"/>
    <col min="11182" max="11182" width="16.625" style="7" customWidth="1"/>
    <col min="11183" max="11183" width="8.875" style="7" customWidth="1"/>
    <col min="11184" max="11184" width="15.125" style="7" customWidth="1"/>
    <col min="11185" max="11185" width="8.5" style="7" customWidth="1"/>
    <col min="11186" max="11186" width="14.125" style="7" customWidth="1"/>
    <col min="11187" max="11187" width="9.375" style="7" customWidth="1"/>
    <col min="11188" max="11188" width="13.125" style="7" customWidth="1"/>
    <col min="11189" max="11189" width="9.875" style="7" customWidth="1"/>
    <col min="11190" max="11190" width="13.125" style="7" customWidth="1"/>
    <col min="11191" max="11191" width="9.875" style="7" customWidth="1"/>
    <col min="11192" max="11231" width="9" style="7"/>
    <col min="11232" max="11235" width="13.875" style="7" customWidth="1"/>
    <col min="11236" max="11430" width="9" style="7"/>
    <col min="11431" max="11431" width="2.875" style="7" customWidth="1"/>
    <col min="11432" max="11432" width="6.125" style="7" customWidth="1"/>
    <col min="11433" max="11433" width="27.625" style="7" customWidth="1"/>
    <col min="11434" max="11434" width="17.125" style="7" customWidth="1"/>
    <col min="11435" max="11435" width="9.125" style="7" customWidth="1"/>
    <col min="11436" max="11436" width="17" style="7" customWidth="1"/>
    <col min="11437" max="11437" width="9.375" style="7" customWidth="1"/>
    <col min="11438" max="11438" width="16.625" style="7" customWidth="1"/>
    <col min="11439" max="11439" width="8.875" style="7" customWidth="1"/>
    <col min="11440" max="11440" width="15.125" style="7" customWidth="1"/>
    <col min="11441" max="11441" width="8.5" style="7" customWidth="1"/>
    <col min="11442" max="11442" width="14.125" style="7" customWidth="1"/>
    <col min="11443" max="11443" width="9.375" style="7" customWidth="1"/>
    <col min="11444" max="11444" width="13.125" style="7" customWidth="1"/>
    <col min="11445" max="11445" width="9.875" style="7" customWidth="1"/>
    <col min="11446" max="11446" width="13.125" style="7" customWidth="1"/>
    <col min="11447" max="11447" width="9.875" style="7" customWidth="1"/>
    <col min="11448" max="11487" width="9" style="7"/>
    <col min="11488" max="11491" width="13.875" style="7" customWidth="1"/>
    <col min="11492" max="11686" width="9" style="7"/>
    <col min="11687" max="11687" width="2.875" style="7" customWidth="1"/>
    <col min="11688" max="11688" width="6.125" style="7" customWidth="1"/>
    <col min="11689" max="11689" width="27.625" style="7" customWidth="1"/>
    <col min="11690" max="11690" width="17.125" style="7" customWidth="1"/>
    <col min="11691" max="11691" width="9.125" style="7" customWidth="1"/>
    <col min="11692" max="11692" width="17" style="7" customWidth="1"/>
    <col min="11693" max="11693" width="9.375" style="7" customWidth="1"/>
    <col min="11694" max="11694" width="16.625" style="7" customWidth="1"/>
    <col min="11695" max="11695" width="8.875" style="7" customWidth="1"/>
    <col min="11696" max="11696" width="15.125" style="7" customWidth="1"/>
    <col min="11697" max="11697" width="8.5" style="7" customWidth="1"/>
    <col min="11698" max="11698" width="14.125" style="7" customWidth="1"/>
    <col min="11699" max="11699" width="9.375" style="7" customWidth="1"/>
    <col min="11700" max="11700" width="13.125" style="7" customWidth="1"/>
    <col min="11701" max="11701" width="9.875" style="7" customWidth="1"/>
    <col min="11702" max="11702" width="13.125" style="7" customWidth="1"/>
    <col min="11703" max="11703" width="9.875" style="7" customWidth="1"/>
    <col min="11704" max="11743" width="9" style="7"/>
    <col min="11744" max="11747" width="13.875" style="7" customWidth="1"/>
    <col min="11748" max="11942" width="9" style="7"/>
    <col min="11943" max="11943" width="2.875" style="7" customWidth="1"/>
    <col min="11944" max="11944" width="6.125" style="7" customWidth="1"/>
    <col min="11945" max="11945" width="27.625" style="7" customWidth="1"/>
    <col min="11946" max="11946" width="17.125" style="7" customWidth="1"/>
    <col min="11947" max="11947" width="9.125" style="7" customWidth="1"/>
    <col min="11948" max="11948" width="17" style="7" customWidth="1"/>
    <col min="11949" max="11949" width="9.375" style="7" customWidth="1"/>
    <col min="11950" max="11950" width="16.625" style="7" customWidth="1"/>
    <col min="11951" max="11951" width="8.875" style="7" customWidth="1"/>
    <col min="11952" max="11952" width="15.125" style="7" customWidth="1"/>
    <col min="11953" max="11953" width="8.5" style="7" customWidth="1"/>
    <col min="11954" max="11954" width="14.125" style="7" customWidth="1"/>
    <col min="11955" max="11955" width="9.375" style="7" customWidth="1"/>
    <col min="11956" max="11956" width="13.125" style="7" customWidth="1"/>
    <col min="11957" max="11957" width="9.875" style="7" customWidth="1"/>
    <col min="11958" max="11958" width="13.125" style="7" customWidth="1"/>
    <col min="11959" max="11959" width="9.875" style="7" customWidth="1"/>
    <col min="11960" max="11999" width="9" style="7"/>
    <col min="12000" max="12003" width="13.875" style="7" customWidth="1"/>
    <col min="12004" max="12198" width="9" style="7"/>
    <col min="12199" max="12199" width="2.875" style="7" customWidth="1"/>
    <col min="12200" max="12200" width="6.125" style="7" customWidth="1"/>
    <col min="12201" max="12201" width="27.625" style="7" customWidth="1"/>
    <col min="12202" max="12202" width="17.125" style="7" customWidth="1"/>
    <col min="12203" max="12203" width="9.125" style="7" customWidth="1"/>
    <col min="12204" max="12204" width="17" style="7" customWidth="1"/>
    <col min="12205" max="12205" width="9.375" style="7" customWidth="1"/>
    <col min="12206" max="12206" width="16.625" style="7" customWidth="1"/>
    <col min="12207" max="12207" width="8.875" style="7" customWidth="1"/>
    <col min="12208" max="12208" width="15.125" style="7" customWidth="1"/>
    <col min="12209" max="12209" width="8.5" style="7" customWidth="1"/>
    <col min="12210" max="12210" width="14.125" style="7" customWidth="1"/>
    <col min="12211" max="12211" width="9.375" style="7" customWidth="1"/>
    <col min="12212" max="12212" width="13.125" style="7" customWidth="1"/>
    <col min="12213" max="12213" width="9.875" style="7" customWidth="1"/>
    <col min="12214" max="12214" width="13.125" style="7" customWidth="1"/>
    <col min="12215" max="12215" width="9.875" style="7" customWidth="1"/>
    <col min="12216" max="12255" width="9" style="7"/>
    <col min="12256" max="12259" width="13.875" style="7" customWidth="1"/>
    <col min="12260" max="12454" width="9" style="7"/>
    <col min="12455" max="12455" width="2.875" style="7" customWidth="1"/>
    <col min="12456" max="12456" width="6.125" style="7" customWidth="1"/>
    <col min="12457" max="12457" width="27.625" style="7" customWidth="1"/>
    <col min="12458" max="12458" width="17.125" style="7" customWidth="1"/>
    <col min="12459" max="12459" width="9.125" style="7" customWidth="1"/>
    <col min="12460" max="12460" width="17" style="7" customWidth="1"/>
    <col min="12461" max="12461" width="9.375" style="7" customWidth="1"/>
    <col min="12462" max="12462" width="16.625" style="7" customWidth="1"/>
    <col min="12463" max="12463" width="8.875" style="7" customWidth="1"/>
    <col min="12464" max="12464" width="15.125" style="7" customWidth="1"/>
    <col min="12465" max="12465" width="8.5" style="7" customWidth="1"/>
    <col min="12466" max="12466" width="14.125" style="7" customWidth="1"/>
    <col min="12467" max="12467" width="9.375" style="7" customWidth="1"/>
    <col min="12468" max="12468" width="13.125" style="7" customWidth="1"/>
    <col min="12469" max="12469" width="9.875" style="7" customWidth="1"/>
    <col min="12470" max="12470" width="13.125" style="7" customWidth="1"/>
    <col min="12471" max="12471" width="9.875" style="7" customWidth="1"/>
    <col min="12472" max="12511" width="9" style="7"/>
    <col min="12512" max="12515" width="13.875" style="7" customWidth="1"/>
    <col min="12516" max="12710" width="9" style="7"/>
    <col min="12711" max="12711" width="2.875" style="7" customWidth="1"/>
    <col min="12712" max="12712" width="6.125" style="7" customWidth="1"/>
    <col min="12713" max="12713" width="27.625" style="7" customWidth="1"/>
    <col min="12714" max="12714" width="17.125" style="7" customWidth="1"/>
    <col min="12715" max="12715" width="9.125" style="7" customWidth="1"/>
    <col min="12716" max="12716" width="17" style="7" customWidth="1"/>
    <col min="12717" max="12717" width="9.375" style="7" customWidth="1"/>
    <col min="12718" max="12718" width="16.625" style="7" customWidth="1"/>
    <col min="12719" max="12719" width="8.875" style="7" customWidth="1"/>
    <col min="12720" max="12720" width="15.125" style="7" customWidth="1"/>
    <col min="12721" max="12721" width="8.5" style="7" customWidth="1"/>
    <col min="12722" max="12722" width="14.125" style="7" customWidth="1"/>
    <col min="12723" max="12723" width="9.375" style="7" customWidth="1"/>
    <col min="12724" max="12724" width="13.125" style="7" customWidth="1"/>
    <col min="12725" max="12725" width="9.875" style="7" customWidth="1"/>
    <col min="12726" max="12726" width="13.125" style="7" customWidth="1"/>
    <col min="12727" max="12727" width="9.875" style="7" customWidth="1"/>
    <col min="12728" max="12767" width="9" style="7"/>
    <col min="12768" max="12771" width="13.875" style="7" customWidth="1"/>
    <col min="12772" max="12966" width="9" style="7"/>
    <col min="12967" max="12967" width="2.875" style="7" customWidth="1"/>
    <col min="12968" max="12968" width="6.125" style="7" customWidth="1"/>
    <col min="12969" max="12969" width="27.625" style="7" customWidth="1"/>
    <col min="12970" max="12970" width="17.125" style="7" customWidth="1"/>
    <col min="12971" max="12971" width="9.125" style="7" customWidth="1"/>
    <col min="12972" max="12972" width="17" style="7" customWidth="1"/>
    <col min="12973" max="12973" width="9.375" style="7" customWidth="1"/>
    <col min="12974" max="12974" width="16.625" style="7" customWidth="1"/>
    <col min="12975" max="12975" width="8.875" style="7" customWidth="1"/>
    <col min="12976" max="12976" width="15.125" style="7" customWidth="1"/>
    <col min="12977" max="12977" width="8.5" style="7" customWidth="1"/>
    <col min="12978" max="12978" width="14.125" style="7" customWidth="1"/>
    <col min="12979" max="12979" width="9.375" style="7" customWidth="1"/>
    <col min="12980" max="12980" width="13.125" style="7" customWidth="1"/>
    <col min="12981" max="12981" width="9.875" style="7" customWidth="1"/>
    <col min="12982" max="12982" width="13.125" style="7" customWidth="1"/>
    <col min="12983" max="12983" width="9.875" style="7" customWidth="1"/>
    <col min="12984" max="13023" width="9" style="7"/>
    <col min="13024" max="13027" width="13.875" style="7" customWidth="1"/>
    <col min="13028" max="13222" width="9" style="7"/>
    <col min="13223" max="13223" width="2.875" style="7" customWidth="1"/>
    <col min="13224" max="13224" width="6.125" style="7" customWidth="1"/>
    <col min="13225" max="13225" width="27.625" style="7" customWidth="1"/>
    <col min="13226" max="13226" width="17.125" style="7" customWidth="1"/>
    <col min="13227" max="13227" width="9.125" style="7" customWidth="1"/>
    <col min="13228" max="13228" width="17" style="7" customWidth="1"/>
    <col min="13229" max="13229" width="9.375" style="7" customWidth="1"/>
    <col min="13230" max="13230" width="16.625" style="7" customWidth="1"/>
    <col min="13231" max="13231" width="8.875" style="7" customWidth="1"/>
    <col min="13232" max="13232" width="15.125" style="7" customWidth="1"/>
    <col min="13233" max="13233" width="8.5" style="7" customWidth="1"/>
    <col min="13234" max="13234" width="14.125" style="7" customWidth="1"/>
    <col min="13235" max="13235" width="9.375" style="7" customWidth="1"/>
    <col min="13236" max="13236" width="13.125" style="7" customWidth="1"/>
    <col min="13237" max="13237" width="9.875" style="7" customWidth="1"/>
    <col min="13238" max="13238" width="13.125" style="7" customWidth="1"/>
    <col min="13239" max="13239" width="9.875" style="7" customWidth="1"/>
    <col min="13240" max="13279" width="9" style="7"/>
    <col min="13280" max="13283" width="13.875" style="7" customWidth="1"/>
    <col min="13284" max="13478" width="9" style="7"/>
    <col min="13479" max="13479" width="2.875" style="7" customWidth="1"/>
    <col min="13480" max="13480" width="6.125" style="7" customWidth="1"/>
    <col min="13481" max="13481" width="27.625" style="7" customWidth="1"/>
    <col min="13482" max="13482" width="17.125" style="7" customWidth="1"/>
    <col min="13483" max="13483" width="9.125" style="7" customWidth="1"/>
    <col min="13484" max="13484" width="17" style="7" customWidth="1"/>
    <col min="13485" max="13485" width="9.375" style="7" customWidth="1"/>
    <col min="13486" max="13486" width="16.625" style="7" customWidth="1"/>
    <col min="13487" max="13487" width="8.875" style="7" customWidth="1"/>
    <col min="13488" max="13488" width="15.125" style="7" customWidth="1"/>
    <col min="13489" max="13489" width="8.5" style="7" customWidth="1"/>
    <col min="13490" max="13490" width="14.125" style="7" customWidth="1"/>
    <col min="13491" max="13491" width="9.375" style="7" customWidth="1"/>
    <col min="13492" max="13492" width="13.125" style="7" customWidth="1"/>
    <col min="13493" max="13493" width="9.875" style="7" customWidth="1"/>
    <col min="13494" max="13494" width="13.125" style="7" customWidth="1"/>
    <col min="13495" max="13495" width="9.875" style="7" customWidth="1"/>
    <col min="13496" max="13535" width="9" style="7"/>
    <col min="13536" max="13539" width="13.875" style="7" customWidth="1"/>
    <col min="13540" max="13734" width="9" style="7"/>
    <col min="13735" max="13735" width="2.875" style="7" customWidth="1"/>
    <col min="13736" max="13736" width="6.125" style="7" customWidth="1"/>
    <col min="13737" max="13737" width="27.625" style="7" customWidth="1"/>
    <col min="13738" max="13738" width="17.125" style="7" customWidth="1"/>
    <col min="13739" max="13739" width="9.125" style="7" customWidth="1"/>
    <col min="13740" max="13740" width="17" style="7" customWidth="1"/>
    <col min="13741" max="13741" width="9.375" style="7" customWidth="1"/>
    <col min="13742" max="13742" width="16.625" style="7" customWidth="1"/>
    <col min="13743" max="13743" width="8.875" style="7" customWidth="1"/>
    <col min="13744" max="13744" width="15.125" style="7" customWidth="1"/>
    <col min="13745" max="13745" width="8.5" style="7" customWidth="1"/>
    <col min="13746" max="13746" width="14.125" style="7" customWidth="1"/>
    <col min="13747" max="13747" width="9.375" style="7" customWidth="1"/>
    <col min="13748" max="13748" width="13.125" style="7" customWidth="1"/>
    <col min="13749" max="13749" width="9.875" style="7" customWidth="1"/>
    <col min="13750" max="13750" width="13.125" style="7" customWidth="1"/>
    <col min="13751" max="13751" width="9.875" style="7" customWidth="1"/>
    <col min="13752" max="13791" width="9" style="7"/>
    <col min="13792" max="13795" width="13.875" style="7" customWidth="1"/>
    <col min="13796" max="13990" width="9" style="7"/>
    <col min="13991" max="13991" width="2.875" style="7" customWidth="1"/>
    <col min="13992" max="13992" width="6.125" style="7" customWidth="1"/>
    <col min="13993" max="13993" width="27.625" style="7" customWidth="1"/>
    <col min="13994" max="13994" width="17.125" style="7" customWidth="1"/>
    <col min="13995" max="13995" width="9.125" style="7" customWidth="1"/>
    <col min="13996" max="13996" width="17" style="7" customWidth="1"/>
    <col min="13997" max="13997" width="9.375" style="7" customWidth="1"/>
    <col min="13998" max="13998" width="16.625" style="7" customWidth="1"/>
    <col min="13999" max="13999" width="8.875" style="7" customWidth="1"/>
    <col min="14000" max="14000" width="15.125" style="7" customWidth="1"/>
    <col min="14001" max="14001" width="8.5" style="7" customWidth="1"/>
    <col min="14002" max="14002" width="14.125" style="7" customWidth="1"/>
    <col min="14003" max="14003" width="9.375" style="7" customWidth="1"/>
    <col min="14004" max="14004" width="13.125" style="7" customWidth="1"/>
    <col min="14005" max="14005" width="9.875" style="7" customWidth="1"/>
    <col min="14006" max="14006" width="13.125" style="7" customWidth="1"/>
    <col min="14007" max="14007" width="9.875" style="7" customWidth="1"/>
    <col min="14008" max="14047" width="9" style="7"/>
    <col min="14048" max="14051" width="13.875" style="7" customWidth="1"/>
    <col min="14052" max="14246" width="9" style="7"/>
    <col min="14247" max="14247" width="2.875" style="7" customWidth="1"/>
    <col min="14248" max="14248" width="6.125" style="7" customWidth="1"/>
    <col min="14249" max="14249" width="27.625" style="7" customWidth="1"/>
    <col min="14250" max="14250" width="17.125" style="7" customWidth="1"/>
    <col min="14251" max="14251" width="9.125" style="7" customWidth="1"/>
    <col min="14252" max="14252" width="17" style="7" customWidth="1"/>
    <col min="14253" max="14253" width="9.375" style="7" customWidth="1"/>
    <col min="14254" max="14254" width="16.625" style="7" customWidth="1"/>
    <col min="14255" max="14255" width="8.875" style="7" customWidth="1"/>
    <col min="14256" max="14256" width="15.125" style="7" customWidth="1"/>
    <col min="14257" max="14257" width="8.5" style="7" customWidth="1"/>
    <col min="14258" max="14258" width="14.125" style="7" customWidth="1"/>
    <col min="14259" max="14259" width="9.375" style="7" customWidth="1"/>
    <col min="14260" max="14260" width="13.125" style="7" customWidth="1"/>
    <col min="14261" max="14261" width="9.875" style="7" customWidth="1"/>
    <col min="14262" max="14262" width="13.125" style="7" customWidth="1"/>
    <col min="14263" max="14263" width="9.875" style="7" customWidth="1"/>
    <col min="14264" max="14303" width="9" style="7"/>
    <col min="14304" max="14307" width="13.875" style="7" customWidth="1"/>
    <col min="14308" max="14502" width="9" style="7"/>
    <col min="14503" max="14503" width="2.875" style="7" customWidth="1"/>
    <col min="14504" max="14504" width="6.125" style="7" customWidth="1"/>
    <col min="14505" max="14505" width="27.625" style="7" customWidth="1"/>
    <col min="14506" max="14506" width="17.125" style="7" customWidth="1"/>
    <col min="14507" max="14507" width="9.125" style="7" customWidth="1"/>
    <col min="14508" max="14508" width="17" style="7" customWidth="1"/>
    <col min="14509" max="14509" width="9.375" style="7" customWidth="1"/>
    <col min="14510" max="14510" width="16.625" style="7" customWidth="1"/>
    <col min="14511" max="14511" width="8.875" style="7" customWidth="1"/>
    <col min="14512" max="14512" width="15.125" style="7" customWidth="1"/>
    <col min="14513" max="14513" width="8.5" style="7" customWidth="1"/>
    <col min="14514" max="14514" width="14.125" style="7" customWidth="1"/>
    <col min="14515" max="14515" width="9.375" style="7" customWidth="1"/>
    <col min="14516" max="14516" width="13.125" style="7" customWidth="1"/>
    <col min="14517" max="14517" width="9.875" style="7" customWidth="1"/>
    <col min="14518" max="14518" width="13.125" style="7" customWidth="1"/>
    <col min="14519" max="14519" width="9.875" style="7" customWidth="1"/>
    <col min="14520" max="14559" width="9" style="7"/>
    <col min="14560" max="14563" width="13.875" style="7" customWidth="1"/>
    <col min="14564" max="14758" width="9" style="7"/>
    <col min="14759" max="14759" width="2.875" style="7" customWidth="1"/>
    <col min="14760" max="14760" width="6.125" style="7" customWidth="1"/>
    <col min="14761" max="14761" width="27.625" style="7" customWidth="1"/>
    <col min="14762" max="14762" width="17.125" style="7" customWidth="1"/>
    <col min="14763" max="14763" width="9.125" style="7" customWidth="1"/>
    <col min="14764" max="14764" width="17" style="7" customWidth="1"/>
    <col min="14765" max="14765" width="9.375" style="7" customWidth="1"/>
    <col min="14766" max="14766" width="16.625" style="7" customWidth="1"/>
    <col min="14767" max="14767" width="8.875" style="7" customWidth="1"/>
    <col min="14768" max="14768" width="15.125" style="7" customWidth="1"/>
    <col min="14769" max="14769" width="8.5" style="7" customWidth="1"/>
    <col min="14770" max="14770" width="14.125" style="7" customWidth="1"/>
    <col min="14771" max="14771" width="9.375" style="7" customWidth="1"/>
    <col min="14772" max="14772" width="13.125" style="7" customWidth="1"/>
    <col min="14773" max="14773" width="9.875" style="7" customWidth="1"/>
    <col min="14774" max="14774" width="13.125" style="7" customWidth="1"/>
    <col min="14775" max="14775" width="9.875" style="7" customWidth="1"/>
    <col min="14776" max="14815" width="9" style="7"/>
    <col min="14816" max="14819" width="13.875" style="7" customWidth="1"/>
    <col min="14820" max="15014" width="9" style="7"/>
    <col min="15015" max="15015" width="2.875" style="7" customWidth="1"/>
    <col min="15016" max="15016" width="6.125" style="7" customWidth="1"/>
    <col min="15017" max="15017" width="27.625" style="7" customWidth="1"/>
    <col min="15018" max="15018" width="17.125" style="7" customWidth="1"/>
    <col min="15019" max="15019" width="9.125" style="7" customWidth="1"/>
    <col min="15020" max="15020" width="17" style="7" customWidth="1"/>
    <col min="15021" max="15021" width="9.375" style="7" customWidth="1"/>
    <col min="15022" max="15022" width="16.625" style="7" customWidth="1"/>
    <col min="15023" max="15023" width="8.875" style="7" customWidth="1"/>
    <col min="15024" max="15024" width="15.125" style="7" customWidth="1"/>
    <col min="15025" max="15025" width="8.5" style="7" customWidth="1"/>
    <col min="15026" max="15026" width="14.125" style="7" customWidth="1"/>
    <col min="15027" max="15027" width="9.375" style="7" customWidth="1"/>
    <col min="15028" max="15028" width="13.125" style="7" customWidth="1"/>
    <col min="15029" max="15029" width="9.875" style="7" customWidth="1"/>
    <col min="15030" max="15030" width="13.125" style="7" customWidth="1"/>
    <col min="15031" max="15031" width="9.875" style="7" customWidth="1"/>
    <col min="15032" max="15071" width="9" style="7"/>
    <col min="15072" max="15075" width="13.875" style="7" customWidth="1"/>
    <col min="15076" max="15270" width="9" style="7"/>
    <col min="15271" max="15271" width="2.875" style="7" customWidth="1"/>
    <col min="15272" max="15272" width="6.125" style="7" customWidth="1"/>
    <col min="15273" max="15273" width="27.625" style="7" customWidth="1"/>
    <col min="15274" max="15274" width="17.125" style="7" customWidth="1"/>
    <col min="15275" max="15275" width="9.125" style="7" customWidth="1"/>
    <col min="15276" max="15276" width="17" style="7" customWidth="1"/>
    <col min="15277" max="15277" width="9.375" style="7" customWidth="1"/>
    <col min="15278" max="15278" width="16.625" style="7" customWidth="1"/>
    <col min="15279" max="15279" width="8.875" style="7" customWidth="1"/>
    <col min="15280" max="15280" width="15.125" style="7" customWidth="1"/>
    <col min="15281" max="15281" width="8.5" style="7" customWidth="1"/>
    <col min="15282" max="15282" width="14.125" style="7" customWidth="1"/>
    <col min="15283" max="15283" width="9.375" style="7" customWidth="1"/>
    <col min="15284" max="15284" width="13.125" style="7" customWidth="1"/>
    <col min="15285" max="15285" width="9.875" style="7" customWidth="1"/>
    <col min="15286" max="15286" width="13.125" style="7" customWidth="1"/>
    <col min="15287" max="15287" width="9.875" style="7" customWidth="1"/>
    <col min="15288" max="15327" width="9" style="7"/>
    <col min="15328" max="15331" width="13.875" style="7" customWidth="1"/>
    <col min="15332" max="15526" width="9" style="7"/>
    <col min="15527" max="15527" width="2.875" style="7" customWidth="1"/>
    <col min="15528" max="15528" width="6.125" style="7" customWidth="1"/>
    <col min="15529" max="15529" width="27.625" style="7" customWidth="1"/>
    <col min="15530" max="15530" width="17.125" style="7" customWidth="1"/>
    <col min="15531" max="15531" width="9.125" style="7" customWidth="1"/>
    <col min="15532" max="15532" width="17" style="7" customWidth="1"/>
    <col min="15533" max="15533" width="9.375" style="7" customWidth="1"/>
    <col min="15534" max="15534" width="16.625" style="7" customWidth="1"/>
    <col min="15535" max="15535" width="8.875" style="7" customWidth="1"/>
    <col min="15536" max="15536" width="15.125" style="7" customWidth="1"/>
    <col min="15537" max="15537" width="8.5" style="7" customWidth="1"/>
    <col min="15538" max="15538" width="14.125" style="7" customWidth="1"/>
    <col min="15539" max="15539" width="9.375" style="7" customWidth="1"/>
    <col min="15540" max="15540" width="13.125" style="7" customWidth="1"/>
    <col min="15541" max="15541" width="9.875" style="7" customWidth="1"/>
    <col min="15542" max="15542" width="13.125" style="7" customWidth="1"/>
    <col min="15543" max="15543" width="9.875" style="7" customWidth="1"/>
    <col min="15544" max="15583" width="9" style="7"/>
    <col min="15584" max="15587" width="13.875" style="7" customWidth="1"/>
    <col min="15588" max="15782" width="9" style="7"/>
    <col min="15783" max="15783" width="2.875" style="7" customWidth="1"/>
    <col min="15784" max="15784" width="6.125" style="7" customWidth="1"/>
    <col min="15785" max="15785" width="27.625" style="7" customWidth="1"/>
    <col min="15786" max="15786" width="17.125" style="7" customWidth="1"/>
    <col min="15787" max="15787" width="9.125" style="7" customWidth="1"/>
    <col min="15788" max="15788" width="17" style="7" customWidth="1"/>
    <col min="15789" max="15789" width="9.375" style="7" customWidth="1"/>
    <col min="15790" max="15790" width="16.625" style="7" customWidth="1"/>
    <col min="15791" max="15791" width="8.875" style="7" customWidth="1"/>
    <col min="15792" max="15792" width="15.125" style="7" customWidth="1"/>
    <col min="15793" max="15793" width="8.5" style="7" customWidth="1"/>
    <col min="15794" max="15794" width="14.125" style="7" customWidth="1"/>
    <col min="15795" max="15795" width="9.375" style="7" customWidth="1"/>
    <col min="15796" max="15796" width="13.125" style="7" customWidth="1"/>
    <col min="15797" max="15797" width="9.875" style="7" customWidth="1"/>
    <col min="15798" max="15798" width="13.125" style="7" customWidth="1"/>
    <col min="15799" max="15799" width="9.875" style="7" customWidth="1"/>
    <col min="15800" max="15839" width="9" style="7"/>
    <col min="15840" max="15843" width="13.875" style="7" customWidth="1"/>
    <col min="15844" max="16038" width="9" style="7"/>
    <col min="16039" max="16039" width="2.875" style="7" customWidth="1"/>
    <col min="16040" max="16040" width="6.125" style="7" customWidth="1"/>
    <col min="16041" max="16041" width="27.625" style="7" customWidth="1"/>
    <col min="16042" max="16042" width="17.125" style="7" customWidth="1"/>
    <col min="16043" max="16043" width="9.125" style="7" customWidth="1"/>
    <col min="16044" max="16044" width="17" style="7" customWidth="1"/>
    <col min="16045" max="16045" width="9.375" style="7" customWidth="1"/>
    <col min="16046" max="16046" width="16.625" style="7" customWidth="1"/>
    <col min="16047" max="16047" width="8.875" style="7" customWidth="1"/>
    <col min="16048" max="16048" width="15.125" style="7" customWidth="1"/>
    <col min="16049" max="16049" width="8.5" style="7" customWidth="1"/>
    <col min="16050" max="16050" width="14.125" style="7" customWidth="1"/>
    <col min="16051" max="16051" width="9.375" style="7" customWidth="1"/>
    <col min="16052" max="16052" width="13.125" style="7" customWidth="1"/>
    <col min="16053" max="16053" width="9.875" style="7" customWidth="1"/>
    <col min="16054" max="16054" width="13.125" style="7" customWidth="1"/>
    <col min="16055" max="16055" width="9.875" style="7" customWidth="1"/>
    <col min="16056" max="16095" width="9" style="7"/>
    <col min="16096" max="16099" width="13.875" style="7" customWidth="1"/>
    <col min="16100" max="16384" width="9" style="7"/>
  </cols>
  <sheetData>
    <row r="2" s="1" customFormat="1" customHeight="1" spans="2:73">
      <c r="B2" s="1" t="s">
        <v>0</v>
      </c>
      <c r="C2" s="1" t="s">
        <v>1</v>
      </c>
      <c r="D2" s="1" t="s">
        <v>2</v>
      </c>
      <c r="F2" s="1" t="s">
        <v>112</v>
      </c>
      <c r="H2" s="1" t="s">
        <v>113</v>
      </c>
      <c r="J2" s="1" t="s">
        <v>114</v>
      </c>
      <c r="L2" s="1" t="s">
        <v>115</v>
      </c>
      <c r="N2" s="1" t="s">
        <v>116</v>
      </c>
      <c r="P2" s="1" t="s">
        <v>117</v>
      </c>
      <c r="R2" s="14" t="s">
        <v>118</v>
      </c>
      <c r="S2" s="14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</row>
    <row r="3" s="1" customFormat="1" customHeight="1" spans="4:73">
      <c r="D3" s="1" t="s">
        <v>12</v>
      </c>
      <c r="E3" s="1" t="s">
        <v>13</v>
      </c>
      <c r="F3" s="1" t="s">
        <v>12</v>
      </c>
      <c r="G3" s="1" t="s">
        <v>13</v>
      </c>
      <c r="H3" s="1" t="s">
        <v>12</v>
      </c>
      <c r="I3" s="1" t="s">
        <v>13</v>
      </c>
      <c r="J3" s="1" t="s">
        <v>12</v>
      </c>
      <c r="K3" s="1" t="s">
        <v>13</v>
      </c>
      <c r="L3" s="1" t="s">
        <v>12</v>
      </c>
      <c r="M3" s="1" t="s">
        <v>13</v>
      </c>
      <c r="N3" s="1" t="s">
        <v>12</v>
      </c>
      <c r="O3" s="1" t="s">
        <v>13</v>
      </c>
      <c r="P3" s="1" t="s">
        <v>12</v>
      </c>
      <c r="Q3" s="1" t="s">
        <v>13</v>
      </c>
      <c r="R3" s="14" t="s">
        <v>12</v>
      </c>
      <c r="S3" s="14" t="s">
        <v>13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</row>
    <row r="4" customHeight="1" spans="3:18">
      <c r="C4" s="7" t="s">
        <v>14</v>
      </c>
      <c r="D4" s="7">
        <v>85754.86</v>
      </c>
      <c r="F4" s="7">
        <v>21700</v>
      </c>
      <c r="H4" s="7">
        <v>30800</v>
      </c>
      <c r="J4" s="7">
        <v>34000</v>
      </c>
      <c r="L4" s="7">
        <v>34400</v>
      </c>
      <c r="N4" s="7">
        <v>35400</v>
      </c>
      <c r="P4" s="7">
        <v>34400</v>
      </c>
      <c r="R4" s="8">
        <f t="shared" ref="R4:R67" si="0">F4+H4+J4+L4+N4+P4</f>
        <v>190700</v>
      </c>
    </row>
    <row r="5" s="2" customFormat="1" customHeight="1" spans="2:73">
      <c r="B5" s="2" t="s">
        <v>15</v>
      </c>
      <c r="C5" s="2" t="s">
        <v>16</v>
      </c>
      <c r="D5" s="2">
        <v>2722562.34</v>
      </c>
      <c r="E5" s="2">
        <v>31.7481987609798</v>
      </c>
      <c r="F5" s="2">
        <v>709233.296333333</v>
      </c>
      <c r="G5" s="2">
        <f>F5/$F$4</f>
        <v>32.6835620430107</v>
      </c>
      <c r="H5" s="2">
        <v>709233.296333333</v>
      </c>
      <c r="I5" s="2">
        <f>H5/$H$4</f>
        <v>23.0270550757576</v>
      </c>
      <c r="J5" s="2">
        <v>709233.296333333</v>
      </c>
      <c r="K5" s="2">
        <f>J5/$J$4</f>
        <v>20.8598028333333</v>
      </c>
      <c r="L5" s="2">
        <v>709233.296333333</v>
      </c>
      <c r="M5" s="2">
        <f>L5/$L$4</f>
        <v>20.6172469864341</v>
      </c>
      <c r="N5" s="2">
        <v>709233.296333333</v>
      </c>
      <c r="O5" s="2">
        <f>N5/$N$4</f>
        <v>20.0348388794727</v>
      </c>
      <c r="P5" s="2">
        <v>709233.2955</v>
      </c>
      <c r="Q5" s="2">
        <f>P5/$P$4</f>
        <v>20.6172469622093</v>
      </c>
      <c r="R5" s="2">
        <f t="shared" si="0"/>
        <v>4255399.77716666</v>
      </c>
      <c r="S5" s="2">
        <f>R5/$R$4</f>
        <v>22.3146291408844</v>
      </c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</row>
    <row r="6" s="2" customFormat="1" customHeight="1" outlineLevel="1" spans="2:73">
      <c r="B6" s="2" t="s">
        <v>17</v>
      </c>
      <c r="C6" s="2" t="s">
        <v>18</v>
      </c>
      <c r="D6" s="2">
        <v>2549899.15</v>
      </c>
      <c r="E6" s="2">
        <v>29.7347479781321</v>
      </c>
      <c r="F6" s="2">
        <v>491862</v>
      </c>
      <c r="G6" s="2">
        <f t="shared" ref="G6:G69" si="1">F6/$F$4</f>
        <v>22.6664516129032</v>
      </c>
      <c r="H6" s="2">
        <v>491862</v>
      </c>
      <c r="I6" s="2">
        <f t="shared" ref="I6:I69" si="2">H6/$H$4</f>
        <v>15.9695454545455</v>
      </c>
      <c r="J6" s="2">
        <v>491862</v>
      </c>
      <c r="K6" s="2">
        <f t="shared" ref="K6:K69" si="3">J6/$J$4</f>
        <v>14.4665294117647</v>
      </c>
      <c r="L6" s="2">
        <v>491862</v>
      </c>
      <c r="M6" s="2">
        <f t="shared" ref="M6:M69" si="4">L6/$L$4</f>
        <v>14.2983139534884</v>
      </c>
      <c r="N6" s="2">
        <v>491862</v>
      </c>
      <c r="O6" s="2">
        <f t="shared" ref="O6:O69" si="5">N6/$N$4</f>
        <v>13.894406779661</v>
      </c>
      <c r="P6" s="2">
        <v>491862</v>
      </c>
      <c r="Q6" s="2">
        <f t="shared" ref="Q6:Q69" si="6">P6/$P$4</f>
        <v>14.2983139534884</v>
      </c>
      <c r="R6" s="2">
        <f t="shared" si="0"/>
        <v>2951172</v>
      </c>
      <c r="S6" s="2">
        <f t="shared" ref="S6:S69" si="7">R6/$R$4</f>
        <v>15.4754693235448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</row>
    <row r="7" s="2" customFormat="1" customHeight="1" outlineLevel="1" spans="2:73">
      <c r="B7" s="2" t="s">
        <v>19</v>
      </c>
      <c r="C7" s="2" t="s">
        <v>20</v>
      </c>
      <c r="D7" s="2">
        <v>0</v>
      </c>
      <c r="E7" s="2">
        <v>0</v>
      </c>
      <c r="G7" s="2">
        <f t="shared" si="1"/>
        <v>0</v>
      </c>
      <c r="H7" s="2">
        <v>0</v>
      </c>
      <c r="I7" s="2">
        <f t="shared" si="2"/>
        <v>0</v>
      </c>
      <c r="J7" s="2">
        <v>0</v>
      </c>
      <c r="K7" s="2">
        <f t="shared" si="3"/>
        <v>0</v>
      </c>
      <c r="L7" s="2">
        <v>0</v>
      </c>
      <c r="M7" s="2">
        <f t="shared" si="4"/>
        <v>0</v>
      </c>
      <c r="N7" s="2">
        <v>0</v>
      </c>
      <c r="O7" s="2">
        <f t="shared" si="5"/>
        <v>0</v>
      </c>
      <c r="Q7" s="2">
        <f t="shared" si="6"/>
        <v>0</v>
      </c>
      <c r="R7" s="2">
        <f t="shared" si="0"/>
        <v>0</v>
      </c>
      <c r="S7" s="2">
        <f t="shared" si="7"/>
        <v>0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</row>
    <row r="8" s="2" customFormat="1" customHeight="1" outlineLevel="1" spans="2:73">
      <c r="B8" s="2" t="s">
        <v>21</v>
      </c>
      <c r="C8" s="2" t="s">
        <v>22</v>
      </c>
      <c r="D8" s="2">
        <v>0</v>
      </c>
      <c r="E8" s="2">
        <v>0</v>
      </c>
      <c r="F8" s="2">
        <v>6044.27083333333</v>
      </c>
      <c r="G8" s="2">
        <f t="shared" si="1"/>
        <v>0.278537826420891</v>
      </c>
      <c r="H8" s="2">
        <v>6044.27083333333</v>
      </c>
      <c r="I8" s="2">
        <f t="shared" si="2"/>
        <v>0.196242559523809</v>
      </c>
      <c r="J8" s="2">
        <v>6044.27083333333</v>
      </c>
      <c r="K8" s="2">
        <f t="shared" si="3"/>
        <v>0.177772671568627</v>
      </c>
      <c r="L8" s="2">
        <v>6044.27083333333</v>
      </c>
      <c r="M8" s="2">
        <f t="shared" si="4"/>
        <v>0.17570554748062</v>
      </c>
      <c r="N8" s="2">
        <v>6044.27083333333</v>
      </c>
      <c r="O8" s="2">
        <f t="shared" si="5"/>
        <v>0.17074211393597</v>
      </c>
      <c r="P8" s="2">
        <v>6044.27</v>
      </c>
      <c r="Q8" s="2">
        <f t="shared" si="6"/>
        <v>0.175705523255814</v>
      </c>
      <c r="R8" s="2">
        <f t="shared" si="0"/>
        <v>36265.6241666666</v>
      </c>
      <c r="S8" s="2">
        <f t="shared" si="7"/>
        <v>0.190171075860863</v>
      </c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</row>
    <row r="9" s="2" customFormat="1" customHeight="1" outlineLevel="1" spans="2:73">
      <c r="B9" s="2" t="s">
        <v>23</v>
      </c>
      <c r="C9" s="2" t="s">
        <v>24</v>
      </c>
      <c r="D9" s="2">
        <v>172663.19</v>
      </c>
      <c r="E9" s="2">
        <v>2.01345078284776</v>
      </c>
      <c r="F9" s="2">
        <v>71526.0855</v>
      </c>
      <c r="G9" s="2">
        <f t="shared" si="1"/>
        <v>3.29613297235023</v>
      </c>
      <c r="H9" s="2">
        <v>71526.0855</v>
      </c>
      <c r="I9" s="2">
        <f t="shared" si="2"/>
        <v>2.32227550324675</v>
      </c>
      <c r="J9" s="2">
        <v>71526.0855</v>
      </c>
      <c r="K9" s="2">
        <f t="shared" si="3"/>
        <v>2.10370839705882</v>
      </c>
      <c r="L9" s="2">
        <v>71526.0855</v>
      </c>
      <c r="M9" s="2">
        <f t="shared" si="4"/>
        <v>2.07924667151163</v>
      </c>
      <c r="N9" s="2">
        <v>71526.0855</v>
      </c>
      <c r="O9" s="2">
        <f t="shared" si="5"/>
        <v>2.02051088983051</v>
      </c>
      <c r="P9" s="2">
        <v>71526.0855</v>
      </c>
      <c r="Q9" s="2">
        <f t="shared" si="6"/>
        <v>2.07924667151163</v>
      </c>
      <c r="R9" s="2">
        <f t="shared" si="0"/>
        <v>429156.513</v>
      </c>
      <c r="S9" s="2">
        <f t="shared" si="7"/>
        <v>2.25042744100682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="2" customFormat="1" customHeight="1" outlineLevel="1" spans="2:73">
      <c r="B10" s="2" t="s">
        <v>25</v>
      </c>
      <c r="C10" s="2" t="s">
        <v>26</v>
      </c>
      <c r="D10" s="2">
        <v>0</v>
      </c>
      <c r="E10" s="2">
        <v>0</v>
      </c>
      <c r="F10" s="2">
        <v>34430.34</v>
      </c>
      <c r="G10" s="2">
        <f t="shared" si="1"/>
        <v>1.58665161290323</v>
      </c>
      <c r="H10" s="2">
        <v>34430.34</v>
      </c>
      <c r="I10" s="2">
        <f t="shared" si="2"/>
        <v>1.11786818181818</v>
      </c>
      <c r="J10" s="2">
        <v>34430.34</v>
      </c>
      <c r="K10" s="2">
        <f t="shared" si="3"/>
        <v>1.01265705882353</v>
      </c>
      <c r="L10" s="2">
        <v>34430.34</v>
      </c>
      <c r="M10" s="2">
        <f t="shared" si="4"/>
        <v>1.00088197674419</v>
      </c>
      <c r="N10" s="2">
        <v>34430.34</v>
      </c>
      <c r="O10" s="2">
        <f t="shared" si="5"/>
        <v>0.972608474576271</v>
      </c>
      <c r="P10" s="2">
        <v>34430.34</v>
      </c>
      <c r="Q10" s="2">
        <f t="shared" si="6"/>
        <v>1.00088197674419</v>
      </c>
      <c r="R10" s="2">
        <f t="shared" si="0"/>
        <v>206582.04</v>
      </c>
      <c r="S10" s="2">
        <f t="shared" si="7"/>
        <v>1.08328285264814</v>
      </c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</row>
    <row r="11" s="2" customFormat="1" customHeight="1" outlineLevel="1" spans="2:73">
      <c r="B11" s="2" t="s">
        <v>27</v>
      </c>
      <c r="C11" s="2" t="s">
        <v>28</v>
      </c>
      <c r="D11" s="2">
        <v>0</v>
      </c>
      <c r="E11" s="2">
        <v>0</v>
      </c>
      <c r="F11" s="2">
        <v>3443.03</v>
      </c>
      <c r="G11" s="2">
        <f t="shared" si="1"/>
        <v>0.158664976958525</v>
      </c>
      <c r="H11" s="2">
        <v>3443.03</v>
      </c>
      <c r="I11" s="2">
        <f t="shared" si="2"/>
        <v>0.111786688311688</v>
      </c>
      <c r="J11" s="2">
        <v>3443.03</v>
      </c>
      <c r="K11" s="2">
        <f t="shared" si="3"/>
        <v>0.101265588235294</v>
      </c>
      <c r="L11" s="2">
        <v>3443.03</v>
      </c>
      <c r="M11" s="2">
        <f t="shared" si="4"/>
        <v>0.100088081395349</v>
      </c>
      <c r="N11" s="2">
        <v>3443.03</v>
      </c>
      <c r="O11" s="2">
        <f t="shared" si="5"/>
        <v>0.0972607344632768</v>
      </c>
      <c r="P11" s="2">
        <v>3443.03</v>
      </c>
      <c r="Q11" s="2">
        <f t="shared" si="6"/>
        <v>0.100088081395349</v>
      </c>
      <c r="R11" s="2">
        <f t="shared" si="0"/>
        <v>20658.18</v>
      </c>
      <c r="S11" s="2">
        <f t="shared" si="7"/>
        <v>0.10832815941269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</row>
    <row r="12" s="2" customFormat="1" customHeight="1" outlineLevel="1" spans="2:73">
      <c r="B12" s="2" t="s">
        <v>29</v>
      </c>
      <c r="C12" s="2" t="s">
        <v>30</v>
      </c>
      <c r="D12" s="2">
        <v>0</v>
      </c>
      <c r="E12" s="2">
        <v>0</v>
      </c>
      <c r="F12" s="2">
        <v>6859.73</v>
      </c>
      <c r="G12" s="2">
        <f t="shared" si="1"/>
        <v>0.316116589861751</v>
      </c>
      <c r="H12" s="2">
        <v>6859.73</v>
      </c>
      <c r="I12" s="2">
        <f t="shared" si="2"/>
        <v>0.222718506493506</v>
      </c>
      <c r="J12" s="2">
        <v>6859.73</v>
      </c>
      <c r="K12" s="2">
        <f t="shared" si="3"/>
        <v>0.201756764705882</v>
      </c>
      <c r="L12" s="2">
        <v>6859.73</v>
      </c>
      <c r="M12" s="2">
        <f t="shared" si="4"/>
        <v>0.199410755813953</v>
      </c>
      <c r="N12" s="2">
        <v>6859.73</v>
      </c>
      <c r="O12" s="2">
        <f t="shared" si="5"/>
        <v>0.193777683615819</v>
      </c>
      <c r="P12" s="2">
        <v>6859.73</v>
      </c>
      <c r="Q12" s="2">
        <f t="shared" si="6"/>
        <v>0.199410755813953</v>
      </c>
      <c r="R12" s="2">
        <f t="shared" si="0"/>
        <v>41158.38</v>
      </c>
      <c r="S12" s="2">
        <f t="shared" si="7"/>
        <v>0.215827897220766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</row>
    <row r="13" s="2" customFormat="1" customHeight="1" outlineLevel="1" spans="2:73">
      <c r="B13" s="2" t="s">
        <v>31</v>
      </c>
      <c r="C13" s="2" t="s">
        <v>32</v>
      </c>
      <c r="D13" s="2">
        <v>0</v>
      </c>
      <c r="E13" s="2">
        <v>0</v>
      </c>
      <c r="F13" s="2">
        <v>1877.4</v>
      </c>
      <c r="G13" s="2">
        <f t="shared" si="1"/>
        <v>0.0865161290322581</v>
      </c>
      <c r="H13" s="2">
        <v>1877.4</v>
      </c>
      <c r="I13" s="2">
        <f t="shared" si="2"/>
        <v>0.0609545454545455</v>
      </c>
      <c r="J13" s="2">
        <v>1877.4</v>
      </c>
      <c r="K13" s="2">
        <f t="shared" si="3"/>
        <v>0.0552176470588235</v>
      </c>
      <c r="L13" s="2">
        <v>1877.4</v>
      </c>
      <c r="M13" s="2">
        <f t="shared" si="4"/>
        <v>0.0545755813953488</v>
      </c>
      <c r="N13" s="2">
        <v>1877.4</v>
      </c>
      <c r="O13" s="2">
        <f t="shared" si="5"/>
        <v>0.0530338983050847</v>
      </c>
      <c r="P13" s="2">
        <v>1877.4</v>
      </c>
      <c r="Q13" s="2">
        <f t="shared" si="6"/>
        <v>0.0545755813953488</v>
      </c>
      <c r="R13" s="2">
        <f t="shared" si="0"/>
        <v>11264.4</v>
      </c>
      <c r="S13" s="2">
        <f t="shared" si="7"/>
        <v>0.059068694284216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</row>
    <row r="14" s="2" customFormat="1" customHeight="1" outlineLevel="1" spans="2:73">
      <c r="B14" s="9">
        <v>10</v>
      </c>
      <c r="C14" s="2" t="s">
        <v>33</v>
      </c>
      <c r="D14" s="2">
        <v>0</v>
      </c>
      <c r="E14" s="2">
        <v>0</v>
      </c>
      <c r="F14" s="2">
        <v>44004.24</v>
      </c>
      <c r="G14" s="2">
        <f t="shared" si="1"/>
        <v>2.02784516129032</v>
      </c>
      <c r="H14" s="2">
        <v>44004.24</v>
      </c>
      <c r="I14" s="2">
        <f t="shared" si="2"/>
        <v>1.42870909090909</v>
      </c>
      <c r="J14" s="2">
        <v>44004.24</v>
      </c>
      <c r="K14" s="2">
        <f t="shared" si="3"/>
        <v>1.29424235294118</v>
      </c>
      <c r="L14" s="2">
        <v>44004.24</v>
      </c>
      <c r="M14" s="2">
        <f t="shared" si="4"/>
        <v>1.27919302325581</v>
      </c>
      <c r="N14" s="2">
        <v>44004.24</v>
      </c>
      <c r="O14" s="2">
        <f t="shared" si="5"/>
        <v>1.24305762711864</v>
      </c>
      <c r="P14" s="2">
        <v>44004.24</v>
      </c>
      <c r="Q14" s="2">
        <f t="shared" si="6"/>
        <v>1.27919302325581</v>
      </c>
      <c r="R14" s="2">
        <f t="shared" si="0"/>
        <v>264025.44</v>
      </c>
      <c r="S14" s="2">
        <f t="shared" si="7"/>
        <v>1.38450676455165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</row>
    <row r="15" s="2" customFormat="1" customHeight="1" outlineLevel="1" spans="2:73">
      <c r="B15" s="9">
        <v>11</v>
      </c>
      <c r="C15" s="2" t="s">
        <v>34</v>
      </c>
      <c r="D15" s="2">
        <v>0</v>
      </c>
      <c r="E15" s="2">
        <v>0</v>
      </c>
      <c r="F15" s="2">
        <v>0</v>
      </c>
      <c r="G15" s="2">
        <f t="shared" si="1"/>
        <v>0</v>
      </c>
      <c r="H15" s="2">
        <v>0</v>
      </c>
      <c r="I15" s="2">
        <f t="shared" si="2"/>
        <v>0</v>
      </c>
      <c r="J15" s="2">
        <v>0</v>
      </c>
      <c r="K15" s="2">
        <f t="shared" si="3"/>
        <v>0</v>
      </c>
      <c r="L15" s="2">
        <v>0</v>
      </c>
      <c r="M15" s="2">
        <f t="shared" si="4"/>
        <v>0</v>
      </c>
      <c r="N15" s="2">
        <v>0</v>
      </c>
      <c r="O15" s="2">
        <f t="shared" si="5"/>
        <v>0</v>
      </c>
      <c r="P15" s="2">
        <v>0</v>
      </c>
      <c r="Q15" s="2">
        <f t="shared" si="6"/>
        <v>0</v>
      </c>
      <c r="R15" s="2">
        <f t="shared" si="0"/>
        <v>0</v>
      </c>
      <c r="S15" s="2">
        <f t="shared" si="7"/>
        <v>0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</row>
    <row r="16" s="2" customFormat="1" customHeight="1" outlineLevel="1" spans="2:73">
      <c r="B16" s="9">
        <v>12</v>
      </c>
      <c r="C16" s="2" t="s">
        <v>35</v>
      </c>
      <c r="D16" s="2">
        <v>0</v>
      </c>
      <c r="E16" s="2">
        <v>0</v>
      </c>
      <c r="F16" s="2">
        <v>0</v>
      </c>
      <c r="G16" s="2">
        <f t="shared" si="1"/>
        <v>0</v>
      </c>
      <c r="H16" s="2">
        <v>0</v>
      </c>
      <c r="I16" s="2">
        <f t="shared" si="2"/>
        <v>0</v>
      </c>
      <c r="J16" s="2">
        <v>0</v>
      </c>
      <c r="K16" s="2">
        <f t="shared" si="3"/>
        <v>0</v>
      </c>
      <c r="L16" s="2">
        <v>0</v>
      </c>
      <c r="M16" s="2">
        <f t="shared" si="4"/>
        <v>0</v>
      </c>
      <c r="N16" s="2">
        <v>0</v>
      </c>
      <c r="O16" s="2">
        <f t="shared" si="5"/>
        <v>0</v>
      </c>
      <c r="P16" s="2">
        <v>0</v>
      </c>
      <c r="Q16" s="2">
        <f t="shared" si="6"/>
        <v>0</v>
      </c>
      <c r="R16" s="2">
        <f t="shared" si="0"/>
        <v>0</v>
      </c>
      <c r="S16" s="2">
        <f t="shared" si="7"/>
        <v>0</v>
      </c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</row>
    <row r="17" s="2" customFormat="1" customHeight="1" outlineLevel="1" spans="2:73">
      <c r="B17" s="9">
        <v>13</v>
      </c>
      <c r="C17" s="2" t="s">
        <v>36</v>
      </c>
      <c r="D17" s="2">
        <v>0</v>
      </c>
      <c r="E17" s="2">
        <v>0</v>
      </c>
      <c r="F17" s="2">
        <v>0</v>
      </c>
      <c r="G17" s="2">
        <f t="shared" si="1"/>
        <v>0</v>
      </c>
      <c r="H17" s="2">
        <v>0</v>
      </c>
      <c r="I17" s="2">
        <f t="shared" si="2"/>
        <v>0</v>
      </c>
      <c r="J17" s="2">
        <v>0</v>
      </c>
      <c r="K17" s="2">
        <f t="shared" si="3"/>
        <v>0</v>
      </c>
      <c r="L17" s="2">
        <v>0</v>
      </c>
      <c r="M17" s="2">
        <f t="shared" si="4"/>
        <v>0</v>
      </c>
      <c r="N17" s="2">
        <v>0</v>
      </c>
      <c r="O17" s="2">
        <f t="shared" si="5"/>
        <v>0</v>
      </c>
      <c r="P17" s="2">
        <v>0</v>
      </c>
      <c r="Q17" s="2">
        <f t="shared" si="6"/>
        <v>0</v>
      </c>
      <c r="R17" s="2">
        <f t="shared" si="0"/>
        <v>0</v>
      </c>
      <c r="S17" s="2">
        <f t="shared" si="7"/>
        <v>0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</row>
    <row r="18" s="2" customFormat="1" customHeight="1" outlineLevel="1" spans="2:73">
      <c r="B18" s="9">
        <v>14</v>
      </c>
      <c r="C18" s="2" t="s">
        <v>37</v>
      </c>
      <c r="D18" s="2">
        <v>0</v>
      </c>
      <c r="E18" s="2">
        <v>0</v>
      </c>
      <c r="F18" s="2">
        <v>39348.96</v>
      </c>
      <c r="G18" s="2">
        <f t="shared" si="1"/>
        <v>1.81331612903226</v>
      </c>
      <c r="H18" s="2">
        <v>39348.96</v>
      </c>
      <c r="I18" s="2">
        <f t="shared" si="2"/>
        <v>1.27756363636364</v>
      </c>
      <c r="J18" s="2">
        <v>39348.96</v>
      </c>
      <c r="K18" s="2">
        <f t="shared" si="3"/>
        <v>1.15732235294118</v>
      </c>
      <c r="L18" s="2">
        <v>39348.96</v>
      </c>
      <c r="M18" s="2">
        <f t="shared" si="4"/>
        <v>1.14386511627907</v>
      </c>
      <c r="N18" s="2">
        <v>39348.96</v>
      </c>
      <c r="O18" s="2">
        <f t="shared" si="5"/>
        <v>1.11155254237288</v>
      </c>
      <c r="P18" s="2">
        <v>39348.96</v>
      </c>
      <c r="Q18" s="2">
        <f t="shared" si="6"/>
        <v>1.14386511627907</v>
      </c>
      <c r="R18" s="2">
        <f t="shared" si="0"/>
        <v>236093.76</v>
      </c>
      <c r="S18" s="2">
        <f t="shared" si="7"/>
        <v>1.23803754588359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</row>
    <row r="19" s="2" customFormat="1" customHeight="1" outlineLevel="1" spans="2:73">
      <c r="B19" s="9">
        <v>15</v>
      </c>
      <c r="C19" s="2" t="s">
        <v>38</v>
      </c>
      <c r="D19" s="2">
        <v>0</v>
      </c>
      <c r="E19" s="2">
        <v>0</v>
      </c>
      <c r="F19" s="2">
        <v>9837.24</v>
      </c>
      <c r="G19" s="2">
        <f t="shared" si="1"/>
        <v>0.453329032258064</v>
      </c>
      <c r="H19" s="2">
        <v>9837.24</v>
      </c>
      <c r="I19" s="2">
        <f t="shared" si="2"/>
        <v>0.319390909090909</v>
      </c>
      <c r="J19" s="2">
        <v>9837.24</v>
      </c>
      <c r="K19" s="2">
        <f t="shared" si="3"/>
        <v>0.289330588235294</v>
      </c>
      <c r="L19" s="2">
        <v>9837.24</v>
      </c>
      <c r="M19" s="2">
        <f t="shared" si="4"/>
        <v>0.285966279069767</v>
      </c>
      <c r="N19" s="2">
        <v>9837.24</v>
      </c>
      <c r="O19" s="2">
        <f t="shared" si="5"/>
        <v>0.27788813559322</v>
      </c>
      <c r="P19" s="2">
        <v>9837.24</v>
      </c>
      <c r="Q19" s="2">
        <f t="shared" si="6"/>
        <v>0.285966279069767</v>
      </c>
      <c r="R19" s="2">
        <f t="shared" si="0"/>
        <v>59023.44</v>
      </c>
      <c r="S19" s="2">
        <f t="shared" si="7"/>
        <v>0.309509386470897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</row>
    <row r="20" s="2" customFormat="1" customHeight="1" outlineLevel="1" spans="2:73">
      <c r="B20" s="9">
        <v>16</v>
      </c>
      <c r="C20" s="2" t="s">
        <v>39</v>
      </c>
      <c r="D20" s="2">
        <v>0</v>
      </c>
      <c r="E20" s="2">
        <v>0</v>
      </c>
      <c r="F20" s="2">
        <v>0</v>
      </c>
      <c r="G20" s="2">
        <f t="shared" si="1"/>
        <v>0</v>
      </c>
      <c r="H20" s="2">
        <v>0</v>
      </c>
      <c r="I20" s="2">
        <f t="shared" si="2"/>
        <v>0</v>
      </c>
      <c r="J20" s="2">
        <v>0</v>
      </c>
      <c r="K20" s="2">
        <f t="shared" si="3"/>
        <v>0</v>
      </c>
      <c r="L20" s="2">
        <v>0</v>
      </c>
      <c r="M20" s="2">
        <f t="shared" si="4"/>
        <v>0</v>
      </c>
      <c r="N20" s="2">
        <v>0</v>
      </c>
      <c r="O20" s="2">
        <f t="shared" si="5"/>
        <v>0</v>
      </c>
      <c r="P20" s="2">
        <v>0</v>
      </c>
      <c r="Q20" s="2">
        <f t="shared" si="6"/>
        <v>0</v>
      </c>
      <c r="R20" s="2">
        <f t="shared" si="0"/>
        <v>0</v>
      </c>
      <c r="S20" s="2">
        <f t="shared" si="7"/>
        <v>0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</row>
    <row r="21" customHeight="1" spans="2:19">
      <c r="B21" s="10">
        <v>17</v>
      </c>
      <c r="C21" s="7" t="s">
        <v>40</v>
      </c>
      <c r="D21" s="7">
        <v>0</v>
      </c>
      <c r="E21" s="7">
        <v>0</v>
      </c>
      <c r="G21" s="7">
        <f t="shared" si="1"/>
        <v>0</v>
      </c>
      <c r="I21" s="7">
        <f t="shared" si="2"/>
        <v>0</v>
      </c>
      <c r="K21" s="7">
        <f t="shared" si="3"/>
        <v>0</v>
      </c>
      <c r="M21" s="7">
        <f t="shared" si="4"/>
        <v>0</v>
      </c>
      <c r="O21" s="7">
        <f t="shared" si="5"/>
        <v>0</v>
      </c>
      <c r="Q21" s="7">
        <f t="shared" si="6"/>
        <v>0</v>
      </c>
      <c r="R21" s="8">
        <f t="shared" si="0"/>
        <v>0</v>
      </c>
      <c r="S21" s="8">
        <f t="shared" si="7"/>
        <v>0</v>
      </c>
    </row>
    <row r="22" customHeight="1" spans="2:19">
      <c r="B22" s="10">
        <v>18</v>
      </c>
      <c r="C22" s="7" t="s">
        <v>41</v>
      </c>
      <c r="D22" s="7">
        <v>0</v>
      </c>
      <c r="E22" s="7">
        <v>0</v>
      </c>
      <c r="G22" s="7">
        <f t="shared" si="1"/>
        <v>0</v>
      </c>
      <c r="I22" s="7">
        <f t="shared" si="2"/>
        <v>0</v>
      </c>
      <c r="K22" s="7">
        <f t="shared" si="3"/>
        <v>0</v>
      </c>
      <c r="M22" s="7">
        <f t="shared" si="4"/>
        <v>0</v>
      </c>
      <c r="O22" s="7">
        <f t="shared" si="5"/>
        <v>0</v>
      </c>
      <c r="Q22" s="7">
        <f t="shared" si="6"/>
        <v>0</v>
      </c>
      <c r="R22" s="8">
        <f t="shared" si="0"/>
        <v>0</v>
      </c>
      <c r="S22" s="8">
        <f t="shared" si="7"/>
        <v>0</v>
      </c>
    </row>
    <row r="23" customHeight="1" spans="2:19">
      <c r="B23" s="10">
        <v>19</v>
      </c>
      <c r="C23" s="7" t="s">
        <v>42</v>
      </c>
      <c r="D23" s="7">
        <v>0</v>
      </c>
      <c r="E23" s="7">
        <v>0</v>
      </c>
      <c r="G23" s="7">
        <f t="shared" si="1"/>
        <v>0</v>
      </c>
      <c r="I23" s="7">
        <f t="shared" si="2"/>
        <v>0</v>
      </c>
      <c r="K23" s="7">
        <f t="shared" si="3"/>
        <v>0</v>
      </c>
      <c r="M23" s="7">
        <f t="shared" si="4"/>
        <v>0</v>
      </c>
      <c r="O23" s="7">
        <f t="shared" si="5"/>
        <v>0</v>
      </c>
      <c r="Q23" s="7">
        <f t="shared" si="6"/>
        <v>0</v>
      </c>
      <c r="R23" s="8">
        <f t="shared" si="0"/>
        <v>0</v>
      </c>
      <c r="S23" s="8">
        <f t="shared" si="7"/>
        <v>0</v>
      </c>
    </row>
    <row r="24" s="3" customFormat="1" customHeight="1" spans="2:73">
      <c r="B24" s="11">
        <v>20</v>
      </c>
      <c r="C24" s="3" t="s">
        <v>43</v>
      </c>
      <c r="D24" s="3">
        <v>1554168.65</v>
      </c>
      <c r="E24" s="3">
        <v>18.1233885752947</v>
      </c>
      <c r="F24" s="3">
        <v>347361.231</v>
      </c>
      <c r="G24" s="3">
        <f t="shared" si="1"/>
        <v>16.00743</v>
      </c>
      <c r="H24" s="3">
        <v>493028.844</v>
      </c>
      <c r="I24" s="3">
        <f t="shared" si="2"/>
        <v>16.00743</v>
      </c>
      <c r="J24" s="3">
        <v>544252.62</v>
      </c>
      <c r="K24" s="3">
        <f t="shared" si="3"/>
        <v>16.00743</v>
      </c>
      <c r="L24" s="3">
        <v>550655.592</v>
      </c>
      <c r="M24" s="3">
        <f t="shared" si="4"/>
        <v>16.00743</v>
      </c>
      <c r="N24" s="3">
        <v>566663.022</v>
      </c>
      <c r="O24" s="3">
        <f t="shared" si="5"/>
        <v>16.00743</v>
      </c>
      <c r="P24" s="3">
        <v>550655.59</v>
      </c>
      <c r="Q24" s="3">
        <f t="shared" si="6"/>
        <v>16.0074299418605</v>
      </c>
      <c r="R24" s="3">
        <f t="shared" si="0"/>
        <v>3052616.899</v>
      </c>
      <c r="S24" s="3">
        <f t="shared" si="7"/>
        <v>16.0074299895123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</row>
    <row r="25" customHeight="1" spans="2:19">
      <c r="B25" s="10">
        <v>21</v>
      </c>
      <c r="C25" s="7" t="s">
        <v>44</v>
      </c>
      <c r="D25" s="7">
        <v>0</v>
      </c>
      <c r="E25" s="7">
        <v>0</v>
      </c>
      <c r="F25" s="7">
        <v>19530</v>
      </c>
      <c r="G25" s="7">
        <f t="shared" si="1"/>
        <v>0.9</v>
      </c>
      <c r="H25" s="7">
        <v>27720</v>
      </c>
      <c r="I25" s="7">
        <f t="shared" si="2"/>
        <v>0.9</v>
      </c>
      <c r="J25" s="7">
        <v>30600</v>
      </c>
      <c r="K25" s="7">
        <f t="shared" si="3"/>
        <v>0.9</v>
      </c>
      <c r="L25" s="7">
        <v>30960</v>
      </c>
      <c r="M25" s="7">
        <f t="shared" si="4"/>
        <v>0.9</v>
      </c>
      <c r="N25" s="7">
        <v>31860</v>
      </c>
      <c r="O25" s="7">
        <f t="shared" si="5"/>
        <v>0.9</v>
      </c>
      <c r="P25" s="7">
        <v>30960</v>
      </c>
      <c r="Q25" s="7">
        <f t="shared" si="6"/>
        <v>0.9</v>
      </c>
      <c r="R25" s="8">
        <f t="shared" si="0"/>
        <v>171630</v>
      </c>
      <c r="S25" s="8">
        <f t="shared" si="7"/>
        <v>0.9</v>
      </c>
    </row>
    <row r="26" customHeight="1" spans="2:19">
      <c r="B26" s="10">
        <v>22</v>
      </c>
      <c r="C26" s="7" t="s">
        <v>45</v>
      </c>
      <c r="D26" s="7">
        <v>1730291.35</v>
      </c>
      <c r="E26" s="7">
        <v>20.1771812116538</v>
      </c>
      <c r="F26" s="7">
        <v>307272</v>
      </c>
      <c r="G26" s="7">
        <f t="shared" si="1"/>
        <v>14.16</v>
      </c>
      <c r="H26" s="7">
        <v>436128</v>
      </c>
      <c r="I26" s="7">
        <f t="shared" si="2"/>
        <v>14.16</v>
      </c>
      <c r="J26" s="7">
        <v>481440</v>
      </c>
      <c r="K26" s="7">
        <f t="shared" si="3"/>
        <v>14.16</v>
      </c>
      <c r="L26" s="7">
        <v>487104</v>
      </c>
      <c r="M26" s="7">
        <f t="shared" si="4"/>
        <v>14.16</v>
      </c>
      <c r="N26" s="7">
        <v>501264</v>
      </c>
      <c r="O26" s="7">
        <f t="shared" si="5"/>
        <v>14.16</v>
      </c>
      <c r="P26" s="7">
        <v>487104</v>
      </c>
      <c r="Q26" s="7">
        <f t="shared" si="6"/>
        <v>14.16</v>
      </c>
      <c r="R26" s="8">
        <f t="shared" si="0"/>
        <v>2700312</v>
      </c>
      <c r="S26" s="8">
        <f t="shared" si="7"/>
        <v>14.16</v>
      </c>
    </row>
    <row r="27" customHeight="1" spans="2:19">
      <c r="B27" s="10">
        <v>23</v>
      </c>
      <c r="C27" s="7" t="s">
        <v>46</v>
      </c>
      <c r="D27" s="7">
        <v>0</v>
      </c>
      <c r="E27" s="7">
        <v>0</v>
      </c>
      <c r="G27" s="7">
        <f t="shared" si="1"/>
        <v>0</v>
      </c>
      <c r="I27" s="7">
        <f t="shared" si="2"/>
        <v>0</v>
      </c>
      <c r="K27" s="7">
        <f t="shared" si="3"/>
        <v>0</v>
      </c>
      <c r="M27" s="7">
        <f t="shared" si="4"/>
        <v>0</v>
      </c>
      <c r="O27" s="7">
        <f t="shared" si="5"/>
        <v>0</v>
      </c>
      <c r="Q27" s="7">
        <f t="shared" si="6"/>
        <v>0</v>
      </c>
      <c r="R27" s="8">
        <f t="shared" si="0"/>
        <v>0</v>
      </c>
      <c r="S27" s="8">
        <f t="shared" si="7"/>
        <v>0</v>
      </c>
    </row>
    <row r="28" s="2" customFormat="1" customHeight="1" spans="2:73">
      <c r="B28" s="9">
        <v>24</v>
      </c>
      <c r="C28" s="2" t="s">
        <v>47</v>
      </c>
      <c r="D28" s="2">
        <v>0</v>
      </c>
      <c r="E28" s="2">
        <v>0</v>
      </c>
      <c r="G28" s="2">
        <f t="shared" si="1"/>
        <v>0</v>
      </c>
      <c r="I28" s="2">
        <f t="shared" si="2"/>
        <v>0</v>
      </c>
      <c r="K28" s="2">
        <f t="shared" si="3"/>
        <v>0</v>
      </c>
      <c r="M28" s="2">
        <f t="shared" si="4"/>
        <v>0</v>
      </c>
      <c r="O28" s="2">
        <f t="shared" si="5"/>
        <v>0</v>
      </c>
      <c r="Q28" s="2">
        <f t="shared" si="6"/>
        <v>0</v>
      </c>
      <c r="R28" s="2">
        <f t="shared" si="0"/>
        <v>0</v>
      </c>
      <c r="S28" s="2">
        <f t="shared" si="7"/>
        <v>0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</row>
    <row r="29" s="4" customFormat="1" customHeight="1" spans="2:73">
      <c r="B29" s="12">
        <v>25</v>
      </c>
      <c r="C29" s="4" t="s">
        <v>48</v>
      </c>
      <c r="D29" s="4">
        <v>1173869.77</v>
      </c>
      <c r="E29" s="4">
        <v>13.6886675577338</v>
      </c>
      <c r="F29" s="4">
        <v>130200</v>
      </c>
      <c r="G29" s="4">
        <f t="shared" si="1"/>
        <v>6</v>
      </c>
      <c r="H29" s="4">
        <v>184800</v>
      </c>
      <c r="I29" s="4">
        <f t="shared" si="2"/>
        <v>6</v>
      </c>
      <c r="J29" s="4">
        <v>204000</v>
      </c>
      <c r="K29" s="4">
        <f t="shared" si="3"/>
        <v>6</v>
      </c>
      <c r="L29" s="4">
        <v>206400</v>
      </c>
      <c r="M29" s="4">
        <f t="shared" si="4"/>
        <v>6</v>
      </c>
      <c r="N29" s="4">
        <v>212400</v>
      </c>
      <c r="O29" s="4">
        <f t="shared" si="5"/>
        <v>6</v>
      </c>
      <c r="P29" s="4">
        <v>206400</v>
      </c>
      <c r="Q29" s="4">
        <f t="shared" si="6"/>
        <v>6</v>
      </c>
      <c r="R29" s="4">
        <f t="shared" si="0"/>
        <v>1144200</v>
      </c>
      <c r="S29" s="4">
        <f t="shared" si="7"/>
        <v>6</v>
      </c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</row>
    <row r="30" customHeight="1" spans="2:19">
      <c r="B30" s="10">
        <v>26</v>
      </c>
      <c r="C30" s="7" t="s">
        <v>49</v>
      </c>
      <c r="D30" s="7">
        <v>0</v>
      </c>
      <c r="E30" s="7">
        <v>0</v>
      </c>
      <c r="G30" s="7">
        <f t="shared" si="1"/>
        <v>0</v>
      </c>
      <c r="I30" s="7">
        <f t="shared" si="2"/>
        <v>0</v>
      </c>
      <c r="K30" s="7">
        <f t="shared" si="3"/>
        <v>0</v>
      </c>
      <c r="M30" s="7">
        <f t="shared" si="4"/>
        <v>0</v>
      </c>
      <c r="O30" s="7">
        <f t="shared" si="5"/>
        <v>0</v>
      </c>
      <c r="Q30" s="7">
        <f t="shared" si="6"/>
        <v>0</v>
      </c>
      <c r="R30" s="8">
        <f t="shared" si="0"/>
        <v>0</v>
      </c>
      <c r="S30" s="8">
        <f t="shared" si="7"/>
        <v>0</v>
      </c>
    </row>
    <row r="31" customHeight="1" spans="2:19">
      <c r="B31" s="10">
        <v>27</v>
      </c>
      <c r="C31" s="7" t="s">
        <v>50</v>
      </c>
      <c r="D31" s="7">
        <v>0</v>
      </c>
      <c r="E31" s="7">
        <v>0</v>
      </c>
      <c r="G31" s="7">
        <f t="shared" si="1"/>
        <v>0</v>
      </c>
      <c r="I31" s="7">
        <f t="shared" si="2"/>
        <v>0</v>
      </c>
      <c r="K31" s="7">
        <f t="shared" si="3"/>
        <v>0</v>
      </c>
      <c r="M31" s="7">
        <f t="shared" si="4"/>
        <v>0</v>
      </c>
      <c r="O31" s="7">
        <f t="shared" si="5"/>
        <v>0</v>
      </c>
      <c r="Q31" s="7">
        <f t="shared" si="6"/>
        <v>0</v>
      </c>
      <c r="R31" s="8">
        <f t="shared" si="0"/>
        <v>0</v>
      </c>
      <c r="S31" s="8">
        <f t="shared" si="7"/>
        <v>0</v>
      </c>
    </row>
    <row r="32" customHeight="1" spans="2:19">
      <c r="B32" s="10">
        <v>28</v>
      </c>
      <c r="C32" s="7" t="s">
        <v>51</v>
      </c>
      <c r="D32" s="7">
        <v>21946.68</v>
      </c>
      <c r="E32" s="7">
        <v>0.255923454367484</v>
      </c>
      <c r="F32" s="7">
        <v>1519</v>
      </c>
      <c r="G32" s="7">
        <f t="shared" si="1"/>
        <v>0.07</v>
      </c>
      <c r="H32" s="7">
        <v>2156</v>
      </c>
      <c r="I32" s="7">
        <f t="shared" si="2"/>
        <v>0.07</v>
      </c>
      <c r="J32" s="7">
        <v>2380</v>
      </c>
      <c r="K32" s="7">
        <f t="shared" si="3"/>
        <v>0.07</v>
      </c>
      <c r="L32" s="7">
        <v>2408</v>
      </c>
      <c r="M32" s="7">
        <f t="shared" si="4"/>
        <v>0.07</v>
      </c>
      <c r="N32" s="7">
        <v>2478</v>
      </c>
      <c r="O32" s="7">
        <f t="shared" si="5"/>
        <v>0.07</v>
      </c>
      <c r="P32" s="7">
        <v>2408</v>
      </c>
      <c r="Q32" s="7">
        <f t="shared" si="6"/>
        <v>0.07</v>
      </c>
      <c r="R32" s="8">
        <f t="shared" si="0"/>
        <v>13349</v>
      </c>
      <c r="S32" s="8">
        <f t="shared" si="7"/>
        <v>0.07</v>
      </c>
    </row>
    <row r="33" customHeight="1" spans="2:19">
      <c r="B33" s="10">
        <v>29</v>
      </c>
      <c r="C33" s="7" t="s">
        <v>52</v>
      </c>
      <c r="D33" s="7">
        <v>0</v>
      </c>
      <c r="E33" s="7">
        <v>0</v>
      </c>
      <c r="G33" s="7">
        <f t="shared" si="1"/>
        <v>0</v>
      </c>
      <c r="I33" s="7">
        <f t="shared" si="2"/>
        <v>0</v>
      </c>
      <c r="K33" s="7">
        <f t="shared" si="3"/>
        <v>0</v>
      </c>
      <c r="M33" s="7">
        <f t="shared" si="4"/>
        <v>0</v>
      </c>
      <c r="O33" s="7">
        <f t="shared" si="5"/>
        <v>0</v>
      </c>
      <c r="Q33" s="7">
        <f t="shared" si="6"/>
        <v>0</v>
      </c>
      <c r="R33" s="8">
        <f t="shared" si="0"/>
        <v>0</v>
      </c>
      <c r="S33" s="8">
        <f t="shared" si="7"/>
        <v>0</v>
      </c>
    </row>
    <row r="34" customHeight="1" spans="2:19">
      <c r="B34" s="10">
        <v>30</v>
      </c>
      <c r="C34" s="7" t="s">
        <v>53</v>
      </c>
      <c r="D34" s="7">
        <v>0</v>
      </c>
      <c r="E34" s="7">
        <v>0</v>
      </c>
      <c r="F34" s="7">
        <v>2210.75</v>
      </c>
      <c r="G34" s="7">
        <f t="shared" si="1"/>
        <v>0.101877880184332</v>
      </c>
      <c r="H34" s="7">
        <v>2210.75</v>
      </c>
      <c r="I34" s="7">
        <f t="shared" si="2"/>
        <v>0.0717775974025974</v>
      </c>
      <c r="J34" s="7">
        <v>2210.75</v>
      </c>
      <c r="K34" s="7">
        <f t="shared" si="3"/>
        <v>0.0650220588235294</v>
      </c>
      <c r="L34" s="7">
        <v>2210.75</v>
      </c>
      <c r="M34" s="7">
        <f t="shared" si="4"/>
        <v>0.064265988372093</v>
      </c>
      <c r="N34" s="7">
        <v>2210.75</v>
      </c>
      <c r="O34" s="7">
        <f t="shared" si="5"/>
        <v>0.0624505649717514</v>
      </c>
      <c r="P34" s="7">
        <v>2210.75</v>
      </c>
      <c r="Q34" s="7">
        <f t="shared" si="6"/>
        <v>0.064265988372093</v>
      </c>
      <c r="R34" s="8">
        <f t="shared" si="0"/>
        <v>13264.5</v>
      </c>
      <c r="S34" s="8">
        <f t="shared" si="7"/>
        <v>0.0695568956476141</v>
      </c>
    </row>
    <row r="35" customHeight="1" spans="2:19">
      <c r="B35" s="10">
        <v>31</v>
      </c>
      <c r="C35" s="7" t="s">
        <v>54</v>
      </c>
      <c r="D35" s="7">
        <v>9603.5</v>
      </c>
      <c r="E35" s="7">
        <v>0.111987822031311</v>
      </c>
      <c r="F35" s="7">
        <v>2476.25</v>
      </c>
      <c r="G35" s="7">
        <f t="shared" si="1"/>
        <v>0.114112903225806</v>
      </c>
      <c r="H35" s="7">
        <v>2476.25</v>
      </c>
      <c r="I35" s="7">
        <f t="shared" si="2"/>
        <v>0.0803977272727273</v>
      </c>
      <c r="J35" s="7">
        <v>2476.25</v>
      </c>
      <c r="K35" s="7">
        <f t="shared" si="3"/>
        <v>0.0728308823529412</v>
      </c>
      <c r="L35" s="7">
        <v>2476.25</v>
      </c>
      <c r="M35" s="7">
        <f t="shared" si="4"/>
        <v>0.071984011627907</v>
      </c>
      <c r="N35" s="7">
        <v>2476.25</v>
      </c>
      <c r="O35" s="7">
        <f t="shared" si="5"/>
        <v>0.0699505649717514</v>
      </c>
      <c r="P35" s="7">
        <v>2476.25</v>
      </c>
      <c r="Q35" s="7">
        <f t="shared" si="6"/>
        <v>0.071984011627907</v>
      </c>
      <c r="R35" s="8">
        <f t="shared" si="0"/>
        <v>14857.5</v>
      </c>
      <c r="S35" s="8">
        <f t="shared" si="7"/>
        <v>0.0779103303618249</v>
      </c>
    </row>
    <row r="36" customHeight="1" spans="2:19">
      <c r="B36" s="10">
        <v>32</v>
      </c>
      <c r="C36" s="7" t="s">
        <v>55</v>
      </c>
      <c r="D36" s="7">
        <v>0</v>
      </c>
      <c r="E36" s="7">
        <v>0</v>
      </c>
      <c r="F36" s="7">
        <v>320.25</v>
      </c>
      <c r="G36" s="7">
        <f t="shared" si="1"/>
        <v>0.014758064516129</v>
      </c>
      <c r="H36" s="7">
        <v>320.25</v>
      </c>
      <c r="I36" s="7">
        <f t="shared" si="2"/>
        <v>0.0103977272727273</v>
      </c>
      <c r="J36" s="7">
        <v>320.25</v>
      </c>
      <c r="K36" s="7">
        <f t="shared" si="3"/>
        <v>0.00941911764705882</v>
      </c>
      <c r="L36" s="7">
        <v>320.25</v>
      </c>
      <c r="M36" s="7">
        <f t="shared" si="4"/>
        <v>0.00930959302325581</v>
      </c>
      <c r="N36" s="7">
        <v>320.25</v>
      </c>
      <c r="O36" s="7">
        <f t="shared" si="5"/>
        <v>0.00904661016949153</v>
      </c>
      <c r="P36" s="7">
        <v>320.25</v>
      </c>
      <c r="Q36" s="7">
        <f t="shared" si="6"/>
        <v>0.00930959302325581</v>
      </c>
      <c r="R36" s="8">
        <f t="shared" si="0"/>
        <v>1921.5</v>
      </c>
      <c r="S36" s="8">
        <f t="shared" si="7"/>
        <v>0.0100760356581017</v>
      </c>
    </row>
    <row r="37" customHeight="1" spans="2:19">
      <c r="B37" s="10">
        <v>33</v>
      </c>
      <c r="C37" s="7" t="s">
        <v>56</v>
      </c>
      <c r="D37" s="7">
        <v>0</v>
      </c>
      <c r="E37" s="7">
        <v>0</v>
      </c>
      <c r="G37" s="7">
        <f t="shared" si="1"/>
        <v>0</v>
      </c>
      <c r="I37" s="7">
        <f t="shared" si="2"/>
        <v>0</v>
      </c>
      <c r="K37" s="7">
        <f t="shared" si="3"/>
        <v>0</v>
      </c>
      <c r="M37" s="7">
        <f t="shared" si="4"/>
        <v>0</v>
      </c>
      <c r="O37" s="7">
        <f t="shared" si="5"/>
        <v>0</v>
      </c>
      <c r="Q37" s="7">
        <f t="shared" si="6"/>
        <v>0</v>
      </c>
      <c r="R37" s="8">
        <f t="shared" si="0"/>
        <v>0</v>
      </c>
      <c r="S37" s="8">
        <f t="shared" si="7"/>
        <v>0</v>
      </c>
    </row>
    <row r="38" customHeight="1" spans="2:19">
      <c r="B38" s="10">
        <v>34</v>
      </c>
      <c r="C38" s="7" t="s">
        <v>57</v>
      </c>
      <c r="D38" s="7">
        <v>0</v>
      </c>
      <c r="E38" s="7">
        <v>0</v>
      </c>
      <c r="G38" s="7">
        <f t="shared" si="1"/>
        <v>0</v>
      </c>
      <c r="I38" s="7">
        <f t="shared" si="2"/>
        <v>0</v>
      </c>
      <c r="K38" s="7">
        <f t="shared" si="3"/>
        <v>0</v>
      </c>
      <c r="M38" s="7">
        <f t="shared" si="4"/>
        <v>0</v>
      </c>
      <c r="O38" s="7">
        <f t="shared" si="5"/>
        <v>0</v>
      </c>
      <c r="Q38" s="7">
        <f t="shared" si="6"/>
        <v>0</v>
      </c>
      <c r="R38" s="8">
        <f t="shared" si="0"/>
        <v>0</v>
      </c>
      <c r="S38" s="8">
        <f t="shared" si="7"/>
        <v>0</v>
      </c>
    </row>
    <row r="39" s="3" customFormat="1" customHeight="1" spans="2:73">
      <c r="B39" s="11">
        <v>35</v>
      </c>
      <c r="C39" s="3" t="s">
        <v>58</v>
      </c>
      <c r="D39" s="3">
        <v>0</v>
      </c>
      <c r="E39" s="3">
        <v>0</v>
      </c>
      <c r="G39" s="3">
        <f t="shared" si="1"/>
        <v>0</v>
      </c>
      <c r="I39" s="3">
        <f t="shared" si="2"/>
        <v>0</v>
      </c>
      <c r="K39" s="3">
        <f t="shared" si="3"/>
        <v>0</v>
      </c>
      <c r="M39" s="3">
        <f t="shared" si="4"/>
        <v>0</v>
      </c>
      <c r="O39" s="3">
        <f t="shared" si="5"/>
        <v>0</v>
      </c>
      <c r="Q39" s="3">
        <f t="shared" si="6"/>
        <v>0</v>
      </c>
      <c r="R39" s="3">
        <f t="shared" si="0"/>
        <v>0</v>
      </c>
      <c r="S39" s="3">
        <f t="shared" si="7"/>
        <v>0</v>
      </c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</row>
    <row r="40" customHeight="1" spans="2:19">
      <c r="B40" s="10">
        <v>36</v>
      </c>
      <c r="C40" s="7" t="s">
        <v>59</v>
      </c>
      <c r="D40" s="7">
        <v>218898.83</v>
      </c>
      <c r="E40" s="7">
        <v>2.55261136220151</v>
      </c>
      <c r="F40" s="7">
        <v>20833.3333333333</v>
      </c>
      <c r="G40" s="7">
        <f t="shared" si="1"/>
        <v>0.96006144393241</v>
      </c>
      <c r="H40" s="7">
        <v>20833.3333333333</v>
      </c>
      <c r="I40" s="7">
        <f t="shared" si="2"/>
        <v>0.676406926406925</v>
      </c>
      <c r="J40" s="7">
        <v>20833.33</v>
      </c>
      <c r="K40" s="7">
        <f t="shared" si="3"/>
        <v>0.612745</v>
      </c>
      <c r="L40" s="7">
        <v>20833.3333333333</v>
      </c>
      <c r="M40" s="7">
        <f t="shared" si="4"/>
        <v>0.605620155038759</v>
      </c>
      <c r="N40" s="7">
        <v>20833.33</v>
      </c>
      <c r="O40" s="7">
        <f t="shared" si="5"/>
        <v>0.588512146892655</v>
      </c>
      <c r="P40" s="7">
        <v>20833.33</v>
      </c>
      <c r="Q40" s="7">
        <f t="shared" si="6"/>
        <v>0.605620058139535</v>
      </c>
      <c r="R40" s="8">
        <f t="shared" si="0"/>
        <v>124999.99</v>
      </c>
      <c r="S40" s="8">
        <f t="shared" si="7"/>
        <v>0.655479758783429</v>
      </c>
    </row>
    <row r="41" customHeight="1" spans="2:19">
      <c r="B41" s="10">
        <v>37</v>
      </c>
      <c r="C41" s="7" t="s">
        <v>60</v>
      </c>
      <c r="D41" s="7">
        <v>78165.47</v>
      </c>
      <c r="E41" s="7">
        <v>0.91149901008526</v>
      </c>
      <c r="G41" s="7">
        <f t="shared" si="1"/>
        <v>0</v>
      </c>
      <c r="I41" s="7">
        <f t="shared" si="2"/>
        <v>0</v>
      </c>
      <c r="K41" s="7">
        <f t="shared" si="3"/>
        <v>0</v>
      </c>
      <c r="M41" s="7">
        <f t="shared" si="4"/>
        <v>0</v>
      </c>
      <c r="O41" s="7">
        <f t="shared" si="5"/>
        <v>0</v>
      </c>
      <c r="Q41" s="7">
        <f t="shared" si="6"/>
        <v>0</v>
      </c>
      <c r="R41" s="8">
        <f t="shared" si="0"/>
        <v>0</v>
      </c>
      <c r="S41" s="8">
        <f t="shared" si="7"/>
        <v>0</v>
      </c>
    </row>
    <row r="42" s="2" customFormat="1" customHeight="1" spans="2:73">
      <c r="B42" s="9">
        <v>38</v>
      </c>
      <c r="C42" s="2" t="s">
        <v>61</v>
      </c>
      <c r="D42" s="2">
        <v>757304.77</v>
      </c>
      <c r="E42" s="2">
        <v>8.83104199575394</v>
      </c>
      <c r="F42" s="2">
        <v>80486.2666666667</v>
      </c>
      <c r="G42" s="2">
        <f t="shared" si="1"/>
        <v>3.709044546851</v>
      </c>
      <c r="H42" s="2">
        <v>80486.2666666667</v>
      </c>
      <c r="I42" s="2">
        <f t="shared" si="2"/>
        <v>2.61319047619048</v>
      </c>
      <c r="J42" s="2">
        <v>80486.27</v>
      </c>
      <c r="K42" s="2">
        <f t="shared" si="3"/>
        <v>2.36724323529412</v>
      </c>
      <c r="L42" s="2">
        <v>80486.27</v>
      </c>
      <c r="M42" s="2">
        <f t="shared" si="4"/>
        <v>2.33971715116279</v>
      </c>
      <c r="N42" s="2">
        <v>80486.27</v>
      </c>
      <c r="O42" s="2">
        <f t="shared" si="5"/>
        <v>2.27362344632768</v>
      </c>
      <c r="P42" s="2">
        <v>80486.27</v>
      </c>
      <c r="Q42" s="2">
        <f t="shared" si="6"/>
        <v>2.33971715116279</v>
      </c>
      <c r="R42" s="2">
        <f t="shared" si="0"/>
        <v>482917.613333333</v>
      </c>
      <c r="S42" s="2">
        <f t="shared" si="7"/>
        <v>2.53234196818738</v>
      </c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</row>
    <row r="43" customHeight="1" spans="2:19">
      <c r="B43" s="10">
        <v>39</v>
      </c>
      <c r="C43" s="7" t="s">
        <v>62</v>
      </c>
      <c r="D43" s="7">
        <v>0</v>
      </c>
      <c r="E43" s="7">
        <v>0</v>
      </c>
      <c r="F43" s="7">
        <v>666.666666666667</v>
      </c>
      <c r="G43" s="7">
        <f t="shared" si="1"/>
        <v>0.0307219662058372</v>
      </c>
      <c r="H43" s="7">
        <v>666.666666666667</v>
      </c>
      <c r="I43" s="7">
        <f t="shared" si="2"/>
        <v>0.0216450216450217</v>
      </c>
      <c r="J43" s="7">
        <v>666.67</v>
      </c>
      <c r="K43" s="7">
        <f t="shared" si="3"/>
        <v>0.0196079411764706</v>
      </c>
      <c r="L43" s="7">
        <v>666.67</v>
      </c>
      <c r="M43" s="7">
        <f t="shared" si="4"/>
        <v>0.0193799418604651</v>
      </c>
      <c r="N43" s="7">
        <v>666.67</v>
      </c>
      <c r="O43" s="7">
        <f t="shared" si="5"/>
        <v>0.0188324858757062</v>
      </c>
      <c r="P43" s="7">
        <v>666.67</v>
      </c>
      <c r="Q43" s="7">
        <f t="shared" si="6"/>
        <v>0.0193799418604651</v>
      </c>
      <c r="R43" s="8">
        <f t="shared" si="0"/>
        <v>4000.01333333333</v>
      </c>
      <c r="S43" s="8">
        <f t="shared" si="7"/>
        <v>0.0209754238769446</v>
      </c>
    </row>
    <row r="44" customHeight="1" spans="2:19">
      <c r="B44" s="10">
        <v>40</v>
      </c>
      <c r="C44" s="7" t="s">
        <v>63</v>
      </c>
      <c r="D44" s="7">
        <v>0</v>
      </c>
      <c r="E44" s="7">
        <v>0</v>
      </c>
      <c r="F44" s="7">
        <v>1377.41666666667</v>
      </c>
      <c r="G44" s="7">
        <f t="shared" si="1"/>
        <v>0.0634754224270355</v>
      </c>
      <c r="H44" s="7">
        <v>1377.41666666667</v>
      </c>
      <c r="I44" s="7">
        <f t="shared" si="2"/>
        <v>0.0447213203463205</v>
      </c>
      <c r="J44" s="7">
        <v>1377.42</v>
      </c>
      <c r="K44" s="7">
        <f t="shared" si="3"/>
        <v>0.0405123529411765</v>
      </c>
      <c r="L44" s="7">
        <v>1377.42</v>
      </c>
      <c r="M44" s="7">
        <f t="shared" si="4"/>
        <v>0.0400412790697674</v>
      </c>
      <c r="N44" s="7">
        <v>1377.41666666667</v>
      </c>
      <c r="O44" s="7">
        <f t="shared" si="5"/>
        <v>0.0389100753295669</v>
      </c>
      <c r="P44" s="7">
        <v>1377.42</v>
      </c>
      <c r="Q44" s="7">
        <f t="shared" si="6"/>
        <v>0.0400412790697674</v>
      </c>
      <c r="R44" s="8">
        <f t="shared" si="0"/>
        <v>8264.51000000001</v>
      </c>
      <c r="S44" s="8">
        <f t="shared" si="7"/>
        <v>0.0433377556371264</v>
      </c>
    </row>
    <row r="45" customHeight="1" spans="2:19">
      <c r="B45" s="10">
        <v>41</v>
      </c>
      <c r="C45" s="7" t="s">
        <v>64</v>
      </c>
      <c r="D45" s="7">
        <v>0</v>
      </c>
      <c r="E45" s="7">
        <v>0</v>
      </c>
      <c r="F45" s="7">
        <v>76925.198</v>
      </c>
      <c r="G45" s="7">
        <f t="shared" si="1"/>
        <v>3.54494</v>
      </c>
      <c r="H45" s="7">
        <v>109184.15</v>
      </c>
      <c r="I45" s="7">
        <f t="shared" si="2"/>
        <v>3.54493993506493</v>
      </c>
      <c r="J45" s="7">
        <v>120527.96</v>
      </c>
      <c r="K45" s="7">
        <f t="shared" si="3"/>
        <v>3.54494</v>
      </c>
      <c r="L45" s="7">
        <v>121945.94</v>
      </c>
      <c r="M45" s="7">
        <f t="shared" si="4"/>
        <v>3.54494011627907</v>
      </c>
      <c r="N45" s="7">
        <v>125490.876</v>
      </c>
      <c r="O45" s="7">
        <f t="shared" si="5"/>
        <v>3.54494</v>
      </c>
      <c r="P45" s="7">
        <v>121945.94</v>
      </c>
      <c r="Q45" s="7">
        <f t="shared" si="6"/>
        <v>3.54494011627907</v>
      </c>
      <c r="R45" s="8">
        <f t="shared" si="0"/>
        <v>676020.064</v>
      </c>
      <c r="S45" s="8">
        <f t="shared" si="7"/>
        <v>3.54494003146303</v>
      </c>
    </row>
    <row r="46" customHeight="1" spans="2:19">
      <c r="B46" s="10">
        <v>42</v>
      </c>
      <c r="C46" s="7" t="s">
        <v>65</v>
      </c>
      <c r="D46" s="7">
        <v>0</v>
      </c>
      <c r="E46" s="7">
        <v>0</v>
      </c>
      <c r="G46" s="7">
        <f t="shared" si="1"/>
        <v>0</v>
      </c>
      <c r="I46" s="7">
        <f t="shared" si="2"/>
        <v>0</v>
      </c>
      <c r="K46" s="7">
        <f t="shared" si="3"/>
        <v>0</v>
      </c>
      <c r="M46" s="7">
        <f t="shared" si="4"/>
        <v>0</v>
      </c>
      <c r="O46" s="7">
        <f t="shared" si="5"/>
        <v>0</v>
      </c>
      <c r="Q46" s="7">
        <f t="shared" si="6"/>
        <v>0</v>
      </c>
      <c r="R46" s="8">
        <f t="shared" si="0"/>
        <v>0</v>
      </c>
      <c r="S46" s="8">
        <f t="shared" si="7"/>
        <v>0</v>
      </c>
    </row>
    <row r="47" customHeight="1" spans="2:19">
      <c r="B47" s="10">
        <v>43</v>
      </c>
      <c r="C47" s="7" t="s">
        <v>66</v>
      </c>
      <c r="D47" s="7">
        <v>5009461.09</v>
      </c>
      <c r="E47" s="7">
        <v>58.4160605008276</v>
      </c>
      <c r="F47" s="7">
        <v>1420363.63636364</v>
      </c>
      <c r="G47" s="7">
        <f t="shared" si="1"/>
        <v>65.4545454545456</v>
      </c>
      <c r="H47" s="7">
        <v>2016000</v>
      </c>
      <c r="I47" s="7">
        <f t="shared" si="2"/>
        <v>65.4545454545455</v>
      </c>
      <c r="J47" s="7">
        <v>2225454.54545455</v>
      </c>
      <c r="K47" s="7">
        <f t="shared" si="3"/>
        <v>65.4545454545456</v>
      </c>
      <c r="L47" s="7">
        <v>2251636.36363636</v>
      </c>
      <c r="M47" s="7">
        <f t="shared" si="4"/>
        <v>65.4545454545454</v>
      </c>
      <c r="N47" s="7">
        <v>2317090.90909091</v>
      </c>
      <c r="O47" s="7">
        <f t="shared" si="5"/>
        <v>65.4545454545455</v>
      </c>
      <c r="P47" s="7">
        <v>2251636.36363636</v>
      </c>
      <c r="Q47" s="7">
        <f t="shared" si="6"/>
        <v>65.4545454545454</v>
      </c>
      <c r="R47" s="8">
        <f t="shared" si="0"/>
        <v>12482181.8181818</v>
      </c>
      <c r="S47" s="8">
        <f t="shared" si="7"/>
        <v>65.4545454545455</v>
      </c>
    </row>
    <row r="48" s="2" customFormat="1" customHeight="1" spans="2:73">
      <c r="B48" s="9">
        <v>44</v>
      </c>
      <c r="C48" s="2" t="s">
        <v>67</v>
      </c>
      <c r="D48" s="2">
        <v>447791.12</v>
      </c>
      <c r="E48" s="2">
        <v>5.2217579271892</v>
      </c>
      <c r="F48" s="2">
        <v>8469.944</v>
      </c>
      <c r="G48" s="2">
        <f t="shared" si="1"/>
        <v>0.39032</v>
      </c>
      <c r="H48" s="2">
        <v>12021.856</v>
      </c>
      <c r="I48" s="2">
        <f t="shared" si="2"/>
        <v>0.39032</v>
      </c>
      <c r="J48" s="2">
        <v>13270.88</v>
      </c>
      <c r="K48" s="2">
        <f t="shared" si="3"/>
        <v>0.39032</v>
      </c>
      <c r="L48" s="2">
        <v>13427.01</v>
      </c>
      <c r="M48" s="2">
        <f t="shared" si="4"/>
        <v>0.390320058139535</v>
      </c>
      <c r="N48" s="2">
        <v>13817.328</v>
      </c>
      <c r="O48" s="2">
        <f t="shared" si="5"/>
        <v>0.39032</v>
      </c>
      <c r="P48" s="2">
        <v>13427.01</v>
      </c>
      <c r="Q48" s="2">
        <f t="shared" si="6"/>
        <v>0.390320058139535</v>
      </c>
      <c r="R48" s="2">
        <f t="shared" si="0"/>
        <v>74434.028</v>
      </c>
      <c r="S48" s="2">
        <f t="shared" si="7"/>
        <v>0.390320020975354</v>
      </c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</row>
    <row r="49" customHeight="1" spans="2:19">
      <c r="B49" s="10">
        <v>45</v>
      </c>
      <c r="C49" s="7" t="s">
        <v>68</v>
      </c>
      <c r="D49" s="7">
        <v>20562.37</v>
      </c>
      <c r="E49" s="7">
        <v>0.239780812422759</v>
      </c>
      <c r="F49" s="7">
        <v>7441.25</v>
      </c>
      <c r="G49" s="7">
        <f t="shared" si="1"/>
        <v>0.342914746543779</v>
      </c>
      <c r="H49" s="7">
        <v>7441.25</v>
      </c>
      <c r="I49" s="7">
        <f t="shared" si="2"/>
        <v>0.241599025974026</v>
      </c>
      <c r="J49" s="7">
        <v>7441.25</v>
      </c>
      <c r="K49" s="7">
        <f t="shared" si="3"/>
        <v>0.218860294117647</v>
      </c>
      <c r="L49" s="7">
        <v>7441.25</v>
      </c>
      <c r="M49" s="7">
        <f t="shared" si="4"/>
        <v>0.216315406976744</v>
      </c>
      <c r="N49" s="7">
        <v>7441.25</v>
      </c>
      <c r="O49" s="7">
        <f t="shared" si="5"/>
        <v>0.210204802259887</v>
      </c>
      <c r="P49" s="7">
        <v>7441.25</v>
      </c>
      <c r="Q49" s="7">
        <f t="shared" si="6"/>
        <v>0.216315406976744</v>
      </c>
      <c r="R49" s="8">
        <f t="shared" si="0"/>
        <v>44647.5</v>
      </c>
      <c r="S49" s="8">
        <f t="shared" si="7"/>
        <v>0.234124278972208</v>
      </c>
    </row>
    <row r="50" customHeight="1" outlineLevel="1" spans="2:19">
      <c r="B50" s="10">
        <v>46</v>
      </c>
      <c r="C50" s="7" t="s">
        <v>69</v>
      </c>
      <c r="D50" s="7">
        <v>10223.37</v>
      </c>
      <c r="E50" s="7">
        <v>0.119216217016738</v>
      </c>
      <c r="F50" s="7">
        <v>5840</v>
      </c>
      <c r="G50" s="7">
        <f t="shared" si="1"/>
        <v>0.269124423963134</v>
      </c>
      <c r="H50" s="7">
        <v>5840</v>
      </c>
      <c r="I50" s="7">
        <f t="shared" si="2"/>
        <v>0.18961038961039</v>
      </c>
      <c r="J50" s="7">
        <v>5840</v>
      </c>
      <c r="K50" s="7">
        <f t="shared" si="3"/>
        <v>0.171764705882353</v>
      </c>
      <c r="L50" s="7">
        <v>5840</v>
      </c>
      <c r="M50" s="7">
        <f t="shared" si="4"/>
        <v>0.169767441860465</v>
      </c>
      <c r="N50" s="7">
        <v>5840</v>
      </c>
      <c r="O50" s="7">
        <f t="shared" si="5"/>
        <v>0.164971751412429</v>
      </c>
      <c r="P50" s="7">
        <v>5840</v>
      </c>
      <c r="Q50" s="7">
        <f t="shared" si="6"/>
        <v>0.169767441860465</v>
      </c>
      <c r="R50" s="8">
        <f t="shared" si="0"/>
        <v>35040</v>
      </c>
      <c r="S50" s="8">
        <f t="shared" si="7"/>
        <v>0.183744100681699</v>
      </c>
    </row>
    <row r="51" customHeight="1" outlineLevel="1" spans="2:19">
      <c r="B51" s="10">
        <v>47</v>
      </c>
      <c r="C51" s="7" t="s">
        <v>70</v>
      </c>
      <c r="D51" s="7">
        <v>0</v>
      </c>
      <c r="E51" s="7">
        <v>0</v>
      </c>
      <c r="F51" s="7">
        <v>0</v>
      </c>
      <c r="G51" s="7">
        <f t="shared" si="1"/>
        <v>0</v>
      </c>
      <c r="H51" s="7">
        <v>0</v>
      </c>
      <c r="I51" s="7">
        <f t="shared" si="2"/>
        <v>0</v>
      </c>
      <c r="J51" s="7">
        <v>0</v>
      </c>
      <c r="K51" s="7">
        <f t="shared" si="3"/>
        <v>0</v>
      </c>
      <c r="L51" s="7">
        <v>0</v>
      </c>
      <c r="M51" s="7">
        <f t="shared" si="4"/>
        <v>0</v>
      </c>
      <c r="N51" s="7">
        <v>0</v>
      </c>
      <c r="O51" s="7">
        <f t="shared" si="5"/>
        <v>0</v>
      </c>
      <c r="P51" s="7">
        <v>0</v>
      </c>
      <c r="Q51" s="7">
        <f t="shared" si="6"/>
        <v>0</v>
      </c>
      <c r="R51" s="8">
        <f t="shared" si="0"/>
        <v>0</v>
      </c>
      <c r="S51" s="8">
        <f t="shared" si="7"/>
        <v>0</v>
      </c>
    </row>
    <row r="52" customHeight="1" outlineLevel="1" spans="2:19">
      <c r="B52" s="10">
        <v>48</v>
      </c>
      <c r="C52" s="7" t="s">
        <v>71</v>
      </c>
      <c r="D52" s="7">
        <v>0</v>
      </c>
      <c r="E52" s="7">
        <v>0</v>
      </c>
      <c r="G52" s="7">
        <f t="shared" si="1"/>
        <v>0</v>
      </c>
      <c r="I52" s="7">
        <f t="shared" si="2"/>
        <v>0</v>
      </c>
      <c r="K52" s="7">
        <f t="shared" si="3"/>
        <v>0</v>
      </c>
      <c r="M52" s="7">
        <f t="shared" si="4"/>
        <v>0</v>
      </c>
      <c r="O52" s="7">
        <f t="shared" si="5"/>
        <v>0</v>
      </c>
      <c r="Q52" s="7">
        <f t="shared" si="6"/>
        <v>0</v>
      </c>
      <c r="R52" s="8">
        <f t="shared" si="0"/>
        <v>0</v>
      </c>
      <c r="S52" s="8">
        <f t="shared" si="7"/>
        <v>0</v>
      </c>
    </row>
    <row r="53" customHeight="1" outlineLevel="1" spans="2:19">
      <c r="B53" s="10">
        <v>49</v>
      </c>
      <c r="C53" s="7" t="s">
        <v>72</v>
      </c>
      <c r="D53" s="7">
        <v>10339</v>
      </c>
      <c r="E53" s="7">
        <v>0.120564595406021</v>
      </c>
      <c r="F53" s="7">
        <v>1601.25</v>
      </c>
      <c r="G53" s="7">
        <f t="shared" si="1"/>
        <v>0.0737903225806452</v>
      </c>
      <c r="H53" s="7">
        <v>1601.25</v>
      </c>
      <c r="I53" s="7">
        <f t="shared" si="2"/>
        <v>0.0519886363636364</v>
      </c>
      <c r="J53" s="7">
        <v>1601.25</v>
      </c>
      <c r="K53" s="7">
        <f t="shared" si="3"/>
        <v>0.0470955882352941</v>
      </c>
      <c r="L53" s="7">
        <v>1601.25</v>
      </c>
      <c r="M53" s="7">
        <f t="shared" si="4"/>
        <v>0.0465479651162791</v>
      </c>
      <c r="N53" s="7">
        <v>1601.25</v>
      </c>
      <c r="O53" s="7">
        <f t="shared" si="5"/>
        <v>0.0452330508474576</v>
      </c>
      <c r="P53" s="7">
        <v>1601.25</v>
      </c>
      <c r="Q53" s="7">
        <f t="shared" si="6"/>
        <v>0.0465479651162791</v>
      </c>
      <c r="R53" s="8">
        <f t="shared" si="0"/>
        <v>9607.5</v>
      </c>
      <c r="S53" s="8">
        <f t="shared" si="7"/>
        <v>0.0503801782905086</v>
      </c>
    </row>
    <row r="54" customHeight="1" spans="2:19">
      <c r="B54" s="10">
        <v>50</v>
      </c>
      <c r="C54" s="7" t="s">
        <v>73</v>
      </c>
      <c r="D54" s="7">
        <v>0</v>
      </c>
      <c r="E54" s="7">
        <v>0</v>
      </c>
      <c r="G54" s="7">
        <f t="shared" si="1"/>
        <v>0</v>
      </c>
      <c r="I54" s="7">
        <f t="shared" si="2"/>
        <v>0</v>
      </c>
      <c r="K54" s="7">
        <f t="shared" si="3"/>
        <v>0</v>
      </c>
      <c r="M54" s="7">
        <f t="shared" si="4"/>
        <v>0</v>
      </c>
      <c r="O54" s="7">
        <f t="shared" si="5"/>
        <v>0</v>
      </c>
      <c r="Q54" s="7">
        <f t="shared" si="6"/>
        <v>0</v>
      </c>
      <c r="R54" s="8">
        <f t="shared" si="0"/>
        <v>0</v>
      </c>
      <c r="S54" s="8">
        <f t="shared" si="7"/>
        <v>0</v>
      </c>
    </row>
    <row r="55" customHeight="1" spans="2:19">
      <c r="B55" s="10">
        <v>51</v>
      </c>
      <c r="C55" s="7" t="s">
        <v>74</v>
      </c>
      <c r="D55" s="7">
        <v>1247533.344258</v>
      </c>
      <c r="E55" s="7">
        <v>14.5476693012851</v>
      </c>
      <c r="F55" s="7">
        <v>295916.982028613</v>
      </c>
      <c r="G55" s="7">
        <f t="shared" si="1"/>
        <v>13.6367272824246</v>
      </c>
      <c r="H55" s="7">
        <v>420011.200298676</v>
      </c>
      <c r="I55" s="7">
        <f t="shared" si="2"/>
        <v>13.6367272824245</v>
      </c>
      <c r="J55" s="7">
        <v>463648.727602434</v>
      </c>
      <c r="K55" s="7">
        <f t="shared" si="3"/>
        <v>13.6367272824245</v>
      </c>
      <c r="L55" s="7">
        <v>469103.418515404</v>
      </c>
      <c r="M55" s="7">
        <f t="shared" si="4"/>
        <v>13.6367272824245</v>
      </c>
      <c r="N55" s="7">
        <v>482740.145797829</v>
      </c>
      <c r="O55" s="7">
        <f t="shared" si="5"/>
        <v>13.6367272824245</v>
      </c>
      <c r="P55" s="7">
        <v>469103.418515404</v>
      </c>
      <c r="Q55" s="7">
        <f t="shared" si="6"/>
        <v>13.6367272824245</v>
      </c>
      <c r="R55" s="8">
        <f t="shared" si="0"/>
        <v>2600523.89275836</v>
      </c>
      <c r="S55" s="8">
        <f t="shared" si="7"/>
        <v>13.6367272824245</v>
      </c>
    </row>
    <row r="56" customHeight="1" spans="2:19">
      <c r="B56" s="10">
        <v>52</v>
      </c>
      <c r="C56" s="7" t="s">
        <v>75</v>
      </c>
      <c r="D56" s="7">
        <v>0</v>
      </c>
      <c r="E56" s="7">
        <v>0</v>
      </c>
      <c r="G56" s="7">
        <f t="shared" si="1"/>
        <v>0</v>
      </c>
      <c r="I56" s="7">
        <f t="shared" si="2"/>
        <v>0</v>
      </c>
      <c r="K56" s="7">
        <f t="shared" si="3"/>
        <v>0</v>
      </c>
      <c r="M56" s="7">
        <f t="shared" si="4"/>
        <v>0</v>
      </c>
      <c r="O56" s="7">
        <f t="shared" si="5"/>
        <v>0</v>
      </c>
      <c r="Q56" s="7">
        <f t="shared" si="6"/>
        <v>0</v>
      </c>
      <c r="R56" s="8">
        <f t="shared" si="0"/>
        <v>0</v>
      </c>
      <c r="S56" s="8">
        <f t="shared" si="7"/>
        <v>0</v>
      </c>
    </row>
    <row r="57" customHeight="1" spans="2:19">
      <c r="B57" s="10">
        <v>53</v>
      </c>
      <c r="C57" s="7" t="s">
        <v>76</v>
      </c>
      <c r="D57" s="7">
        <v>0</v>
      </c>
      <c r="E57" s="7">
        <v>0</v>
      </c>
      <c r="G57" s="7">
        <f t="shared" si="1"/>
        <v>0</v>
      </c>
      <c r="I57" s="7">
        <f t="shared" si="2"/>
        <v>0</v>
      </c>
      <c r="K57" s="7">
        <f t="shared" si="3"/>
        <v>0</v>
      </c>
      <c r="M57" s="7">
        <f t="shared" si="4"/>
        <v>0</v>
      </c>
      <c r="O57" s="7">
        <f t="shared" si="5"/>
        <v>0</v>
      </c>
      <c r="Q57" s="7">
        <f t="shared" si="6"/>
        <v>0</v>
      </c>
      <c r="R57" s="8">
        <f t="shared" si="0"/>
        <v>0</v>
      </c>
      <c r="S57" s="8">
        <f t="shared" si="7"/>
        <v>0</v>
      </c>
    </row>
    <row r="58" customHeight="1" spans="2:19">
      <c r="B58" s="10">
        <v>54</v>
      </c>
      <c r="C58" s="7" t="s">
        <v>77</v>
      </c>
      <c r="D58" s="7">
        <v>3359137.18</v>
      </c>
      <c r="E58" s="7">
        <v>39.1713913357214</v>
      </c>
      <c r="G58" s="7">
        <f t="shared" si="1"/>
        <v>0</v>
      </c>
      <c r="I58" s="7">
        <f t="shared" si="2"/>
        <v>0</v>
      </c>
      <c r="K58" s="7">
        <f t="shared" si="3"/>
        <v>0</v>
      </c>
      <c r="M58" s="7">
        <f t="shared" si="4"/>
        <v>0</v>
      </c>
      <c r="O58" s="7">
        <f t="shared" si="5"/>
        <v>0</v>
      </c>
      <c r="Q58" s="7">
        <f t="shared" si="6"/>
        <v>0</v>
      </c>
      <c r="R58" s="8">
        <f t="shared" si="0"/>
        <v>0</v>
      </c>
      <c r="S58" s="8">
        <f t="shared" si="7"/>
        <v>0</v>
      </c>
    </row>
    <row r="59" customHeight="1" spans="2:19">
      <c r="B59" s="10">
        <v>55</v>
      </c>
      <c r="C59" s="7" t="s">
        <v>78</v>
      </c>
      <c r="D59" s="7">
        <v>0</v>
      </c>
      <c r="E59" s="7">
        <v>0</v>
      </c>
      <c r="G59" s="7">
        <f t="shared" si="1"/>
        <v>0</v>
      </c>
      <c r="I59" s="7">
        <f t="shared" si="2"/>
        <v>0</v>
      </c>
      <c r="K59" s="7">
        <f t="shared" si="3"/>
        <v>0</v>
      </c>
      <c r="M59" s="7">
        <f t="shared" si="4"/>
        <v>0</v>
      </c>
      <c r="O59" s="7">
        <f t="shared" si="5"/>
        <v>0</v>
      </c>
      <c r="Q59" s="7">
        <f t="shared" si="6"/>
        <v>0</v>
      </c>
      <c r="R59" s="8">
        <f t="shared" si="0"/>
        <v>0</v>
      </c>
      <c r="S59" s="8">
        <f t="shared" si="7"/>
        <v>0</v>
      </c>
    </row>
    <row r="60" customHeight="1" spans="2:19">
      <c r="B60" s="10">
        <v>56</v>
      </c>
      <c r="C60" s="7" t="s">
        <v>79</v>
      </c>
      <c r="D60" s="7">
        <v>0</v>
      </c>
      <c r="E60" s="7">
        <v>0</v>
      </c>
      <c r="G60" s="7">
        <f t="shared" si="1"/>
        <v>0</v>
      </c>
      <c r="I60" s="7">
        <f t="shared" si="2"/>
        <v>0</v>
      </c>
      <c r="K60" s="7">
        <f t="shared" si="3"/>
        <v>0</v>
      </c>
      <c r="M60" s="7">
        <f t="shared" si="4"/>
        <v>0</v>
      </c>
      <c r="O60" s="7">
        <f t="shared" si="5"/>
        <v>0</v>
      </c>
      <c r="Q60" s="7">
        <f t="shared" si="6"/>
        <v>0</v>
      </c>
      <c r="R60" s="8">
        <f t="shared" si="0"/>
        <v>0</v>
      </c>
      <c r="S60" s="8">
        <f t="shared" si="7"/>
        <v>0</v>
      </c>
    </row>
    <row r="61" customHeight="1" spans="2:19">
      <c r="B61" s="10">
        <v>57</v>
      </c>
      <c r="C61" s="7" t="s">
        <v>80</v>
      </c>
      <c r="D61" s="7">
        <v>0</v>
      </c>
      <c r="E61" s="7">
        <v>0</v>
      </c>
      <c r="G61" s="7">
        <f t="shared" si="1"/>
        <v>0</v>
      </c>
      <c r="I61" s="7">
        <f t="shared" si="2"/>
        <v>0</v>
      </c>
      <c r="K61" s="7">
        <f t="shared" si="3"/>
        <v>0</v>
      </c>
      <c r="M61" s="7">
        <f t="shared" si="4"/>
        <v>0</v>
      </c>
      <c r="O61" s="7">
        <f t="shared" si="5"/>
        <v>0</v>
      </c>
      <c r="Q61" s="7">
        <f t="shared" si="6"/>
        <v>0</v>
      </c>
      <c r="R61" s="8">
        <f t="shared" si="0"/>
        <v>0</v>
      </c>
      <c r="S61" s="8">
        <f t="shared" si="7"/>
        <v>0</v>
      </c>
    </row>
    <row r="62" customHeight="1" spans="2:19">
      <c r="B62" s="10">
        <v>58</v>
      </c>
      <c r="C62" s="7" t="s">
        <v>81</v>
      </c>
      <c r="D62" s="7">
        <v>0</v>
      </c>
      <c r="E62" s="7">
        <v>0</v>
      </c>
      <c r="G62" s="7">
        <f t="shared" si="1"/>
        <v>0</v>
      </c>
      <c r="I62" s="7">
        <f t="shared" si="2"/>
        <v>0</v>
      </c>
      <c r="K62" s="7">
        <f t="shared" si="3"/>
        <v>0</v>
      </c>
      <c r="M62" s="7">
        <f t="shared" si="4"/>
        <v>0</v>
      </c>
      <c r="O62" s="7">
        <f t="shared" si="5"/>
        <v>0</v>
      </c>
      <c r="Q62" s="7">
        <f t="shared" si="6"/>
        <v>0</v>
      </c>
      <c r="R62" s="8">
        <f t="shared" si="0"/>
        <v>0</v>
      </c>
      <c r="S62" s="8">
        <f t="shared" si="7"/>
        <v>0</v>
      </c>
    </row>
    <row r="63" customHeight="1" spans="2:19">
      <c r="B63" s="10">
        <v>59</v>
      </c>
      <c r="C63" s="7" t="s">
        <v>82</v>
      </c>
      <c r="D63" s="7">
        <v>0</v>
      </c>
      <c r="E63" s="7">
        <v>0</v>
      </c>
      <c r="G63" s="7">
        <f t="shared" si="1"/>
        <v>0</v>
      </c>
      <c r="I63" s="7">
        <f t="shared" si="2"/>
        <v>0</v>
      </c>
      <c r="K63" s="7">
        <f t="shared" si="3"/>
        <v>0</v>
      </c>
      <c r="M63" s="7">
        <f t="shared" si="4"/>
        <v>0</v>
      </c>
      <c r="O63" s="7">
        <f t="shared" si="5"/>
        <v>0</v>
      </c>
      <c r="Q63" s="7">
        <f t="shared" si="6"/>
        <v>0</v>
      </c>
      <c r="R63" s="8">
        <f t="shared" si="0"/>
        <v>0</v>
      </c>
      <c r="S63" s="8">
        <f t="shared" si="7"/>
        <v>0</v>
      </c>
    </row>
    <row r="64" customHeight="1" spans="2:19">
      <c r="B64" s="10">
        <v>60</v>
      </c>
      <c r="C64" s="7" t="s">
        <v>83</v>
      </c>
      <c r="D64" s="7">
        <v>0</v>
      </c>
      <c r="E64" s="7">
        <v>0</v>
      </c>
      <c r="G64" s="7">
        <f t="shared" si="1"/>
        <v>0</v>
      </c>
      <c r="I64" s="7">
        <f t="shared" si="2"/>
        <v>0</v>
      </c>
      <c r="K64" s="7">
        <f t="shared" si="3"/>
        <v>0</v>
      </c>
      <c r="M64" s="7">
        <f t="shared" si="4"/>
        <v>0</v>
      </c>
      <c r="O64" s="7">
        <f t="shared" si="5"/>
        <v>0</v>
      </c>
      <c r="Q64" s="7">
        <f t="shared" si="6"/>
        <v>0</v>
      </c>
      <c r="R64" s="8">
        <f t="shared" si="0"/>
        <v>0</v>
      </c>
      <c r="S64" s="8">
        <f t="shared" si="7"/>
        <v>0</v>
      </c>
    </row>
    <row r="65" customHeight="1" spans="2:19">
      <c r="B65" s="10">
        <v>61</v>
      </c>
      <c r="C65" s="7" t="s">
        <v>84</v>
      </c>
      <c r="D65" s="7">
        <v>0</v>
      </c>
      <c r="E65" s="7">
        <v>0</v>
      </c>
      <c r="G65" s="7">
        <f t="shared" si="1"/>
        <v>0</v>
      </c>
      <c r="I65" s="7">
        <f t="shared" si="2"/>
        <v>0</v>
      </c>
      <c r="K65" s="7">
        <f t="shared" si="3"/>
        <v>0</v>
      </c>
      <c r="M65" s="7">
        <f t="shared" si="4"/>
        <v>0</v>
      </c>
      <c r="O65" s="7">
        <f t="shared" si="5"/>
        <v>0</v>
      </c>
      <c r="Q65" s="7">
        <f t="shared" si="6"/>
        <v>0</v>
      </c>
      <c r="R65" s="8">
        <f t="shared" si="0"/>
        <v>0</v>
      </c>
      <c r="S65" s="8">
        <f t="shared" si="7"/>
        <v>0</v>
      </c>
    </row>
    <row r="66" customHeight="1" spans="2:19">
      <c r="B66" s="10">
        <v>62</v>
      </c>
      <c r="C66" s="7" t="s">
        <v>85</v>
      </c>
      <c r="D66" s="7">
        <v>0</v>
      </c>
      <c r="E66" s="7">
        <v>0</v>
      </c>
      <c r="G66" s="7">
        <f t="shared" si="1"/>
        <v>0</v>
      </c>
      <c r="I66" s="7">
        <f t="shared" si="2"/>
        <v>0</v>
      </c>
      <c r="K66" s="7">
        <f t="shared" si="3"/>
        <v>0</v>
      </c>
      <c r="M66" s="7">
        <f t="shared" si="4"/>
        <v>0</v>
      </c>
      <c r="O66" s="7">
        <f t="shared" si="5"/>
        <v>0</v>
      </c>
      <c r="Q66" s="7">
        <f t="shared" si="6"/>
        <v>0</v>
      </c>
      <c r="R66" s="8">
        <f t="shared" si="0"/>
        <v>0</v>
      </c>
      <c r="S66" s="8">
        <f t="shared" si="7"/>
        <v>0</v>
      </c>
    </row>
    <row r="67" customHeight="1" spans="2:19">
      <c r="B67" s="10">
        <v>63</v>
      </c>
      <c r="C67" s="7" t="s">
        <v>86</v>
      </c>
      <c r="D67" s="7">
        <v>0</v>
      </c>
      <c r="E67" s="7">
        <v>0</v>
      </c>
      <c r="G67" s="7">
        <f t="shared" si="1"/>
        <v>0</v>
      </c>
      <c r="I67" s="7">
        <f t="shared" si="2"/>
        <v>0</v>
      </c>
      <c r="K67" s="7">
        <f t="shared" si="3"/>
        <v>0</v>
      </c>
      <c r="M67" s="7">
        <f t="shared" si="4"/>
        <v>0</v>
      </c>
      <c r="O67" s="7">
        <f t="shared" si="5"/>
        <v>0</v>
      </c>
      <c r="Q67" s="7">
        <f t="shared" si="6"/>
        <v>0</v>
      </c>
      <c r="R67" s="8">
        <f t="shared" si="0"/>
        <v>0</v>
      </c>
      <c r="S67" s="8">
        <f t="shared" si="7"/>
        <v>0</v>
      </c>
    </row>
    <row r="68" customHeight="1" spans="2:19">
      <c r="B68" s="10">
        <v>64</v>
      </c>
      <c r="C68" s="7" t="s">
        <v>87</v>
      </c>
      <c r="D68" s="7">
        <v>0</v>
      </c>
      <c r="E68" s="7">
        <v>0</v>
      </c>
      <c r="G68" s="7">
        <f t="shared" si="1"/>
        <v>0</v>
      </c>
      <c r="I68" s="7">
        <f t="shared" si="2"/>
        <v>0</v>
      </c>
      <c r="K68" s="7">
        <f t="shared" si="3"/>
        <v>0</v>
      </c>
      <c r="M68" s="7">
        <f t="shared" si="4"/>
        <v>0</v>
      </c>
      <c r="O68" s="7">
        <f t="shared" si="5"/>
        <v>0</v>
      </c>
      <c r="Q68" s="7">
        <f t="shared" si="6"/>
        <v>0</v>
      </c>
      <c r="R68" s="8">
        <f t="shared" ref="R68:R90" si="8">F68+H68+J68+L68+N68+P68</f>
        <v>0</v>
      </c>
      <c r="S68" s="8">
        <f t="shared" si="7"/>
        <v>0</v>
      </c>
    </row>
    <row r="69" customHeight="1" spans="2:19">
      <c r="B69" s="10">
        <v>65</v>
      </c>
      <c r="C69" s="7" t="s">
        <v>88</v>
      </c>
      <c r="D69" s="7">
        <v>0</v>
      </c>
      <c r="E69" s="7">
        <v>0</v>
      </c>
      <c r="G69" s="7">
        <f t="shared" si="1"/>
        <v>0</v>
      </c>
      <c r="I69" s="7">
        <f t="shared" si="2"/>
        <v>0</v>
      </c>
      <c r="K69" s="7">
        <f t="shared" si="3"/>
        <v>0</v>
      </c>
      <c r="M69" s="7">
        <f t="shared" si="4"/>
        <v>0</v>
      </c>
      <c r="O69" s="7">
        <f t="shared" si="5"/>
        <v>0</v>
      </c>
      <c r="Q69" s="7">
        <f t="shared" si="6"/>
        <v>0</v>
      </c>
      <c r="R69" s="8">
        <f t="shared" si="8"/>
        <v>0</v>
      </c>
      <c r="S69" s="8">
        <f t="shared" si="7"/>
        <v>0</v>
      </c>
    </row>
    <row r="70" customHeight="1" spans="2:19">
      <c r="B70" s="10">
        <v>66</v>
      </c>
      <c r="C70" s="7" t="s">
        <v>89</v>
      </c>
      <c r="D70" s="7">
        <v>0</v>
      </c>
      <c r="E70" s="7">
        <v>0</v>
      </c>
      <c r="G70" s="7">
        <f t="shared" ref="G70:G90" si="9">F70/$F$4</f>
        <v>0</v>
      </c>
      <c r="I70" s="7">
        <f t="shared" ref="I70:I90" si="10">H70/$H$4</f>
        <v>0</v>
      </c>
      <c r="K70" s="7">
        <f t="shared" ref="K70:K90" si="11">J70/$J$4</f>
        <v>0</v>
      </c>
      <c r="M70" s="7">
        <f t="shared" ref="M70:M90" si="12">L70/$L$4</f>
        <v>0</v>
      </c>
      <c r="O70" s="7">
        <f t="shared" ref="O70:O90" si="13">N70/$N$4</f>
        <v>0</v>
      </c>
      <c r="Q70" s="7">
        <f t="shared" ref="Q70:Q90" si="14">P70/$P$4</f>
        <v>0</v>
      </c>
      <c r="R70" s="8">
        <f t="shared" si="8"/>
        <v>0</v>
      </c>
      <c r="S70" s="8">
        <f t="shared" ref="S70:S90" si="15">R70/$R$4</f>
        <v>0</v>
      </c>
    </row>
    <row r="71" customHeight="1" spans="2:19">
      <c r="B71" s="10">
        <v>67</v>
      </c>
      <c r="C71" s="7" t="s">
        <v>90</v>
      </c>
      <c r="D71" s="7">
        <v>0</v>
      </c>
      <c r="E71" s="7">
        <v>0</v>
      </c>
      <c r="G71" s="7">
        <f t="shared" si="9"/>
        <v>0</v>
      </c>
      <c r="I71" s="7">
        <f t="shared" si="10"/>
        <v>0</v>
      </c>
      <c r="K71" s="7">
        <f t="shared" si="11"/>
        <v>0</v>
      </c>
      <c r="M71" s="7">
        <f t="shared" si="12"/>
        <v>0</v>
      </c>
      <c r="O71" s="7">
        <f t="shared" si="13"/>
        <v>0</v>
      </c>
      <c r="Q71" s="7">
        <f t="shared" si="14"/>
        <v>0</v>
      </c>
      <c r="R71" s="8">
        <f t="shared" si="8"/>
        <v>0</v>
      </c>
      <c r="S71" s="8">
        <f t="shared" si="15"/>
        <v>0</v>
      </c>
    </row>
    <row r="72" customHeight="1" spans="2:19">
      <c r="B72" s="10">
        <v>68</v>
      </c>
      <c r="C72" s="7" t="s">
        <v>91</v>
      </c>
      <c r="D72" s="7">
        <v>0</v>
      </c>
      <c r="E72" s="7">
        <v>0</v>
      </c>
      <c r="G72" s="7">
        <f t="shared" si="9"/>
        <v>0</v>
      </c>
      <c r="I72" s="7">
        <f t="shared" si="10"/>
        <v>0</v>
      </c>
      <c r="K72" s="7">
        <f t="shared" si="11"/>
        <v>0</v>
      </c>
      <c r="M72" s="7">
        <f t="shared" si="12"/>
        <v>0</v>
      </c>
      <c r="O72" s="7">
        <f t="shared" si="13"/>
        <v>0</v>
      </c>
      <c r="Q72" s="7">
        <f t="shared" si="14"/>
        <v>0</v>
      </c>
      <c r="R72" s="8">
        <f t="shared" si="8"/>
        <v>0</v>
      </c>
      <c r="S72" s="8">
        <f t="shared" si="15"/>
        <v>0</v>
      </c>
    </row>
    <row r="73" customHeight="1" spans="2:19">
      <c r="B73" s="10">
        <v>69</v>
      </c>
      <c r="C73" s="7" t="s">
        <v>92</v>
      </c>
      <c r="D73" s="7">
        <v>0</v>
      </c>
      <c r="E73" s="7">
        <v>0</v>
      </c>
      <c r="G73" s="7">
        <f t="shared" si="9"/>
        <v>0</v>
      </c>
      <c r="I73" s="7">
        <f t="shared" si="10"/>
        <v>0</v>
      </c>
      <c r="K73" s="7">
        <f t="shared" si="11"/>
        <v>0</v>
      </c>
      <c r="M73" s="7">
        <f t="shared" si="12"/>
        <v>0</v>
      </c>
      <c r="O73" s="7">
        <f t="shared" si="13"/>
        <v>0</v>
      </c>
      <c r="Q73" s="7">
        <f t="shared" si="14"/>
        <v>0</v>
      </c>
      <c r="R73" s="8">
        <f t="shared" si="8"/>
        <v>0</v>
      </c>
      <c r="S73" s="8">
        <f t="shared" si="15"/>
        <v>0</v>
      </c>
    </row>
    <row r="74" customHeight="1" spans="2:19">
      <c r="B74" s="10">
        <v>70</v>
      </c>
      <c r="C74" s="7" t="s">
        <v>93</v>
      </c>
      <c r="D74" s="7">
        <v>0</v>
      </c>
      <c r="E74" s="7">
        <v>0</v>
      </c>
      <c r="G74" s="7">
        <f t="shared" si="9"/>
        <v>0</v>
      </c>
      <c r="I74" s="7">
        <f t="shared" si="10"/>
        <v>0</v>
      </c>
      <c r="K74" s="7">
        <f t="shared" si="11"/>
        <v>0</v>
      </c>
      <c r="M74" s="7">
        <f t="shared" si="12"/>
        <v>0</v>
      </c>
      <c r="O74" s="7">
        <f t="shared" si="13"/>
        <v>0</v>
      </c>
      <c r="Q74" s="7">
        <f t="shared" si="14"/>
        <v>0</v>
      </c>
      <c r="R74" s="8">
        <f t="shared" si="8"/>
        <v>0</v>
      </c>
      <c r="S74" s="8">
        <f t="shared" si="15"/>
        <v>0</v>
      </c>
    </row>
    <row r="75" customHeight="1" spans="2:19">
      <c r="B75" s="10">
        <v>71</v>
      </c>
      <c r="C75" s="7" t="s">
        <v>94</v>
      </c>
      <c r="D75" s="7">
        <v>0</v>
      </c>
      <c r="E75" s="7">
        <v>0</v>
      </c>
      <c r="G75" s="7">
        <f t="shared" si="9"/>
        <v>0</v>
      </c>
      <c r="I75" s="7">
        <f t="shared" si="10"/>
        <v>0</v>
      </c>
      <c r="K75" s="7">
        <f t="shared" si="11"/>
        <v>0</v>
      </c>
      <c r="M75" s="7">
        <f t="shared" si="12"/>
        <v>0</v>
      </c>
      <c r="O75" s="7">
        <f t="shared" si="13"/>
        <v>0</v>
      </c>
      <c r="Q75" s="7">
        <f t="shared" si="14"/>
        <v>0</v>
      </c>
      <c r="R75" s="8">
        <f t="shared" si="8"/>
        <v>0</v>
      </c>
      <c r="S75" s="8">
        <f t="shared" si="15"/>
        <v>0</v>
      </c>
    </row>
    <row r="76" customHeight="1" spans="2:19">
      <c r="B76" s="10">
        <v>72</v>
      </c>
      <c r="C76" s="7" t="s">
        <v>95</v>
      </c>
      <c r="D76" s="7">
        <v>0</v>
      </c>
      <c r="E76" s="7">
        <v>0</v>
      </c>
      <c r="G76" s="7">
        <f t="shared" si="9"/>
        <v>0</v>
      </c>
      <c r="I76" s="7">
        <f t="shared" si="10"/>
        <v>0</v>
      </c>
      <c r="K76" s="7">
        <f t="shared" si="11"/>
        <v>0</v>
      </c>
      <c r="M76" s="7">
        <f t="shared" si="12"/>
        <v>0</v>
      </c>
      <c r="O76" s="7">
        <f t="shared" si="13"/>
        <v>0</v>
      </c>
      <c r="Q76" s="7">
        <f t="shared" si="14"/>
        <v>0</v>
      </c>
      <c r="R76" s="8">
        <f t="shared" si="8"/>
        <v>0</v>
      </c>
      <c r="S76" s="8">
        <f t="shared" si="15"/>
        <v>0</v>
      </c>
    </row>
    <row r="77" customHeight="1" spans="2:19">
      <c r="B77" s="10">
        <v>73</v>
      </c>
      <c r="C77" s="7" t="s">
        <v>96</v>
      </c>
      <c r="D77" s="7">
        <v>0</v>
      </c>
      <c r="E77" s="7">
        <v>0</v>
      </c>
      <c r="G77" s="7">
        <f t="shared" si="9"/>
        <v>0</v>
      </c>
      <c r="I77" s="7">
        <f t="shared" si="10"/>
        <v>0</v>
      </c>
      <c r="K77" s="7">
        <f t="shared" si="11"/>
        <v>0</v>
      </c>
      <c r="M77" s="7">
        <f t="shared" si="12"/>
        <v>0</v>
      </c>
      <c r="O77" s="7">
        <f t="shared" si="13"/>
        <v>0</v>
      </c>
      <c r="Q77" s="7">
        <f t="shared" si="14"/>
        <v>0</v>
      </c>
      <c r="R77" s="8">
        <f t="shared" si="8"/>
        <v>0</v>
      </c>
      <c r="S77" s="8">
        <f t="shared" si="15"/>
        <v>0</v>
      </c>
    </row>
    <row r="78" customHeight="1" spans="2:19">
      <c r="B78" s="10">
        <v>74</v>
      </c>
      <c r="C78" s="7" t="s">
        <v>97</v>
      </c>
      <c r="D78" s="7">
        <v>0</v>
      </c>
      <c r="E78" s="7">
        <v>0</v>
      </c>
      <c r="G78" s="7">
        <f t="shared" si="9"/>
        <v>0</v>
      </c>
      <c r="I78" s="7">
        <f t="shared" si="10"/>
        <v>0</v>
      </c>
      <c r="K78" s="7">
        <f t="shared" si="11"/>
        <v>0</v>
      </c>
      <c r="M78" s="7">
        <f t="shared" si="12"/>
        <v>0</v>
      </c>
      <c r="O78" s="7">
        <f t="shared" si="13"/>
        <v>0</v>
      </c>
      <c r="Q78" s="7">
        <f t="shared" si="14"/>
        <v>0</v>
      </c>
      <c r="R78" s="8">
        <f t="shared" si="8"/>
        <v>0</v>
      </c>
      <c r="S78" s="8">
        <f t="shared" si="15"/>
        <v>0</v>
      </c>
    </row>
    <row r="79" customHeight="1" spans="2:19">
      <c r="B79" s="10">
        <v>75</v>
      </c>
      <c r="C79" s="7" t="s">
        <v>98</v>
      </c>
      <c r="D79" s="7">
        <v>0</v>
      </c>
      <c r="E79" s="7">
        <v>0</v>
      </c>
      <c r="G79" s="7">
        <f t="shared" si="9"/>
        <v>0</v>
      </c>
      <c r="I79" s="7">
        <f t="shared" si="10"/>
        <v>0</v>
      </c>
      <c r="K79" s="7">
        <f t="shared" si="11"/>
        <v>0</v>
      </c>
      <c r="M79" s="7">
        <f t="shared" si="12"/>
        <v>0</v>
      </c>
      <c r="O79" s="7">
        <f t="shared" si="13"/>
        <v>0</v>
      </c>
      <c r="Q79" s="7">
        <f t="shared" si="14"/>
        <v>0</v>
      </c>
      <c r="R79" s="8">
        <f t="shared" si="8"/>
        <v>0</v>
      </c>
      <c r="S79" s="8">
        <f t="shared" si="15"/>
        <v>0</v>
      </c>
    </row>
    <row r="80" customHeight="1" spans="2:19">
      <c r="B80" s="10">
        <v>76</v>
      </c>
      <c r="C80" s="7" t="s">
        <v>99</v>
      </c>
      <c r="D80" s="7">
        <v>0</v>
      </c>
      <c r="E80" s="7">
        <v>0</v>
      </c>
      <c r="G80" s="7">
        <f t="shared" si="9"/>
        <v>0</v>
      </c>
      <c r="I80" s="7">
        <f t="shared" si="10"/>
        <v>0</v>
      </c>
      <c r="K80" s="7">
        <f t="shared" si="11"/>
        <v>0</v>
      </c>
      <c r="M80" s="7">
        <f t="shared" si="12"/>
        <v>0</v>
      </c>
      <c r="O80" s="7">
        <f t="shared" si="13"/>
        <v>0</v>
      </c>
      <c r="Q80" s="7">
        <f t="shared" si="14"/>
        <v>0</v>
      </c>
      <c r="R80" s="8">
        <f t="shared" si="8"/>
        <v>0</v>
      </c>
      <c r="S80" s="8">
        <f t="shared" si="15"/>
        <v>0</v>
      </c>
    </row>
    <row r="81" customHeight="1" spans="2:19">
      <c r="B81" s="10">
        <v>77</v>
      </c>
      <c r="C81" s="7" t="s">
        <v>100</v>
      </c>
      <c r="D81" s="7">
        <v>0</v>
      </c>
      <c r="E81" s="7">
        <v>0</v>
      </c>
      <c r="G81" s="7">
        <f t="shared" si="9"/>
        <v>0</v>
      </c>
      <c r="I81" s="7">
        <f t="shared" si="10"/>
        <v>0</v>
      </c>
      <c r="K81" s="7">
        <f t="shared" si="11"/>
        <v>0</v>
      </c>
      <c r="M81" s="7">
        <f t="shared" si="12"/>
        <v>0</v>
      </c>
      <c r="O81" s="7">
        <f t="shared" si="13"/>
        <v>0</v>
      </c>
      <c r="Q81" s="7">
        <f t="shared" si="14"/>
        <v>0</v>
      </c>
      <c r="R81" s="8">
        <f t="shared" si="8"/>
        <v>0</v>
      </c>
      <c r="S81" s="8">
        <f t="shared" si="15"/>
        <v>0</v>
      </c>
    </row>
    <row r="82" customHeight="1" spans="2:19">
      <c r="B82" s="10">
        <v>78</v>
      </c>
      <c r="C82" s="7" t="s">
        <v>101</v>
      </c>
      <c r="D82" s="7">
        <v>0</v>
      </c>
      <c r="E82" s="7">
        <v>0</v>
      </c>
      <c r="G82" s="7">
        <f t="shared" si="9"/>
        <v>0</v>
      </c>
      <c r="I82" s="7">
        <f t="shared" si="10"/>
        <v>0</v>
      </c>
      <c r="K82" s="7">
        <f t="shared" si="11"/>
        <v>0</v>
      </c>
      <c r="M82" s="7">
        <f t="shared" si="12"/>
        <v>0</v>
      </c>
      <c r="O82" s="7">
        <f t="shared" si="13"/>
        <v>0</v>
      </c>
      <c r="Q82" s="7">
        <f t="shared" si="14"/>
        <v>0</v>
      </c>
      <c r="R82" s="8">
        <f t="shared" si="8"/>
        <v>0</v>
      </c>
      <c r="S82" s="8">
        <f t="shared" si="15"/>
        <v>0</v>
      </c>
    </row>
    <row r="83" customHeight="1" spans="2:19">
      <c r="B83" s="10">
        <v>79</v>
      </c>
      <c r="C83" s="7" t="s">
        <v>102</v>
      </c>
      <c r="D83" s="7">
        <v>0</v>
      </c>
      <c r="E83" s="7">
        <v>0</v>
      </c>
      <c r="G83" s="7">
        <f t="shared" si="9"/>
        <v>0</v>
      </c>
      <c r="I83" s="7">
        <f t="shared" si="10"/>
        <v>0</v>
      </c>
      <c r="K83" s="7">
        <f t="shared" si="11"/>
        <v>0</v>
      </c>
      <c r="M83" s="7">
        <f t="shared" si="12"/>
        <v>0</v>
      </c>
      <c r="O83" s="7">
        <f t="shared" si="13"/>
        <v>0</v>
      </c>
      <c r="Q83" s="7">
        <f t="shared" si="14"/>
        <v>0</v>
      </c>
      <c r="R83" s="8">
        <f t="shared" si="8"/>
        <v>0</v>
      </c>
      <c r="S83" s="8">
        <f t="shared" si="15"/>
        <v>0</v>
      </c>
    </row>
    <row r="84" customHeight="1" spans="2:19">
      <c r="B84" s="10">
        <v>80</v>
      </c>
      <c r="C84" s="7" t="s">
        <v>103</v>
      </c>
      <c r="D84" s="7">
        <v>0</v>
      </c>
      <c r="E84" s="7">
        <v>0</v>
      </c>
      <c r="G84" s="7">
        <f t="shared" si="9"/>
        <v>0</v>
      </c>
      <c r="I84" s="7">
        <f t="shared" si="10"/>
        <v>0</v>
      </c>
      <c r="K84" s="7">
        <f t="shared" si="11"/>
        <v>0</v>
      </c>
      <c r="M84" s="7">
        <f t="shared" si="12"/>
        <v>0</v>
      </c>
      <c r="O84" s="7">
        <f t="shared" si="13"/>
        <v>0</v>
      </c>
      <c r="Q84" s="7">
        <f t="shared" si="14"/>
        <v>0</v>
      </c>
      <c r="R84" s="8">
        <f t="shared" si="8"/>
        <v>0</v>
      </c>
      <c r="S84" s="8">
        <f t="shared" si="15"/>
        <v>0</v>
      </c>
    </row>
    <row r="85" customHeight="1" spans="2:19">
      <c r="B85" s="10">
        <v>81</v>
      </c>
      <c r="C85" s="7" t="s">
        <v>104</v>
      </c>
      <c r="D85" s="7">
        <v>0</v>
      </c>
      <c r="E85" s="7">
        <v>0</v>
      </c>
      <c r="G85" s="7">
        <f t="shared" si="9"/>
        <v>0</v>
      </c>
      <c r="I85" s="7">
        <f t="shared" si="10"/>
        <v>0</v>
      </c>
      <c r="K85" s="7">
        <f t="shared" si="11"/>
        <v>0</v>
      </c>
      <c r="M85" s="7">
        <f t="shared" si="12"/>
        <v>0</v>
      </c>
      <c r="O85" s="7">
        <f t="shared" si="13"/>
        <v>0</v>
      </c>
      <c r="Q85" s="7">
        <f t="shared" si="14"/>
        <v>0</v>
      </c>
      <c r="R85" s="8">
        <f t="shared" si="8"/>
        <v>0</v>
      </c>
      <c r="S85" s="8">
        <f t="shared" si="15"/>
        <v>0</v>
      </c>
    </row>
    <row r="86" customHeight="1" spans="2:19">
      <c r="B86" s="10">
        <v>82</v>
      </c>
      <c r="C86" s="7" t="s">
        <v>105</v>
      </c>
      <c r="D86" s="7">
        <v>0</v>
      </c>
      <c r="E86" s="7">
        <v>0</v>
      </c>
      <c r="G86" s="7">
        <f t="shared" si="9"/>
        <v>0</v>
      </c>
      <c r="I86" s="7">
        <f t="shared" si="10"/>
        <v>0</v>
      </c>
      <c r="K86" s="7">
        <f t="shared" si="11"/>
        <v>0</v>
      </c>
      <c r="M86" s="7">
        <f t="shared" si="12"/>
        <v>0</v>
      </c>
      <c r="O86" s="7">
        <f t="shared" si="13"/>
        <v>0</v>
      </c>
      <c r="Q86" s="7">
        <f t="shared" si="14"/>
        <v>0</v>
      </c>
      <c r="R86" s="8">
        <f t="shared" si="8"/>
        <v>0</v>
      </c>
      <c r="S86" s="8">
        <f t="shared" si="15"/>
        <v>0</v>
      </c>
    </row>
    <row r="87" customHeight="1" spans="2:19">
      <c r="B87" s="10">
        <v>83</v>
      </c>
      <c r="C87" s="7" t="s">
        <v>106</v>
      </c>
      <c r="D87" s="7">
        <v>0</v>
      </c>
      <c r="E87" s="7">
        <v>0</v>
      </c>
      <c r="G87" s="7">
        <f t="shared" si="9"/>
        <v>0</v>
      </c>
      <c r="I87" s="7">
        <f t="shared" si="10"/>
        <v>0</v>
      </c>
      <c r="K87" s="7">
        <f t="shared" si="11"/>
        <v>0</v>
      </c>
      <c r="M87" s="7">
        <f t="shared" si="12"/>
        <v>0</v>
      </c>
      <c r="O87" s="7">
        <f t="shared" si="13"/>
        <v>0</v>
      </c>
      <c r="Q87" s="7">
        <f t="shared" si="14"/>
        <v>0</v>
      </c>
      <c r="R87" s="8">
        <f t="shared" si="8"/>
        <v>0</v>
      </c>
      <c r="S87" s="8">
        <f t="shared" si="15"/>
        <v>0</v>
      </c>
    </row>
    <row r="88" customHeight="1" spans="2:19">
      <c r="B88" s="10">
        <v>84</v>
      </c>
      <c r="C88" s="7" t="s">
        <v>107</v>
      </c>
      <c r="D88" s="7">
        <v>0</v>
      </c>
      <c r="E88" s="7">
        <v>0</v>
      </c>
      <c r="G88" s="7">
        <f t="shared" si="9"/>
        <v>0</v>
      </c>
      <c r="I88" s="7">
        <f t="shared" si="10"/>
        <v>0</v>
      </c>
      <c r="K88" s="7">
        <f t="shared" si="11"/>
        <v>0</v>
      </c>
      <c r="M88" s="7">
        <f t="shared" si="12"/>
        <v>0</v>
      </c>
      <c r="O88" s="7">
        <f t="shared" si="13"/>
        <v>0</v>
      </c>
      <c r="Q88" s="7">
        <f t="shared" si="14"/>
        <v>0</v>
      </c>
      <c r="R88" s="8">
        <f t="shared" si="8"/>
        <v>0</v>
      </c>
      <c r="S88" s="8">
        <f t="shared" si="15"/>
        <v>0</v>
      </c>
    </row>
    <row r="89" customHeight="1" spans="2:19">
      <c r="B89" s="10">
        <v>85</v>
      </c>
      <c r="C89" s="7" t="s">
        <v>108</v>
      </c>
      <c r="D89" s="7">
        <v>0</v>
      </c>
      <c r="E89" s="7">
        <v>0</v>
      </c>
      <c r="G89" s="7">
        <f t="shared" si="9"/>
        <v>0</v>
      </c>
      <c r="I89" s="7">
        <f t="shared" si="10"/>
        <v>0</v>
      </c>
      <c r="K89" s="7">
        <f t="shared" si="11"/>
        <v>0</v>
      </c>
      <c r="M89" s="7">
        <f t="shared" si="12"/>
        <v>0</v>
      </c>
      <c r="O89" s="7">
        <f t="shared" si="13"/>
        <v>0</v>
      </c>
      <c r="Q89" s="7">
        <f t="shared" si="14"/>
        <v>0</v>
      </c>
      <c r="R89" s="8">
        <f t="shared" si="8"/>
        <v>0</v>
      </c>
      <c r="S89" s="8">
        <f t="shared" si="15"/>
        <v>0</v>
      </c>
    </row>
    <row r="90" customHeight="1" spans="2:19">
      <c r="B90" s="10">
        <v>86</v>
      </c>
      <c r="C90" s="7" t="s">
        <v>109</v>
      </c>
      <c r="D90" s="7">
        <v>0</v>
      </c>
      <c r="E90" s="7">
        <v>0</v>
      </c>
      <c r="G90" s="7">
        <f t="shared" si="9"/>
        <v>0</v>
      </c>
      <c r="I90" s="7">
        <f t="shared" si="10"/>
        <v>0</v>
      </c>
      <c r="K90" s="7">
        <f t="shared" si="11"/>
        <v>0</v>
      </c>
      <c r="M90" s="7">
        <f t="shared" si="12"/>
        <v>0</v>
      </c>
      <c r="O90" s="7">
        <f t="shared" si="13"/>
        <v>0</v>
      </c>
      <c r="Q90" s="7">
        <f t="shared" si="14"/>
        <v>0</v>
      </c>
      <c r="R90" s="8">
        <f t="shared" si="8"/>
        <v>0</v>
      </c>
      <c r="S90" s="8">
        <f t="shared" si="15"/>
        <v>0</v>
      </c>
    </row>
    <row r="91" s="5" customFormat="1" customHeight="1" spans="2:73">
      <c r="B91" s="5">
        <v>87</v>
      </c>
      <c r="C91" s="5" t="s">
        <v>110</v>
      </c>
      <c r="D91" s="5">
        <v>18351296.464258</v>
      </c>
      <c r="E91" s="5">
        <v>213.997159627548</v>
      </c>
      <c r="F91" s="5">
        <f t="shared" ref="F91:K91" si="16">SUM(F5:F90)-F5-F49</f>
        <v>3432603.47105892</v>
      </c>
      <c r="G91" s="5">
        <f t="shared" si="16"/>
        <v>158.184491753867</v>
      </c>
      <c r="H91" s="5">
        <f t="shared" si="16"/>
        <v>4526095.52996534</v>
      </c>
      <c r="I91" s="5">
        <f t="shared" si="16"/>
        <v>146.951153570303</v>
      </c>
      <c r="J91" s="5">
        <f t="shared" si="16"/>
        <v>4910620.21939032</v>
      </c>
      <c r="K91" s="5">
        <f t="shared" si="16"/>
        <v>144.430006452656</v>
      </c>
      <c r="L91" s="5">
        <f t="shared" ref="L91:S91" si="17">SUM(L5:L90)-L5-L49</f>
        <v>4958685.81381843</v>
      </c>
      <c r="M91" s="5">
        <f t="shared" si="17"/>
        <v>144.147843424954</v>
      </c>
      <c r="N91" s="5">
        <f t="shared" si="17"/>
        <v>5078849.76388874</v>
      </c>
      <c r="O91" s="5">
        <f t="shared" si="17"/>
        <v>143.470332313241</v>
      </c>
      <c r="P91" s="5">
        <f t="shared" si="17"/>
        <v>4958685.80765176</v>
      </c>
      <c r="Q91" s="5">
        <f t="shared" si="17"/>
        <v>144.147843245691</v>
      </c>
      <c r="R91" s="8">
        <f t="shared" si="17"/>
        <v>27865540.6057735</v>
      </c>
      <c r="S91" s="8">
        <f t="shared" si="17"/>
        <v>146.12239436693</v>
      </c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</row>
    <row r="92" s="5" customFormat="1" customHeight="1" spans="3:73">
      <c r="C92" s="5" t="s">
        <v>111</v>
      </c>
      <c r="D92" s="5">
        <v>0</v>
      </c>
      <c r="E92" s="5">
        <v>0</v>
      </c>
      <c r="F92" s="4">
        <f t="shared" ref="F92:O92" si="18">F91-F5-F28-F42-F48</f>
        <v>2634413.96405892</v>
      </c>
      <c r="G92" s="5">
        <f t="shared" si="18"/>
        <v>121.401565164005</v>
      </c>
      <c r="H92" s="5">
        <f t="shared" si="18"/>
        <v>3724354.11096534</v>
      </c>
      <c r="I92" s="5">
        <f t="shared" si="18"/>
        <v>120.920588018355</v>
      </c>
      <c r="J92" s="4">
        <f t="shared" si="18"/>
        <v>4107629.77305698</v>
      </c>
      <c r="K92" s="5">
        <f t="shared" si="18"/>
        <v>120.812640384029</v>
      </c>
      <c r="L92" s="5">
        <f t="shared" si="18"/>
        <v>4155539.2374851</v>
      </c>
      <c r="M92" s="5">
        <f t="shared" si="18"/>
        <v>120.800559229218</v>
      </c>
      <c r="N92" s="5">
        <f t="shared" si="18"/>
        <v>4275312.86955541</v>
      </c>
      <c r="O92" s="5">
        <f t="shared" si="18"/>
        <v>120.771549987441</v>
      </c>
      <c r="P92" s="5">
        <f t="shared" ref="P92:S92" si="19">P91-P5-P28-P42-P48</f>
        <v>4155539.23215176</v>
      </c>
      <c r="Q92" s="5">
        <f t="shared" si="19"/>
        <v>120.800559074179</v>
      </c>
      <c r="R92" s="5">
        <f t="shared" si="19"/>
        <v>23052789.1872735</v>
      </c>
      <c r="S92" s="5">
        <f t="shared" si="19"/>
        <v>120.885103236883</v>
      </c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</row>
    <row r="93" s="6" customFormat="1" customHeight="1" spans="18:19">
      <c r="R93" s="20"/>
      <c r="S93" s="20"/>
    </row>
    <row r="94" s="6" customFormat="1" customHeight="1" spans="18:19">
      <c r="R94" s="20"/>
      <c r="S94" s="20"/>
    </row>
    <row r="95" s="6" customFormat="1" customHeight="1" spans="18:19">
      <c r="R95" s="20"/>
      <c r="S95" s="20"/>
    </row>
    <row r="96" s="6" customFormat="1" customHeight="1" spans="18:19">
      <c r="R96" s="20"/>
      <c r="S96" s="20"/>
    </row>
    <row r="97" s="6" customFormat="1" customHeight="1" spans="18:19">
      <c r="R97" s="20"/>
      <c r="S97" s="20"/>
    </row>
    <row r="98" s="6" customFormat="1" customHeight="1" spans="18:19">
      <c r="R98" s="20"/>
      <c r="S98" s="20"/>
    </row>
    <row r="99" s="6" customFormat="1" customHeight="1" spans="18:19">
      <c r="R99" s="20"/>
      <c r="S99" s="20"/>
    </row>
    <row r="100" s="6" customFormat="1" customHeight="1" spans="18:19">
      <c r="R100" s="20"/>
      <c r="S100" s="20"/>
    </row>
    <row r="101" s="6" customFormat="1" customHeight="1" spans="18:19">
      <c r="R101" s="20"/>
      <c r="S101" s="20"/>
    </row>
    <row r="102" s="6" customFormat="1" customHeight="1" spans="18:19">
      <c r="R102" s="20"/>
      <c r="S102" s="20"/>
    </row>
    <row r="103" s="6" customFormat="1" customHeight="1" spans="18:19">
      <c r="R103" s="20"/>
      <c r="S103" s="20"/>
    </row>
    <row r="104" s="6" customFormat="1" customHeight="1" spans="18:19">
      <c r="R104" s="20"/>
      <c r="S104" s="20"/>
    </row>
    <row r="105" s="6" customFormat="1" customHeight="1" spans="18:19">
      <c r="R105" s="20"/>
      <c r="S105" s="20"/>
    </row>
    <row r="106" s="6" customFormat="1" customHeight="1" spans="18:19">
      <c r="R106" s="20"/>
      <c r="S106" s="20"/>
    </row>
    <row r="107" s="6" customFormat="1" customHeight="1" spans="18:19">
      <c r="R107" s="20"/>
      <c r="S107" s="20"/>
    </row>
    <row r="108" s="6" customFormat="1" customHeight="1" spans="18:19">
      <c r="R108" s="20"/>
      <c r="S108" s="20"/>
    </row>
    <row r="109" s="6" customFormat="1" customHeight="1" spans="18:19">
      <c r="R109" s="20"/>
      <c r="S109" s="20"/>
    </row>
    <row r="110" s="6" customFormat="1" customHeight="1" spans="18:19">
      <c r="R110" s="20"/>
      <c r="S110" s="20"/>
    </row>
    <row r="111" s="6" customFormat="1" customHeight="1" spans="18:19">
      <c r="R111" s="20"/>
      <c r="S111" s="20"/>
    </row>
    <row r="112" s="6" customFormat="1" customHeight="1" spans="18:19">
      <c r="R112" s="20"/>
      <c r="S112" s="20"/>
    </row>
    <row r="113" s="6" customFormat="1" customHeight="1" spans="18:19">
      <c r="R113" s="20"/>
      <c r="S113" s="20"/>
    </row>
    <row r="114" s="6" customFormat="1" customHeight="1" spans="18:19">
      <c r="R114" s="20"/>
      <c r="S114" s="20"/>
    </row>
    <row r="115" s="6" customFormat="1" customHeight="1" spans="18:19">
      <c r="R115" s="20"/>
      <c r="S115" s="20"/>
    </row>
    <row r="116" s="6" customFormat="1" customHeight="1" spans="18:19">
      <c r="R116" s="20"/>
      <c r="S116" s="20"/>
    </row>
    <row r="117" s="6" customFormat="1" customHeight="1" spans="18:19">
      <c r="R117" s="20"/>
      <c r="S117" s="20"/>
    </row>
    <row r="118" s="6" customFormat="1" customHeight="1" spans="18:19">
      <c r="R118" s="20"/>
      <c r="S118" s="20"/>
    </row>
    <row r="119" s="6" customFormat="1" customHeight="1" spans="18:19">
      <c r="R119" s="20"/>
      <c r="S119" s="20"/>
    </row>
    <row r="120" s="6" customFormat="1" customHeight="1" spans="18:19">
      <c r="R120" s="20"/>
      <c r="S120" s="20"/>
    </row>
    <row r="121" s="6" customFormat="1" customHeight="1" spans="18:19">
      <c r="R121" s="20"/>
      <c r="S121" s="20"/>
    </row>
    <row r="122" s="6" customFormat="1" customHeight="1" spans="18:19">
      <c r="R122" s="20"/>
      <c r="S122" s="20"/>
    </row>
    <row r="123" s="6" customFormat="1" customHeight="1" spans="18:19">
      <c r="R123" s="20"/>
      <c r="S123" s="20"/>
    </row>
    <row r="124" s="6" customFormat="1" customHeight="1" spans="18:19">
      <c r="R124" s="20"/>
      <c r="S124" s="20"/>
    </row>
    <row r="125" s="6" customFormat="1" customHeight="1" spans="18:19">
      <c r="R125" s="20"/>
      <c r="S125" s="20"/>
    </row>
    <row r="126" s="6" customFormat="1" customHeight="1" spans="18:19">
      <c r="R126" s="20"/>
      <c r="S126" s="20"/>
    </row>
    <row r="127" s="6" customFormat="1" customHeight="1" spans="18:19">
      <c r="R127" s="20"/>
      <c r="S127" s="20"/>
    </row>
    <row r="128" s="6" customFormat="1" customHeight="1" spans="18:19">
      <c r="R128" s="20"/>
      <c r="S128" s="20"/>
    </row>
    <row r="129" s="6" customFormat="1" customHeight="1" spans="18:19">
      <c r="R129" s="20"/>
      <c r="S129" s="20"/>
    </row>
    <row r="130" s="6" customFormat="1" customHeight="1" spans="18:19">
      <c r="R130" s="20"/>
      <c r="S130" s="20"/>
    </row>
    <row r="131" s="6" customFormat="1" customHeight="1" spans="18:19">
      <c r="R131" s="20"/>
      <c r="S131" s="20"/>
    </row>
    <row r="132" s="6" customFormat="1" customHeight="1" spans="18:19">
      <c r="R132" s="20"/>
      <c r="S132" s="20"/>
    </row>
    <row r="133" s="6" customFormat="1" customHeight="1" spans="18:19">
      <c r="R133" s="20"/>
      <c r="S133" s="20"/>
    </row>
    <row r="134" s="6" customFormat="1" customHeight="1" spans="18:19">
      <c r="R134" s="20"/>
      <c r="S134" s="20"/>
    </row>
    <row r="135" s="6" customFormat="1" customHeight="1" spans="18:19">
      <c r="R135" s="20"/>
      <c r="S135" s="20"/>
    </row>
    <row r="136" s="6" customFormat="1" customHeight="1" spans="18:19">
      <c r="R136" s="20"/>
      <c r="S136" s="20"/>
    </row>
    <row r="137" s="6" customFormat="1" customHeight="1" spans="18:19">
      <c r="R137" s="20"/>
      <c r="S137" s="20"/>
    </row>
    <row r="138" s="6" customFormat="1" customHeight="1" spans="18:19">
      <c r="R138" s="20"/>
      <c r="S138" s="20"/>
    </row>
    <row r="139" s="6" customFormat="1" customHeight="1" spans="18:19">
      <c r="R139" s="20"/>
      <c r="S139" s="20"/>
    </row>
    <row r="140" s="6" customFormat="1" customHeight="1" spans="18:19">
      <c r="R140" s="20"/>
      <c r="S140" s="20"/>
    </row>
    <row r="141" s="6" customFormat="1" customHeight="1" spans="18:19">
      <c r="R141" s="20"/>
      <c r="S141" s="20"/>
    </row>
    <row r="142" s="6" customFormat="1" customHeight="1" spans="18:19">
      <c r="R142" s="20"/>
      <c r="S142" s="20"/>
    </row>
    <row r="143" s="6" customFormat="1" customHeight="1" spans="18:19">
      <c r="R143" s="20"/>
      <c r="S143" s="20"/>
    </row>
    <row r="144" s="6" customFormat="1" customHeight="1" spans="18:19">
      <c r="R144" s="20"/>
      <c r="S144" s="20"/>
    </row>
    <row r="145" s="6" customFormat="1" customHeight="1" spans="18:19">
      <c r="R145" s="20"/>
      <c r="S145" s="20"/>
    </row>
    <row r="146" s="6" customFormat="1" customHeight="1" spans="18:19">
      <c r="R146" s="20"/>
      <c r="S146" s="20"/>
    </row>
    <row r="147" s="6" customFormat="1" customHeight="1" spans="18:19">
      <c r="R147" s="20"/>
      <c r="S147" s="20"/>
    </row>
    <row r="148" s="6" customFormat="1" customHeight="1" spans="18:19">
      <c r="R148" s="20"/>
      <c r="S148" s="20"/>
    </row>
    <row r="149" s="6" customFormat="1" customHeight="1" spans="18:19">
      <c r="R149" s="20"/>
      <c r="S149" s="20"/>
    </row>
    <row r="150" s="6" customFormat="1" customHeight="1" spans="18:19">
      <c r="R150" s="20"/>
      <c r="S150" s="20"/>
    </row>
    <row r="151" s="6" customFormat="1" customHeight="1" spans="18:19">
      <c r="R151" s="20"/>
      <c r="S151" s="20"/>
    </row>
    <row r="152" s="6" customFormat="1" customHeight="1" spans="18:19">
      <c r="R152" s="20"/>
      <c r="S152" s="20"/>
    </row>
    <row r="153" s="6" customFormat="1" customHeight="1" spans="18:19">
      <c r="R153" s="20"/>
      <c r="S153" s="20"/>
    </row>
    <row r="154" s="6" customFormat="1" customHeight="1" spans="18:19">
      <c r="R154" s="20"/>
      <c r="S154" s="20"/>
    </row>
    <row r="155" s="6" customFormat="1" customHeight="1" spans="18:19">
      <c r="R155" s="20"/>
      <c r="S155" s="20"/>
    </row>
    <row r="156" s="6" customFormat="1" customHeight="1" spans="18:19">
      <c r="R156" s="20"/>
      <c r="S156" s="20"/>
    </row>
    <row r="157" s="6" customFormat="1" customHeight="1" spans="18:19">
      <c r="R157" s="20"/>
      <c r="S157" s="20"/>
    </row>
    <row r="158" s="6" customFormat="1" customHeight="1" spans="18:19">
      <c r="R158" s="20"/>
      <c r="S158" s="20"/>
    </row>
    <row r="159" s="6" customFormat="1" customHeight="1" spans="18:19">
      <c r="R159" s="20"/>
      <c r="S159" s="20"/>
    </row>
    <row r="160" s="6" customFormat="1" customHeight="1" spans="18:19">
      <c r="R160" s="20"/>
      <c r="S160" s="20"/>
    </row>
    <row r="161" s="6" customFormat="1" customHeight="1" spans="18:19">
      <c r="R161" s="20"/>
      <c r="S161" s="20"/>
    </row>
    <row r="162" s="6" customFormat="1" customHeight="1" spans="18:19">
      <c r="R162" s="20"/>
      <c r="S162" s="20"/>
    </row>
    <row r="163" s="6" customFormat="1" customHeight="1" spans="18:19">
      <c r="R163" s="20"/>
      <c r="S163" s="20"/>
    </row>
    <row r="164" s="6" customFormat="1" customHeight="1" spans="18:19">
      <c r="R164" s="20"/>
      <c r="S164" s="20"/>
    </row>
    <row r="165" s="6" customFormat="1" customHeight="1" spans="18:19">
      <c r="R165" s="20"/>
      <c r="S165" s="20"/>
    </row>
    <row r="166" s="6" customFormat="1" customHeight="1" spans="18:19">
      <c r="R166" s="20"/>
      <c r="S166" s="20"/>
    </row>
    <row r="167" s="6" customFormat="1" customHeight="1" spans="18:19">
      <c r="R167" s="20"/>
      <c r="S167" s="20"/>
    </row>
    <row r="168" s="6" customFormat="1" customHeight="1" spans="18:19">
      <c r="R168" s="20"/>
      <c r="S168" s="20"/>
    </row>
    <row r="169" s="6" customFormat="1" customHeight="1" spans="18:19">
      <c r="R169" s="20"/>
      <c r="S169" s="20"/>
    </row>
    <row r="170" s="6" customFormat="1" customHeight="1" spans="18:19">
      <c r="R170" s="20"/>
      <c r="S170" s="20"/>
    </row>
    <row r="171" s="6" customFormat="1" customHeight="1" spans="18:19">
      <c r="R171" s="20"/>
      <c r="S171" s="20"/>
    </row>
    <row r="172" s="6" customFormat="1" customHeight="1" spans="18:19">
      <c r="R172" s="20"/>
      <c r="S172" s="20"/>
    </row>
    <row r="173" s="6" customFormat="1" customHeight="1" spans="18:19">
      <c r="R173" s="20"/>
      <c r="S173" s="20"/>
    </row>
    <row r="174" s="6" customFormat="1" customHeight="1" spans="18:19">
      <c r="R174" s="20"/>
      <c r="S174" s="20"/>
    </row>
    <row r="175" s="6" customFormat="1" customHeight="1" spans="18:19">
      <c r="R175" s="20"/>
      <c r="S175" s="20"/>
    </row>
    <row r="176" s="6" customFormat="1" customHeight="1" spans="18:19">
      <c r="R176" s="20"/>
      <c r="S176" s="20"/>
    </row>
    <row r="177" s="6" customFormat="1" customHeight="1" spans="18:19">
      <c r="R177" s="20"/>
      <c r="S177" s="20"/>
    </row>
    <row r="178" s="6" customFormat="1" customHeight="1" spans="18:19">
      <c r="R178" s="20"/>
      <c r="S178" s="20"/>
    </row>
    <row r="179" s="6" customFormat="1" customHeight="1" spans="18:19">
      <c r="R179" s="20"/>
      <c r="S179" s="20"/>
    </row>
    <row r="180" s="6" customFormat="1" customHeight="1" spans="18:19">
      <c r="R180" s="20"/>
      <c r="S180" s="20"/>
    </row>
    <row r="181" s="6" customFormat="1" customHeight="1" spans="18:19">
      <c r="R181" s="20"/>
      <c r="S181" s="20"/>
    </row>
    <row r="182" s="6" customFormat="1" customHeight="1" spans="18:19">
      <c r="R182" s="20"/>
      <c r="S182" s="20"/>
    </row>
    <row r="183" s="6" customFormat="1" customHeight="1" spans="18:19">
      <c r="R183" s="20"/>
      <c r="S183" s="20"/>
    </row>
    <row r="184" s="6" customFormat="1" customHeight="1" spans="18:19">
      <c r="R184" s="20"/>
      <c r="S184" s="20"/>
    </row>
    <row r="185" s="6" customFormat="1" customHeight="1" spans="18:19">
      <c r="R185" s="20"/>
      <c r="S185" s="20"/>
    </row>
    <row r="186" s="6" customFormat="1" customHeight="1" spans="18:19">
      <c r="R186" s="20"/>
      <c r="S186" s="20"/>
    </row>
    <row r="187" s="6" customFormat="1" customHeight="1" spans="18:19">
      <c r="R187" s="20"/>
      <c r="S187" s="20"/>
    </row>
    <row r="188" s="6" customFormat="1" customHeight="1" spans="18:19">
      <c r="R188" s="20"/>
      <c r="S188" s="20"/>
    </row>
    <row r="189" s="6" customFormat="1" customHeight="1" spans="18:19">
      <c r="R189" s="20"/>
      <c r="S189" s="20"/>
    </row>
    <row r="190" s="6" customFormat="1" customHeight="1" spans="18:19">
      <c r="R190" s="20"/>
      <c r="S190" s="20"/>
    </row>
    <row r="191" s="6" customFormat="1" customHeight="1" spans="18:19">
      <c r="R191" s="20"/>
      <c r="S191" s="20"/>
    </row>
    <row r="192" s="6" customFormat="1" customHeight="1" spans="18:19">
      <c r="R192" s="20"/>
      <c r="S192" s="20"/>
    </row>
    <row r="193" s="6" customFormat="1" customHeight="1" spans="18:19">
      <c r="R193" s="20"/>
      <c r="S193" s="20"/>
    </row>
    <row r="194" s="6" customFormat="1" customHeight="1" spans="18:19">
      <c r="R194" s="20"/>
      <c r="S194" s="20"/>
    </row>
    <row r="195" s="6" customFormat="1" customHeight="1" spans="18:19">
      <c r="R195" s="20"/>
      <c r="S195" s="20"/>
    </row>
    <row r="196" s="6" customFormat="1" customHeight="1" spans="18:19">
      <c r="R196" s="20"/>
      <c r="S196" s="20"/>
    </row>
    <row r="197" s="6" customFormat="1" customHeight="1" spans="18:19">
      <c r="R197" s="20"/>
      <c r="S197" s="20"/>
    </row>
    <row r="198" s="6" customFormat="1" customHeight="1" spans="18:19">
      <c r="R198" s="20"/>
      <c r="S198" s="20"/>
    </row>
    <row r="199" s="6" customFormat="1" customHeight="1" spans="18:19">
      <c r="R199" s="20"/>
      <c r="S199" s="20"/>
    </row>
    <row r="200" s="6" customFormat="1" customHeight="1" spans="18:19">
      <c r="R200" s="20"/>
      <c r="S200" s="20"/>
    </row>
    <row r="201" s="6" customFormat="1" customHeight="1" spans="18:19">
      <c r="R201" s="20"/>
      <c r="S201" s="20"/>
    </row>
    <row r="202" s="6" customFormat="1" customHeight="1" spans="18:19">
      <c r="R202" s="20"/>
      <c r="S202" s="20"/>
    </row>
    <row r="203" s="6" customFormat="1" customHeight="1" spans="18:19">
      <c r="R203" s="20"/>
      <c r="S203" s="20"/>
    </row>
    <row r="204" s="6" customFormat="1" customHeight="1" spans="18:19">
      <c r="R204" s="20"/>
      <c r="S204" s="20"/>
    </row>
    <row r="205" s="6" customFormat="1" customHeight="1" spans="18:19">
      <c r="R205" s="20"/>
      <c r="S205" s="20"/>
    </row>
    <row r="206" s="6" customFormat="1" customHeight="1" spans="18:19">
      <c r="R206" s="20"/>
      <c r="S206" s="20"/>
    </row>
    <row r="207" s="6" customFormat="1" customHeight="1" spans="18:19">
      <c r="R207" s="20"/>
      <c r="S207" s="20"/>
    </row>
    <row r="208" s="6" customFormat="1" customHeight="1" spans="18:19">
      <c r="R208" s="20"/>
      <c r="S208" s="20"/>
    </row>
    <row r="209" s="6" customFormat="1" customHeight="1" spans="18:19">
      <c r="R209" s="20"/>
      <c r="S209" s="20"/>
    </row>
    <row r="210" s="6" customFormat="1" customHeight="1" spans="18:19">
      <c r="R210" s="20"/>
      <c r="S210" s="20"/>
    </row>
    <row r="211" s="6" customFormat="1" customHeight="1" spans="18:19">
      <c r="R211" s="20"/>
      <c r="S211" s="20"/>
    </row>
    <row r="212" s="6" customFormat="1" customHeight="1" spans="18:19">
      <c r="R212" s="20"/>
      <c r="S212" s="20"/>
    </row>
    <row r="213" s="6" customFormat="1" customHeight="1" spans="18:19">
      <c r="R213" s="20"/>
      <c r="S213" s="20"/>
    </row>
    <row r="214" s="6" customFormat="1" customHeight="1" spans="18:19">
      <c r="R214" s="20"/>
      <c r="S214" s="20"/>
    </row>
    <row r="215" s="6" customFormat="1" customHeight="1" spans="18:19">
      <c r="R215" s="20"/>
      <c r="S215" s="20"/>
    </row>
    <row r="216" s="6" customFormat="1" customHeight="1" spans="18:19">
      <c r="R216" s="20"/>
      <c r="S216" s="20"/>
    </row>
    <row r="217" s="6" customFormat="1" customHeight="1" spans="18:19">
      <c r="R217" s="20"/>
      <c r="S217" s="20"/>
    </row>
    <row r="218" s="6" customFormat="1" customHeight="1" spans="18:19">
      <c r="R218" s="20"/>
      <c r="S218" s="20"/>
    </row>
    <row r="219" s="6" customFormat="1" customHeight="1" spans="18:19">
      <c r="R219" s="20"/>
      <c r="S219" s="20"/>
    </row>
    <row r="220" s="6" customFormat="1" customHeight="1" spans="18:19">
      <c r="R220" s="20"/>
      <c r="S220" s="20"/>
    </row>
    <row r="221" s="6" customFormat="1" customHeight="1" spans="18:19">
      <c r="R221" s="20"/>
      <c r="S221" s="20"/>
    </row>
    <row r="222" s="6" customFormat="1" customHeight="1" spans="18:19">
      <c r="R222" s="20"/>
      <c r="S222" s="20"/>
    </row>
    <row r="223" s="6" customFormat="1" customHeight="1" spans="18:19">
      <c r="R223" s="20"/>
      <c r="S223" s="20"/>
    </row>
    <row r="224" s="6" customFormat="1" customHeight="1" spans="18:19">
      <c r="R224" s="20"/>
      <c r="S224" s="20"/>
    </row>
    <row r="225" s="6" customFormat="1" customHeight="1" spans="18:19">
      <c r="R225" s="20"/>
      <c r="S225" s="20"/>
    </row>
    <row r="226" s="6" customFormat="1" customHeight="1" spans="18:19">
      <c r="R226" s="20"/>
      <c r="S226" s="20"/>
    </row>
    <row r="227" s="6" customFormat="1" customHeight="1" spans="18:19">
      <c r="R227" s="20"/>
      <c r="S227" s="20"/>
    </row>
    <row r="228" s="6" customFormat="1" customHeight="1" spans="18:19">
      <c r="R228" s="20"/>
      <c r="S228" s="20"/>
    </row>
    <row r="229" s="6" customFormat="1" customHeight="1" spans="18:19">
      <c r="R229" s="20"/>
      <c r="S229" s="20"/>
    </row>
    <row r="230" s="6" customFormat="1" customHeight="1" spans="18:19">
      <c r="R230" s="20"/>
      <c r="S230" s="20"/>
    </row>
    <row r="231" s="6" customFormat="1" customHeight="1" spans="18:19">
      <c r="R231" s="20"/>
      <c r="S231" s="20"/>
    </row>
    <row r="232" s="6" customFormat="1" customHeight="1" spans="18:19">
      <c r="R232" s="20"/>
      <c r="S232" s="20"/>
    </row>
    <row r="233" s="6" customFormat="1" customHeight="1" spans="18:19">
      <c r="R233" s="20"/>
      <c r="S233" s="20"/>
    </row>
    <row r="234" s="6" customFormat="1" customHeight="1" spans="18:19">
      <c r="R234" s="20"/>
      <c r="S234" s="20"/>
    </row>
    <row r="235" s="6" customFormat="1" customHeight="1" spans="18:19">
      <c r="R235" s="20"/>
      <c r="S235" s="20"/>
    </row>
    <row r="236" s="6" customFormat="1" customHeight="1" spans="18:19">
      <c r="R236" s="20"/>
      <c r="S236" s="20"/>
    </row>
    <row r="237" s="6" customFormat="1" customHeight="1" spans="18:19">
      <c r="R237" s="20"/>
      <c r="S237" s="20"/>
    </row>
    <row r="238" s="6" customFormat="1" customHeight="1" spans="18:19">
      <c r="R238" s="20"/>
      <c r="S238" s="20"/>
    </row>
    <row r="239" s="6" customFormat="1" customHeight="1" spans="18:19">
      <c r="R239" s="20"/>
      <c r="S239" s="20"/>
    </row>
    <row r="240" s="6" customFormat="1" customHeight="1" spans="18:19">
      <c r="R240" s="20"/>
      <c r="S240" s="20"/>
    </row>
    <row r="241" s="6" customFormat="1" customHeight="1" spans="18:19">
      <c r="R241" s="20"/>
      <c r="S241" s="20"/>
    </row>
    <row r="242" s="6" customFormat="1" customHeight="1" spans="18:19">
      <c r="R242" s="20"/>
      <c r="S242" s="20"/>
    </row>
    <row r="243" s="6" customFormat="1" customHeight="1" spans="18:19">
      <c r="R243" s="20"/>
      <c r="S243" s="20"/>
    </row>
    <row r="244" s="6" customFormat="1" customHeight="1" spans="18:19">
      <c r="R244" s="20"/>
      <c r="S244" s="20"/>
    </row>
    <row r="245" s="6" customFormat="1" customHeight="1" spans="18:19">
      <c r="R245" s="20"/>
      <c r="S245" s="20"/>
    </row>
    <row r="246" s="6" customFormat="1" customHeight="1" spans="18:19">
      <c r="R246" s="20"/>
      <c r="S246" s="20"/>
    </row>
    <row r="247" s="6" customFormat="1" customHeight="1" spans="18:19">
      <c r="R247" s="20"/>
      <c r="S247" s="20"/>
    </row>
    <row r="248" s="6" customFormat="1" customHeight="1" spans="18:19">
      <c r="R248" s="20"/>
      <c r="S248" s="20"/>
    </row>
    <row r="249" s="6" customFormat="1" customHeight="1" spans="18:19">
      <c r="R249" s="20"/>
      <c r="S249" s="20"/>
    </row>
    <row r="250" s="6" customFormat="1" customHeight="1" spans="18:19">
      <c r="R250" s="20"/>
      <c r="S250" s="20"/>
    </row>
    <row r="251" s="6" customFormat="1" customHeight="1" spans="18:19">
      <c r="R251" s="20"/>
      <c r="S251" s="20"/>
    </row>
    <row r="252" s="6" customFormat="1" customHeight="1" spans="18:19">
      <c r="R252" s="20"/>
      <c r="S252" s="20"/>
    </row>
    <row r="253" s="6" customFormat="1" customHeight="1" spans="18:19">
      <c r="R253" s="20"/>
      <c r="S253" s="20"/>
    </row>
    <row r="254" s="6" customFormat="1" customHeight="1" spans="18:19">
      <c r="R254" s="20"/>
      <c r="S254" s="20"/>
    </row>
    <row r="255" s="6" customFormat="1" customHeight="1" spans="18:19">
      <c r="R255" s="20"/>
      <c r="S255" s="20"/>
    </row>
    <row r="256" s="6" customFormat="1" customHeight="1" spans="18:19">
      <c r="R256" s="20"/>
      <c r="S256" s="20"/>
    </row>
    <row r="257" s="6" customFormat="1" customHeight="1" spans="18:19">
      <c r="R257" s="20"/>
      <c r="S257" s="20"/>
    </row>
    <row r="258" s="6" customFormat="1" customHeight="1" spans="18:19">
      <c r="R258" s="20"/>
      <c r="S258" s="20"/>
    </row>
    <row r="259" s="6" customFormat="1" customHeight="1" spans="18:19">
      <c r="R259" s="20"/>
      <c r="S259" s="20"/>
    </row>
    <row r="260" s="6" customFormat="1" customHeight="1" spans="18:19">
      <c r="R260" s="20"/>
      <c r="S260" s="20"/>
    </row>
    <row r="261" s="6" customFormat="1" customHeight="1" spans="18:19">
      <c r="R261" s="20"/>
      <c r="S261" s="20"/>
    </row>
    <row r="262" s="6" customFormat="1" customHeight="1" spans="18:19">
      <c r="R262" s="20"/>
      <c r="S262" s="20"/>
    </row>
    <row r="263" s="6" customFormat="1" customHeight="1" spans="18:19">
      <c r="R263" s="20"/>
      <c r="S263" s="20"/>
    </row>
    <row r="264" s="6" customFormat="1" customHeight="1" spans="18:19">
      <c r="R264" s="20"/>
      <c r="S264" s="20"/>
    </row>
    <row r="265" s="6" customFormat="1" customHeight="1" spans="18:19">
      <c r="R265" s="20"/>
      <c r="S265" s="20"/>
    </row>
    <row r="266" s="6" customFormat="1" customHeight="1" spans="18:19">
      <c r="R266" s="20"/>
      <c r="S266" s="20"/>
    </row>
    <row r="267" s="6" customFormat="1" customHeight="1" spans="18:19">
      <c r="R267" s="20"/>
      <c r="S267" s="20"/>
    </row>
    <row r="268" s="6" customFormat="1" customHeight="1" spans="18:19">
      <c r="R268" s="20"/>
      <c r="S268" s="20"/>
    </row>
    <row r="269" s="6" customFormat="1" customHeight="1" spans="18:19">
      <c r="R269" s="20"/>
      <c r="S269" s="20"/>
    </row>
    <row r="270" s="6" customFormat="1" customHeight="1" spans="18:19">
      <c r="R270" s="20"/>
      <c r="S270" s="20"/>
    </row>
    <row r="271" s="6" customFormat="1" customHeight="1" spans="18:19">
      <c r="R271" s="20"/>
      <c r="S271" s="20"/>
    </row>
    <row r="272" s="6" customFormat="1" customHeight="1" spans="18:19">
      <c r="R272" s="20"/>
      <c r="S272" s="20"/>
    </row>
    <row r="273" s="6" customFormat="1" customHeight="1" spans="18:19">
      <c r="R273" s="20"/>
      <c r="S273" s="20"/>
    </row>
    <row r="274" s="6" customFormat="1" customHeight="1" spans="18:19">
      <c r="R274" s="20"/>
      <c r="S274" s="20"/>
    </row>
    <row r="275" s="6" customFormat="1" customHeight="1" spans="18:19">
      <c r="R275" s="20"/>
      <c r="S275" s="20"/>
    </row>
    <row r="276" s="6" customFormat="1" customHeight="1" spans="18:19">
      <c r="R276" s="20"/>
      <c r="S276" s="20"/>
    </row>
    <row r="277" s="6" customFormat="1" customHeight="1" spans="18:19">
      <c r="R277" s="20"/>
      <c r="S277" s="20"/>
    </row>
    <row r="278" s="6" customFormat="1" customHeight="1" spans="18:19">
      <c r="R278" s="20"/>
      <c r="S278" s="20"/>
    </row>
    <row r="279" s="6" customFormat="1" customHeight="1" spans="18:19">
      <c r="R279" s="20"/>
      <c r="S279" s="20"/>
    </row>
    <row r="280" s="6" customFormat="1" customHeight="1" spans="18:19">
      <c r="R280" s="20"/>
      <c r="S280" s="20"/>
    </row>
    <row r="281" s="6" customFormat="1" customHeight="1" spans="18:19">
      <c r="R281" s="20"/>
      <c r="S281" s="20"/>
    </row>
    <row r="282" s="6" customFormat="1" customHeight="1" spans="18:19">
      <c r="R282" s="20"/>
      <c r="S282" s="20"/>
    </row>
    <row r="283" s="6" customFormat="1" customHeight="1" spans="18:19">
      <c r="R283" s="20"/>
      <c r="S283" s="20"/>
    </row>
    <row r="284" s="6" customFormat="1" customHeight="1" spans="18:19">
      <c r="R284" s="20"/>
      <c r="S284" s="20"/>
    </row>
    <row r="285" s="6" customFormat="1" customHeight="1" spans="18:19">
      <c r="R285" s="20"/>
      <c r="S285" s="20"/>
    </row>
    <row r="286" s="6" customFormat="1" customHeight="1" spans="18:19">
      <c r="R286" s="20"/>
      <c r="S286" s="20"/>
    </row>
    <row r="287" s="6" customFormat="1" customHeight="1" spans="18:19">
      <c r="R287" s="20"/>
      <c r="S287" s="20"/>
    </row>
    <row r="288" s="6" customFormat="1" customHeight="1" spans="18:19">
      <c r="R288" s="20"/>
      <c r="S288" s="20"/>
    </row>
    <row r="289" s="6" customFormat="1" customHeight="1" spans="18:19">
      <c r="R289" s="20"/>
      <c r="S289" s="20"/>
    </row>
    <row r="290" s="6" customFormat="1" customHeight="1" spans="18:19">
      <c r="R290" s="20"/>
      <c r="S290" s="20"/>
    </row>
    <row r="291" s="6" customFormat="1" customHeight="1" spans="18:19">
      <c r="R291" s="20"/>
      <c r="S291" s="20"/>
    </row>
    <row r="292" s="6" customFormat="1" customHeight="1" spans="18:19">
      <c r="R292" s="20"/>
      <c r="S292" s="20"/>
    </row>
    <row r="293" s="6" customFormat="1" customHeight="1" spans="18:19">
      <c r="R293" s="20"/>
      <c r="S293" s="20"/>
    </row>
    <row r="294" s="6" customFormat="1" customHeight="1" spans="18:19">
      <c r="R294" s="20"/>
      <c r="S294" s="20"/>
    </row>
    <row r="295" s="6" customFormat="1" customHeight="1" spans="18:19">
      <c r="R295" s="20"/>
      <c r="S295" s="20"/>
    </row>
    <row r="296" s="6" customFormat="1" customHeight="1" spans="18:19">
      <c r="R296" s="20"/>
      <c r="S296" s="20"/>
    </row>
    <row r="297" s="6" customFormat="1" customHeight="1" spans="18:19">
      <c r="R297" s="20"/>
      <c r="S297" s="20"/>
    </row>
    <row r="298" s="6" customFormat="1" customHeight="1" spans="18:19">
      <c r="R298" s="20"/>
      <c r="S298" s="20"/>
    </row>
    <row r="299" s="6" customFormat="1" customHeight="1" spans="18:19">
      <c r="R299" s="20"/>
      <c r="S299" s="20"/>
    </row>
    <row r="300" s="6" customFormat="1" customHeight="1" spans="18:19">
      <c r="R300" s="20"/>
      <c r="S300" s="20"/>
    </row>
    <row r="301" s="6" customFormat="1" customHeight="1" spans="18:19">
      <c r="R301" s="20"/>
      <c r="S301" s="20"/>
    </row>
    <row r="302" s="6" customFormat="1" customHeight="1" spans="18:19">
      <c r="R302" s="20"/>
      <c r="S302" s="20"/>
    </row>
    <row r="303" s="6" customFormat="1" customHeight="1" spans="18:19">
      <c r="R303" s="20"/>
      <c r="S303" s="20"/>
    </row>
    <row r="304" s="6" customFormat="1" customHeight="1" spans="18:19">
      <c r="R304" s="20"/>
      <c r="S304" s="20"/>
    </row>
    <row r="305" s="6" customFormat="1" customHeight="1" spans="18:19">
      <c r="R305" s="20"/>
      <c r="S305" s="20"/>
    </row>
    <row r="306" s="6" customFormat="1" customHeight="1" spans="18:19">
      <c r="R306" s="20"/>
      <c r="S306" s="20"/>
    </row>
    <row r="307" s="6" customFormat="1" customHeight="1" spans="18:19">
      <c r="R307" s="20"/>
      <c r="S307" s="20"/>
    </row>
    <row r="308" s="6" customFormat="1" customHeight="1" spans="18:19">
      <c r="R308" s="20"/>
      <c r="S308" s="20"/>
    </row>
    <row r="309" s="6" customFormat="1" customHeight="1" spans="18:19">
      <c r="R309" s="20"/>
      <c r="S309" s="20"/>
    </row>
    <row r="310" s="6" customFormat="1" customHeight="1" spans="18:19">
      <c r="R310" s="20"/>
      <c r="S310" s="20"/>
    </row>
    <row r="311" s="6" customFormat="1" customHeight="1" spans="18:19">
      <c r="R311" s="20"/>
      <c r="S311" s="20"/>
    </row>
    <row r="312" s="6" customFormat="1" customHeight="1" spans="18:19">
      <c r="R312" s="20"/>
      <c r="S312" s="20"/>
    </row>
    <row r="313" s="6" customFormat="1" customHeight="1" spans="18:19">
      <c r="R313" s="20"/>
      <c r="S313" s="20"/>
    </row>
    <row r="314" s="6" customFormat="1" customHeight="1" spans="18:19">
      <c r="R314" s="20"/>
      <c r="S314" s="20"/>
    </row>
    <row r="315" s="6" customFormat="1" customHeight="1" spans="18:19">
      <c r="R315" s="20"/>
      <c r="S315" s="20"/>
    </row>
    <row r="316" s="6" customFormat="1" customHeight="1" spans="18:19">
      <c r="R316" s="20"/>
      <c r="S316" s="20"/>
    </row>
    <row r="317" s="6" customFormat="1" customHeight="1" spans="18:19">
      <c r="R317" s="20"/>
      <c r="S317" s="20"/>
    </row>
    <row r="318" s="6" customFormat="1" customHeight="1" spans="18:19">
      <c r="R318" s="20"/>
      <c r="S318" s="20"/>
    </row>
    <row r="319" s="6" customFormat="1" customHeight="1" spans="18:19">
      <c r="R319" s="20"/>
      <c r="S319" s="20"/>
    </row>
    <row r="320" s="6" customFormat="1" customHeight="1" spans="18:19">
      <c r="R320" s="20"/>
      <c r="S320" s="20"/>
    </row>
    <row r="321" s="6" customFormat="1" customHeight="1" spans="18:19">
      <c r="R321" s="20"/>
      <c r="S321" s="20"/>
    </row>
    <row r="322" s="6" customFormat="1" customHeight="1" spans="18:19">
      <c r="R322" s="20"/>
      <c r="S322" s="20"/>
    </row>
    <row r="323" s="6" customFormat="1" customHeight="1" spans="18:19">
      <c r="R323" s="20"/>
      <c r="S323" s="20"/>
    </row>
    <row r="324" s="6" customFormat="1" customHeight="1" spans="18:19">
      <c r="R324" s="20"/>
      <c r="S324" s="20"/>
    </row>
    <row r="325" s="6" customFormat="1" customHeight="1" spans="18:19">
      <c r="R325" s="20"/>
      <c r="S325" s="20"/>
    </row>
    <row r="326" s="6" customFormat="1" customHeight="1" spans="18:19">
      <c r="R326" s="20"/>
      <c r="S326" s="20"/>
    </row>
    <row r="327" s="6" customFormat="1" customHeight="1" spans="18:19">
      <c r="R327" s="20"/>
      <c r="S327" s="20"/>
    </row>
    <row r="328" s="6" customFormat="1" customHeight="1" spans="18:19">
      <c r="R328" s="20"/>
      <c r="S328" s="20"/>
    </row>
    <row r="329" s="6" customFormat="1" customHeight="1" spans="18:19">
      <c r="R329" s="20"/>
      <c r="S329" s="20"/>
    </row>
    <row r="330" s="6" customFormat="1" customHeight="1" spans="18:19">
      <c r="R330" s="20"/>
      <c r="S330" s="20"/>
    </row>
    <row r="331" s="6" customFormat="1" customHeight="1" spans="18:19">
      <c r="R331" s="20"/>
      <c r="S331" s="20"/>
    </row>
    <row r="332" s="6" customFormat="1" customHeight="1" spans="18:19">
      <c r="R332" s="20"/>
      <c r="S332" s="20"/>
    </row>
    <row r="333" s="6" customFormat="1" customHeight="1" spans="18:19">
      <c r="R333" s="20"/>
      <c r="S333" s="20"/>
    </row>
    <row r="334" s="6" customFormat="1" customHeight="1" spans="18:19">
      <c r="R334" s="20"/>
      <c r="S334" s="20"/>
    </row>
    <row r="335" s="6" customFormat="1" customHeight="1" spans="18:19">
      <c r="R335" s="20"/>
      <c r="S335" s="20"/>
    </row>
    <row r="336" s="6" customFormat="1" customHeight="1" spans="18:19">
      <c r="R336" s="20"/>
      <c r="S336" s="20"/>
    </row>
    <row r="337" s="6" customFormat="1" customHeight="1" spans="18:19">
      <c r="R337" s="20"/>
      <c r="S337" s="20"/>
    </row>
    <row r="338" s="6" customFormat="1" customHeight="1" spans="18:19">
      <c r="R338" s="20"/>
      <c r="S338" s="20"/>
    </row>
    <row r="339" s="6" customFormat="1" customHeight="1" spans="18:19">
      <c r="R339" s="20"/>
      <c r="S339" s="20"/>
    </row>
    <row r="340" s="6" customFormat="1" customHeight="1" spans="18:19">
      <c r="R340" s="20"/>
      <c r="S340" s="20"/>
    </row>
    <row r="341" s="6" customFormat="1" customHeight="1" spans="18:19">
      <c r="R341" s="20"/>
      <c r="S341" s="20"/>
    </row>
    <row r="342" s="6" customFormat="1" customHeight="1" spans="18:19">
      <c r="R342" s="20"/>
      <c r="S342" s="20"/>
    </row>
    <row r="343" s="6" customFormat="1" customHeight="1" spans="18:19">
      <c r="R343" s="20"/>
      <c r="S343" s="20"/>
    </row>
    <row r="344" s="6" customFormat="1" customHeight="1" spans="18:19">
      <c r="R344" s="20"/>
      <c r="S344" s="20"/>
    </row>
    <row r="345" s="6" customFormat="1" customHeight="1" spans="18:19">
      <c r="R345" s="20"/>
      <c r="S345" s="20"/>
    </row>
    <row r="346" s="6" customFormat="1" customHeight="1" spans="18:19">
      <c r="R346" s="20"/>
      <c r="S346" s="20"/>
    </row>
    <row r="347" s="6" customFormat="1" customHeight="1" spans="18:19">
      <c r="R347" s="20"/>
      <c r="S347" s="20"/>
    </row>
    <row r="348" s="6" customFormat="1" customHeight="1" spans="18:19">
      <c r="R348" s="20"/>
      <c r="S348" s="20"/>
    </row>
    <row r="349" s="6" customFormat="1" customHeight="1" spans="18:19">
      <c r="R349" s="20"/>
      <c r="S349" s="20"/>
    </row>
    <row r="350" s="6" customFormat="1" customHeight="1" spans="18:19">
      <c r="R350" s="20"/>
      <c r="S350" s="20"/>
    </row>
    <row r="351" s="6" customFormat="1" customHeight="1" spans="18:19">
      <c r="R351" s="20"/>
      <c r="S351" s="20"/>
    </row>
    <row r="352" s="6" customFormat="1" customHeight="1" spans="18:19">
      <c r="R352" s="20"/>
      <c r="S352" s="20"/>
    </row>
    <row r="353" s="6" customFormat="1" customHeight="1" spans="18:19">
      <c r="R353" s="20"/>
      <c r="S353" s="20"/>
    </row>
    <row r="354" s="6" customFormat="1" customHeight="1" spans="18:19">
      <c r="R354" s="20"/>
      <c r="S354" s="20"/>
    </row>
    <row r="355" s="6" customFormat="1" customHeight="1" spans="18:19">
      <c r="R355" s="20"/>
      <c r="S355" s="20"/>
    </row>
    <row r="356" s="6" customFormat="1" customHeight="1" spans="18:19">
      <c r="R356" s="20"/>
      <c r="S356" s="20"/>
    </row>
    <row r="357" s="6" customFormat="1" customHeight="1" spans="18:19">
      <c r="R357" s="20"/>
      <c r="S357" s="20"/>
    </row>
    <row r="358" s="6" customFormat="1" customHeight="1" spans="18:19">
      <c r="R358" s="20"/>
      <c r="S358" s="20"/>
    </row>
    <row r="359" s="6" customFormat="1" customHeight="1" spans="18:19">
      <c r="R359" s="20"/>
      <c r="S359" s="20"/>
    </row>
    <row r="360" s="6" customFormat="1" customHeight="1" spans="18:19">
      <c r="R360" s="20"/>
      <c r="S360" s="20"/>
    </row>
    <row r="361" s="6" customFormat="1" customHeight="1" spans="18:19">
      <c r="R361" s="20"/>
      <c r="S361" s="20"/>
    </row>
    <row r="362" s="6" customFormat="1" customHeight="1" spans="18:19">
      <c r="R362" s="20"/>
      <c r="S362" s="20"/>
    </row>
    <row r="363" s="6" customFormat="1" customHeight="1" spans="18:19">
      <c r="R363" s="20"/>
      <c r="S363" s="20"/>
    </row>
    <row r="364" s="6" customFormat="1" customHeight="1" spans="18:19">
      <c r="R364" s="20"/>
      <c r="S364" s="20"/>
    </row>
    <row r="365" s="6" customFormat="1" customHeight="1" spans="18:19">
      <c r="R365" s="20"/>
      <c r="S365" s="20"/>
    </row>
    <row r="366" s="6" customFormat="1" customHeight="1" spans="18:19">
      <c r="R366" s="20"/>
      <c r="S366" s="20"/>
    </row>
    <row r="367" s="6" customFormat="1" customHeight="1" spans="18:19">
      <c r="R367" s="20"/>
      <c r="S367" s="20"/>
    </row>
    <row r="368" s="6" customFormat="1" customHeight="1" spans="18:19">
      <c r="R368" s="20"/>
      <c r="S368" s="20"/>
    </row>
    <row r="369" s="6" customFormat="1" customHeight="1" spans="18:19">
      <c r="R369" s="20"/>
      <c r="S369" s="20"/>
    </row>
    <row r="370" s="6" customFormat="1" customHeight="1" spans="18:19">
      <c r="R370" s="20"/>
      <c r="S370" s="20"/>
    </row>
    <row r="371" s="6" customFormat="1" customHeight="1" spans="18:19">
      <c r="R371" s="20"/>
      <c r="S371" s="20"/>
    </row>
    <row r="372" s="6" customFormat="1" customHeight="1" spans="18:19">
      <c r="R372" s="20"/>
      <c r="S372" s="20"/>
    </row>
    <row r="373" s="6" customFormat="1" customHeight="1" spans="18:19">
      <c r="R373" s="20"/>
      <c r="S373" s="20"/>
    </row>
    <row r="374" s="6" customFormat="1" customHeight="1" spans="18:19">
      <c r="R374" s="20"/>
      <c r="S374" s="20"/>
    </row>
    <row r="375" s="6" customFormat="1" customHeight="1" spans="18:19">
      <c r="R375" s="20"/>
      <c r="S375" s="20"/>
    </row>
    <row r="376" s="6" customFormat="1" customHeight="1" spans="18:19">
      <c r="R376" s="20"/>
      <c r="S376" s="20"/>
    </row>
    <row r="377" s="6" customFormat="1" customHeight="1" spans="18:19">
      <c r="R377" s="20"/>
      <c r="S377" s="20"/>
    </row>
    <row r="378" s="6" customFormat="1" customHeight="1" spans="18:19">
      <c r="R378" s="20"/>
      <c r="S378" s="20"/>
    </row>
    <row r="379" s="6" customFormat="1" customHeight="1" spans="18:19">
      <c r="R379" s="20"/>
      <c r="S379" s="20"/>
    </row>
    <row r="380" s="6" customFormat="1" customHeight="1" spans="18:19">
      <c r="R380" s="20"/>
      <c r="S380" s="20"/>
    </row>
    <row r="381" s="6" customFormat="1" customHeight="1" spans="18:19">
      <c r="R381" s="20"/>
      <c r="S381" s="20"/>
    </row>
    <row r="382" s="6" customFormat="1" customHeight="1" spans="18:19">
      <c r="R382" s="20"/>
      <c r="S382" s="20"/>
    </row>
    <row r="383" s="6" customFormat="1" customHeight="1" spans="18:19">
      <c r="R383" s="20"/>
      <c r="S383" s="20"/>
    </row>
    <row r="384" s="6" customFormat="1" customHeight="1" spans="18:19">
      <c r="R384" s="20"/>
      <c r="S384" s="20"/>
    </row>
    <row r="385" s="6" customFormat="1" customHeight="1" spans="18:19">
      <c r="R385" s="20"/>
      <c r="S385" s="20"/>
    </row>
    <row r="386" s="6" customFormat="1" customHeight="1" spans="18:19">
      <c r="R386" s="20"/>
      <c r="S386" s="20"/>
    </row>
    <row r="387" s="6" customFormat="1" customHeight="1" spans="18:19">
      <c r="R387" s="20"/>
      <c r="S387" s="20"/>
    </row>
    <row r="388" s="6" customFormat="1" customHeight="1" spans="18:19">
      <c r="R388" s="20"/>
      <c r="S388" s="20"/>
    </row>
    <row r="389" s="6" customFormat="1" customHeight="1" spans="18:19">
      <c r="R389" s="20"/>
      <c r="S389" s="20"/>
    </row>
    <row r="390" s="6" customFormat="1" customHeight="1" spans="18:19">
      <c r="R390" s="20"/>
      <c r="S390" s="20"/>
    </row>
    <row r="391" s="6" customFormat="1" customHeight="1" spans="18:19">
      <c r="R391" s="20"/>
      <c r="S391" s="20"/>
    </row>
    <row r="392" s="6" customFormat="1" customHeight="1" spans="18:19">
      <c r="R392" s="20"/>
      <c r="S392" s="20"/>
    </row>
    <row r="393" s="6" customFormat="1" customHeight="1" spans="18:19">
      <c r="R393" s="20"/>
      <c r="S393" s="20"/>
    </row>
    <row r="394" s="6" customFormat="1" customHeight="1" spans="18:19">
      <c r="R394" s="20"/>
      <c r="S394" s="20"/>
    </row>
    <row r="395" s="6" customFormat="1" customHeight="1" spans="18:19">
      <c r="R395" s="20"/>
      <c r="S395" s="20"/>
    </row>
    <row r="396" s="6" customFormat="1" customHeight="1" spans="18:19">
      <c r="R396" s="20"/>
      <c r="S396" s="20"/>
    </row>
    <row r="397" s="6" customFormat="1" customHeight="1" spans="18:19">
      <c r="R397" s="20"/>
      <c r="S397" s="20"/>
    </row>
    <row r="398" s="6" customFormat="1" customHeight="1" spans="18:19">
      <c r="R398" s="20"/>
      <c r="S398" s="20"/>
    </row>
    <row r="399" s="6" customFormat="1" customHeight="1" spans="18:19">
      <c r="R399" s="20"/>
      <c r="S399" s="20"/>
    </row>
    <row r="400" s="6" customFormat="1" customHeight="1" spans="18:19">
      <c r="R400" s="20"/>
      <c r="S400" s="20"/>
    </row>
    <row r="401" s="6" customFormat="1" customHeight="1" spans="18:19">
      <c r="R401" s="20"/>
      <c r="S401" s="20"/>
    </row>
    <row r="402" s="6" customFormat="1" customHeight="1" spans="18:19">
      <c r="R402" s="20"/>
      <c r="S402" s="20"/>
    </row>
    <row r="403" s="6" customFormat="1" customHeight="1" spans="18:19">
      <c r="R403" s="20"/>
      <c r="S403" s="20"/>
    </row>
    <row r="404" s="6" customFormat="1" customHeight="1" spans="18:19">
      <c r="R404" s="20"/>
      <c r="S404" s="20"/>
    </row>
    <row r="405" s="6" customFormat="1" customHeight="1" spans="18:19">
      <c r="R405" s="20"/>
      <c r="S405" s="20"/>
    </row>
    <row r="406" s="6" customFormat="1" customHeight="1" spans="18:19">
      <c r="R406" s="20"/>
      <c r="S406" s="20"/>
    </row>
    <row r="407" s="6" customFormat="1" customHeight="1" spans="18:19">
      <c r="R407" s="20"/>
      <c r="S407" s="20"/>
    </row>
    <row r="408" s="6" customFormat="1" customHeight="1" spans="18:19">
      <c r="R408" s="20"/>
      <c r="S408" s="20"/>
    </row>
    <row r="409" s="6" customFormat="1" customHeight="1" spans="18:19">
      <c r="R409" s="20"/>
      <c r="S409" s="20"/>
    </row>
    <row r="410" s="6" customFormat="1" customHeight="1" spans="18:19">
      <c r="R410" s="20"/>
      <c r="S410" s="20"/>
    </row>
    <row r="411" s="6" customFormat="1" customHeight="1" spans="18:19">
      <c r="R411" s="20"/>
      <c r="S411" s="20"/>
    </row>
    <row r="412" s="6" customFormat="1" customHeight="1" spans="18:19">
      <c r="R412" s="20"/>
      <c r="S412" s="20"/>
    </row>
    <row r="413" s="6" customFormat="1" customHeight="1" spans="18:19">
      <c r="R413" s="20"/>
      <c r="S413" s="20"/>
    </row>
    <row r="414" s="6" customFormat="1" customHeight="1" spans="18:19">
      <c r="R414" s="20"/>
      <c r="S414" s="20"/>
    </row>
    <row r="415" s="6" customFormat="1" customHeight="1" spans="18:19">
      <c r="R415" s="20"/>
      <c r="S415" s="20"/>
    </row>
    <row r="416" s="6" customFormat="1" customHeight="1" spans="18:19">
      <c r="R416" s="20"/>
      <c r="S416" s="20"/>
    </row>
    <row r="417" s="6" customFormat="1" customHeight="1" spans="18:19">
      <c r="R417" s="20"/>
      <c r="S417" s="20"/>
    </row>
    <row r="418" s="6" customFormat="1" customHeight="1" spans="18:19">
      <c r="R418" s="20"/>
      <c r="S418" s="20"/>
    </row>
    <row r="419" s="6" customFormat="1" customHeight="1" spans="18:19">
      <c r="R419" s="20"/>
      <c r="S419" s="20"/>
    </row>
    <row r="420" s="6" customFormat="1" customHeight="1" spans="18:19">
      <c r="R420" s="20"/>
      <c r="S420" s="20"/>
    </row>
    <row r="421" s="6" customFormat="1" customHeight="1" spans="18:19">
      <c r="R421" s="20"/>
      <c r="S421" s="20"/>
    </row>
    <row r="422" s="6" customFormat="1" customHeight="1" spans="18:19">
      <c r="R422" s="20"/>
      <c r="S422" s="20"/>
    </row>
    <row r="423" s="6" customFormat="1" customHeight="1" spans="18:19">
      <c r="R423" s="20"/>
      <c r="S423" s="20"/>
    </row>
    <row r="424" s="6" customFormat="1" customHeight="1" spans="18:19">
      <c r="R424" s="20"/>
      <c r="S424" s="20"/>
    </row>
    <row r="425" s="6" customFormat="1" customHeight="1" spans="18:19">
      <c r="R425" s="20"/>
      <c r="S425" s="20"/>
    </row>
    <row r="426" s="6" customFormat="1" customHeight="1" spans="18:19">
      <c r="R426" s="20"/>
      <c r="S426" s="20"/>
    </row>
    <row r="427" s="6" customFormat="1" customHeight="1" spans="18:19">
      <c r="R427" s="20"/>
      <c r="S427" s="20"/>
    </row>
    <row r="428" s="6" customFormat="1" customHeight="1" spans="18:19">
      <c r="R428" s="20"/>
      <c r="S428" s="20"/>
    </row>
    <row r="429" s="6" customFormat="1" customHeight="1" spans="18:19">
      <c r="R429" s="20"/>
      <c r="S429" s="20"/>
    </row>
    <row r="430" s="6" customFormat="1" customHeight="1" spans="18:19">
      <c r="R430" s="20"/>
      <c r="S430" s="20"/>
    </row>
    <row r="431" s="6" customFormat="1" customHeight="1" spans="18:19">
      <c r="R431" s="20"/>
      <c r="S431" s="20"/>
    </row>
    <row r="432" s="6" customFormat="1" customHeight="1" spans="18:19">
      <c r="R432" s="20"/>
      <c r="S432" s="20"/>
    </row>
    <row r="433" s="6" customFormat="1" customHeight="1" spans="18:19">
      <c r="R433" s="20"/>
      <c r="S433" s="20"/>
    </row>
    <row r="434" s="6" customFormat="1" customHeight="1" spans="18:19">
      <c r="R434" s="20"/>
      <c r="S434" s="20"/>
    </row>
    <row r="435" s="6" customFormat="1" customHeight="1" spans="18:19">
      <c r="R435" s="20"/>
      <c r="S435" s="20"/>
    </row>
    <row r="436" s="6" customFormat="1" customHeight="1" spans="18:19">
      <c r="R436" s="20"/>
      <c r="S436" s="20"/>
    </row>
    <row r="437" s="6" customFormat="1" customHeight="1" spans="18:19">
      <c r="R437" s="20"/>
      <c r="S437" s="20"/>
    </row>
    <row r="438" s="6" customFormat="1" customHeight="1" spans="18:19">
      <c r="R438" s="20"/>
      <c r="S438" s="20"/>
    </row>
    <row r="439" s="6" customFormat="1" customHeight="1" spans="18:19">
      <c r="R439" s="20"/>
      <c r="S439" s="20"/>
    </row>
    <row r="440" s="6" customFormat="1" customHeight="1" spans="18:19">
      <c r="R440" s="20"/>
      <c r="S440" s="20"/>
    </row>
    <row r="441" s="6" customFormat="1" customHeight="1" spans="18:19">
      <c r="R441" s="20"/>
      <c r="S441" s="20"/>
    </row>
    <row r="442" s="6" customFormat="1" customHeight="1" spans="18:19">
      <c r="R442" s="20"/>
      <c r="S442" s="20"/>
    </row>
    <row r="443" s="6" customFormat="1" customHeight="1" spans="18:19">
      <c r="R443" s="20"/>
      <c r="S443" s="20"/>
    </row>
    <row r="444" s="6" customFormat="1" customHeight="1" spans="18:19">
      <c r="R444" s="20"/>
      <c r="S444" s="20"/>
    </row>
    <row r="445" s="6" customFormat="1" customHeight="1" spans="18:19">
      <c r="R445" s="20"/>
      <c r="S445" s="20"/>
    </row>
    <row r="446" s="6" customFormat="1" customHeight="1" spans="18:19">
      <c r="R446" s="20"/>
      <c r="S446" s="20"/>
    </row>
    <row r="447" s="6" customFormat="1" customHeight="1" spans="18:19">
      <c r="R447" s="20"/>
      <c r="S447" s="20"/>
    </row>
    <row r="448" s="6" customFormat="1" customHeight="1" spans="18:19">
      <c r="R448" s="20"/>
      <c r="S448" s="20"/>
    </row>
    <row r="449" s="6" customFormat="1" customHeight="1" spans="18:19">
      <c r="R449" s="20"/>
      <c r="S449" s="20"/>
    </row>
    <row r="450" s="6" customFormat="1" customHeight="1" spans="18:19">
      <c r="R450" s="20"/>
      <c r="S450" s="20"/>
    </row>
    <row r="451" s="6" customFormat="1" customHeight="1" spans="18:19">
      <c r="R451" s="20"/>
      <c r="S451" s="20"/>
    </row>
    <row r="452" s="6" customFormat="1" customHeight="1" spans="18:19">
      <c r="R452" s="20"/>
      <c r="S452" s="20"/>
    </row>
    <row r="453" s="6" customFormat="1" customHeight="1" spans="18:19">
      <c r="R453" s="20"/>
      <c r="S453" s="20"/>
    </row>
    <row r="454" s="6" customFormat="1" customHeight="1" spans="18:19">
      <c r="R454" s="20"/>
      <c r="S454" s="20"/>
    </row>
    <row r="455" s="6" customFormat="1" customHeight="1" spans="18:19">
      <c r="R455" s="20"/>
      <c r="S455" s="20"/>
    </row>
    <row r="456" s="6" customFormat="1" customHeight="1" spans="18:19">
      <c r="R456" s="20"/>
      <c r="S456" s="20"/>
    </row>
    <row r="457" s="6" customFormat="1" customHeight="1" spans="18:19">
      <c r="R457" s="20"/>
      <c r="S457" s="20"/>
    </row>
    <row r="458" s="6" customFormat="1" customHeight="1" spans="18:19">
      <c r="R458" s="20"/>
      <c r="S458" s="20"/>
    </row>
    <row r="459" s="6" customFormat="1" customHeight="1" spans="18:19">
      <c r="R459" s="20"/>
      <c r="S459" s="20"/>
    </row>
    <row r="460" s="6" customFormat="1" customHeight="1" spans="18:19">
      <c r="R460" s="20"/>
      <c r="S460" s="20"/>
    </row>
    <row r="461" s="6" customFormat="1" customHeight="1" spans="18:19">
      <c r="R461" s="20"/>
      <c r="S461" s="20"/>
    </row>
    <row r="462" s="6" customFormat="1" customHeight="1" spans="18:19">
      <c r="R462" s="20"/>
      <c r="S462" s="20"/>
    </row>
    <row r="463" s="6" customFormat="1" customHeight="1" spans="18:19">
      <c r="R463" s="20"/>
      <c r="S463" s="20"/>
    </row>
    <row r="464" s="6" customFormat="1" customHeight="1" spans="18:19">
      <c r="R464" s="20"/>
      <c r="S464" s="20"/>
    </row>
    <row r="465" s="6" customFormat="1" customHeight="1" spans="18:19">
      <c r="R465" s="20"/>
      <c r="S465" s="20"/>
    </row>
    <row r="466" s="6" customFormat="1" customHeight="1" spans="18:19">
      <c r="R466" s="20"/>
      <c r="S466" s="20"/>
    </row>
    <row r="467" s="6" customFormat="1" customHeight="1" spans="18:19">
      <c r="R467" s="20"/>
      <c r="S467" s="20"/>
    </row>
    <row r="468" s="6" customFormat="1" customHeight="1" spans="18:19">
      <c r="R468" s="20"/>
      <c r="S468" s="20"/>
    </row>
    <row r="469" s="6" customFormat="1" customHeight="1" spans="18:19">
      <c r="R469" s="20"/>
      <c r="S469" s="20"/>
    </row>
    <row r="470" s="6" customFormat="1" customHeight="1" spans="18:19">
      <c r="R470" s="20"/>
      <c r="S470" s="20"/>
    </row>
    <row r="471" s="6" customFormat="1" customHeight="1" spans="18:19">
      <c r="R471" s="20"/>
      <c r="S471" s="20"/>
    </row>
    <row r="472" s="6" customFormat="1" customHeight="1" spans="18:19">
      <c r="R472" s="20"/>
      <c r="S472" s="20"/>
    </row>
    <row r="473" s="6" customFormat="1" customHeight="1" spans="18:19">
      <c r="R473" s="20"/>
      <c r="S473" s="20"/>
    </row>
    <row r="474" s="6" customFormat="1" customHeight="1" spans="18:19">
      <c r="R474" s="20"/>
      <c r="S474" s="20"/>
    </row>
    <row r="475" s="6" customFormat="1" customHeight="1" spans="18:19">
      <c r="R475" s="20"/>
      <c r="S475" s="20"/>
    </row>
    <row r="476" s="6" customFormat="1" customHeight="1" spans="18:19">
      <c r="R476" s="20"/>
      <c r="S476" s="20"/>
    </row>
    <row r="477" s="6" customFormat="1" customHeight="1" spans="18:19">
      <c r="R477" s="20"/>
      <c r="S477" s="20"/>
    </row>
    <row r="478" s="6" customFormat="1" customHeight="1" spans="18:19">
      <c r="R478" s="20"/>
      <c r="S478" s="20"/>
    </row>
    <row r="479" s="6" customFormat="1" customHeight="1" spans="18:19">
      <c r="R479" s="20"/>
      <c r="S479" s="20"/>
    </row>
    <row r="480" s="6" customFormat="1" customHeight="1" spans="18:19">
      <c r="R480" s="20"/>
      <c r="S480" s="20"/>
    </row>
    <row r="481" s="6" customFormat="1" customHeight="1" spans="18:19">
      <c r="R481" s="20"/>
      <c r="S481" s="20"/>
    </row>
    <row r="482" s="6" customFormat="1" customHeight="1" spans="18:19">
      <c r="R482" s="20"/>
      <c r="S482" s="20"/>
    </row>
    <row r="483" s="6" customFormat="1" customHeight="1" spans="18:19">
      <c r="R483" s="20"/>
      <c r="S483" s="20"/>
    </row>
    <row r="484" s="6" customFormat="1" customHeight="1" spans="18:19">
      <c r="R484" s="20"/>
      <c r="S484" s="20"/>
    </row>
    <row r="485" s="6" customFormat="1" customHeight="1" spans="18:19">
      <c r="R485" s="20"/>
      <c r="S485" s="20"/>
    </row>
    <row r="486" s="6" customFormat="1" customHeight="1" spans="18:19">
      <c r="R486" s="20"/>
      <c r="S486" s="20"/>
    </row>
    <row r="487" s="6" customFormat="1" customHeight="1" spans="18:19">
      <c r="R487" s="20"/>
      <c r="S487" s="20"/>
    </row>
    <row r="488" s="6" customFormat="1" customHeight="1" spans="18:19">
      <c r="R488" s="20"/>
      <c r="S488" s="20"/>
    </row>
    <row r="489" s="6" customFormat="1" customHeight="1" spans="18:19">
      <c r="R489" s="20"/>
      <c r="S489" s="20"/>
    </row>
    <row r="490" s="6" customFormat="1" customHeight="1" spans="18:19">
      <c r="R490" s="20"/>
      <c r="S490" s="20"/>
    </row>
    <row r="491" s="6" customFormat="1" customHeight="1" spans="18:19">
      <c r="R491" s="20"/>
      <c r="S491" s="20"/>
    </row>
    <row r="492" s="6" customFormat="1" customHeight="1" spans="18:19">
      <c r="R492" s="20"/>
      <c r="S492" s="20"/>
    </row>
    <row r="493" s="6" customFormat="1" customHeight="1" spans="18:19">
      <c r="R493" s="20"/>
      <c r="S493" s="20"/>
    </row>
    <row r="494" s="6" customFormat="1" customHeight="1" spans="18:19">
      <c r="R494" s="20"/>
      <c r="S494" s="20"/>
    </row>
    <row r="495" s="6" customFormat="1" customHeight="1" spans="18:19">
      <c r="R495" s="20"/>
      <c r="S495" s="20"/>
    </row>
    <row r="496" s="6" customFormat="1" customHeight="1" spans="18:19">
      <c r="R496" s="20"/>
      <c r="S496" s="20"/>
    </row>
    <row r="497" s="6" customFormat="1" customHeight="1" spans="18:19">
      <c r="R497" s="20"/>
      <c r="S497" s="20"/>
    </row>
    <row r="498" s="6" customFormat="1" customHeight="1" spans="18:19">
      <c r="R498" s="20"/>
      <c r="S498" s="20"/>
    </row>
    <row r="499" s="6" customFormat="1" customHeight="1" spans="18:19">
      <c r="R499" s="20"/>
      <c r="S499" s="20"/>
    </row>
    <row r="500" s="6" customFormat="1" customHeight="1" spans="18:19">
      <c r="R500" s="20"/>
      <c r="S500" s="20"/>
    </row>
    <row r="501" s="6" customFormat="1" customHeight="1" spans="18:19">
      <c r="R501" s="20"/>
      <c r="S501" s="20"/>
    </row>
    <row r="502" s="6" customFormat="1" customHeight="1" spans="18:19">
      <c r="R502" s="20"/>
      <c r="S502" s="20"/>
    </row>
    <row r="503" s="6" customFormat="1" customHeight="1" spans="18:19">
      <c r="R503" s="20"/>
      <c r="S503" s="20"/>
    </row>
    <row r="504" s="6" customFormat="1" customHeight="1" spans="18:19">
      <c r="R504" s="20"/>
      <c r="S504" s="20"/>
    </row>
    <row r="505" s="6" customFormat="1" customHeight="1" spans="18:19">
      <c r="R505" s="20"/>
      <c r="S505" s="20"/>
    </row>
    <row r="506" s="6" customFormat="1" customHeight="1" spans="18:19">
      <c r="R506" s="20"/>
      <c r="S506" s="20"/>
    </row>
    <row r="507" s="6" customFormat="1" customHeight="1" spans="18:19">
      <c r="R507" s="20"/>
      <c r="S507" s="20"/>
    </row>
    <row r="508" s="6" customFormat="1" customHeight="1" spans="18:19">
      <c r="R508" s="20"/>
      <c r="S508" s="20"/>
    </row>
    <row r="509" s="6" customFormat="1" customHeight="1" spans="18:19">
      <c r="R509" s="20"/>
      <c r="S509" s="20"/>
    </row>
    <row r="510" s="6" customFormat="1" customHeight="1" spans="18:19">
      <c r="R510" s="20"/>
      <c r="S510" s="20"/>
    </row>
    <row r="511" s="6" customFormat="1" customHeight="1" spans="18:19">
      <c r="R511" s="20"/>
      <c r="S511" s="20"/>
    </row>
    <row r="512" s="6" customFormat="1" customHeight="1" spans="18:19">
      <c r="R512" s="20"/>
      <c r="S512" s="20"/>
    </row>
    <row r="513" s="6" customFormat="1" customHeight="1" spans="18:19">
      <c r="R513" s="20"/>
      <c r="S513" s="20"/>
    </row>
    <row r="514" s="6" customFormat="1" customHeight="1" spans="18:19">
      <c r="R514" s="20"/>
      <c r="S514" s="20"/>
    </row>
    <row r="515" s="6" customFormat="1" customHeight="1" spans="18:19">
      <c r="R515" s="20"/>
      <c r="S515" s="20"/>
    </row>
    <row r="516" s="6" customFormat="1" customHeight="1" spans="18:19">
      <c r="R516" s="20"/>
      <c r="S516" s="20"/>
    </row>
    <row r="517" s="6" customFormat="1" customHeight="1" spans="18:19">
      <c r="R517" s="20"/>
      <c r="S517" s="20"/>
    </row>
    <row r="518" s="6" customFormat="1" customHeight="1" spans="18:19">
      <c r="R518" s="20"/>
      <c r="S518" s="20"/>
    </row>
    <row r="519" s="6" customFormat="1" customHeight="1" spans="18:19">
      <c r="R519" s="20"/>
      <c r="S519" s="20"/>
    </row>
    <row r="520" s="6" customFormat="1" customHeight="1" spans="18:19">
      <c r="R520" s="20"/>
      <c r="S520" s="20"/>
    </row>
    <row r="521" s="6" customFormat="1" customHeight="1" spans="18:19">
      <c r="R521" s="20"/>
      <c r="S521" s="20"/>
    </row>
    <row r="522" s="6" customFormat="1" customHeight="1" spans="18:19">
      <c r="R522" s="20"/>
      <c r="S522" s="20"/>
    </row>
    <row r="523" s="6" customFormat="1" customHeight="1" spans="18:19">
      <c r="R523" s="20"/>
      <c r="S523" s="20"/>
    </row>
    <row r="524" s="6" customFormat="1" customHeight="1" spans="18:19">
      <c r="R524" s="20"/>
      <c r="S524" s="20"/>
    </row>
    <row r="525" s="6" customFormat="1" customHeight="1" spans="18:19">
      <c r="R525" s="20"/>
      <c r="S525" s="20"/>
    </row>
    <row r="526" s="6" customFormat="1" customHeight="1" spans="18:19">
      <c r="R526" s="20"/>
      <c r="S526" s="20"/>
    </row>
    <row r="527" s="6" customFormat="1" customHeight="1" spans="18:19">
      <c r="R527" s="20"/>
      <c r="S527" s="20"/>
    </row>
    <row r="528" s="6" customFormat="1" customHeight="1" spans="18:19">
      <c r="R528" s="20"/>
      <c r="S528" s="20"/>
    </row>
    <row r="529" s="6" customFormat="1" customHeight="1" spans="18:19">
      <c r="R529" s="20"/>
      <c r="S529" s="20"/>
    </row>
    <row r="530" s="6" customFormat="1" customHeight="1" spans="18:19">
      <c r="R530" s="20"/>
      <c r="S530" s="20"/>
    </row>
    <row r="531" s="6" customFormat="1" customHeight="1" spans="18:19">
      <c r="R531" s="20"/>
      <c r="S531" s="20"/>
    </row>
    <row r="532" s="6" customFormat="1" customHeight="1" spans="18:19">
      <c r="R532" s="20"/>
      <c r="S532" s="20"/>
    </row>
    <row r="533" s="6" customFormat="1" customHeight="1" spans="18:19">
      <c r="R533" s="20"/>
      <c r="S533" s="20"/>
    </row>
    <row r="534" s="6" customFormat="1" customHeight="1" spans="18:19">
      <c r="R534" s="20"/>
      <c r="S534" s="20"/>
    </row>
    <row r="535" s="6" customFormat="1" customHeight="1" spans="18:19">
      <c r="R535" s="20"/>
      <c r="S535" s="20"/>
    </row>
    <row r="536" s="6" customFormat="1" customHeight="1" spans="18:19">
      <c r="R536" s="20"/>
      <c r="S536" s="20"/>
    </row>
    <row r="537" s="6" customFormat="1" customHeight="1" spans="18:19">
      <c r="R537" s="20"/>
      <c r="S537" s="20"/>
    </row>
    <row r="538" s="6" customFormat="1" customHeight="1" spans="18:19">
      <c r="R538" s="20"/>
      <c r="S538" s="20"/>
    </row>
    <row r="539" s="6" customFormat="1" customHeight="1" spans="18:19">
      <c r="R539" s="20"/>
      <c r="S539" s="20"/>
    </row>
    <row r="540" s="6" customFormat="1" customHeight="1" spans="18:19">
      <c r="R540" s="20"/>
      <c r="S540" s="20"/>
    </row>
    <row r="541" s="6" customFormat="1" customHeight="1" spans="18:19">
      <c r="R541" s="20"/>
      <c r="S541" s="20"/>
    </row>
    <row r="542" s="6" customFormat="1" customHeight="1" spans="18:19">
      <c r="R542" s="20"/>
      <c r="S542" s="20"/>
    </row>
    <row r="543" s="6" customFormat="1" customHeight="1" spans="18:19">
      <c r="R543" s="20"/>
      <c r="S543" s="20"/>
    </row>
    <row r="544" s="6" customFormat="1" customHeight="1" spans="18:19">
      <c r="R544" s="20"/>
      <c r="S544" s="20"/>
    </row>
    <row r="545" s="6" customFormat="1" customHeight="1" spans="18:19">
      <c r="R545" s="20"/>
      <c r="S545" s="20"/>
    </row>
    <row r="546" s="6" customFormat="1" customHeight="1" spans="18:19">
      <c r="R546" s="20"/>
      <c r="S546" s="20"/>
    </row>
    <row r="547" s="6" customFormat="1" customHeight="1" spans="18:19">
      <c r="R547" s="20"/>
      <c r="S547" s="20"/>
    </row>
    <row r="548" s="6" customFormat="1" customHeight="1" spans="18:19">
      <c r="R548" s="20"/>
      <c r="S548" s="20"/>
    </row>
    <row r="549" s="6" customFormat="1" customHeight="1" spans="18:19">
      <c r="R549" s="20"/>
      <c r="S549" s="20"/>
    </row>
    <row r="550" s="6" customFormat="1" customHeight="1" spans="18:19">
      <c r="R550" s="20"/>
      <c r="S550" s="20"/>
    </row>
    <row r="551" s="6" customFormat="1" customHeight="1" spans="18:19">
      <c r="R551" s="20"/>
      <c r="S551" s="20"/>
    </row>
    <row r="552" s="6" customFormat="1" customHeight="1" spans="18:19">
      <c r="R552" s="20"/>
      <c r="S552" s="20"/>
    </row>
    <row r="553" s="6" customFormat="1" customHeight="1" spans="18:19">
      <c r="R553" s="20"/>
      <c r="S553" s="20"/>
    </row>
    <row r="554" s="6" customFormat="1" customHeight="1" spans="18:19">
      <c r="R554" s="20"/>
      <c r="S554" s="20"/>
    </row>
    <row r="555" s="6" customFormat="1" customHeight="1" spans="18:19">
      <c r="R555" s="20"/>
      <c r="S555" s="20"/>
    </row>
    <row r="556" s="6" customFormat="1" customHeight="1" spans="18:19">
      <c r="R556" s="20"/>
      <c r="S556" s="20"/>
    </row>
    <row r="557" s="6" customFormat="1" customHeight="1" spans="18:19">
      <c r="R557" s="20"/>
      <c r="S557" s="20"/>
    </row>
    <row r="558" s="6" customFormat="1" customHeight="1" spans="18:19">
      <c r="R558" s="20"/>
      <c r="S558" s="20"/>
    </row>
    <row r="559" s="6" customFormat="1" customHeight="1" spans="18:19">
      <c r="R559" s="20"/>
      <c r="S559" s="20"/>
    </row>
    <row r="560" s="6" customFormat="1" customHeight="1" spans="18:19">
      <c r="R560" s="20"/>
      <c r="S560" s="20"/>
    </row>
    <row r="561" s="6" customFormat="1" customHeight="1" spans="18:19">
      <c r="R561" s="20"/>
      <c r="S561" s="20"/>
    </row>
    <row r="562" s="6" customFormat="1" customHeight="1" spans="18:19">
      <c r="R562" s="20"/>
      <c r="S562" s="20"/>
    </row>
    <row r="563" s="6" customFormat="1" customHeight="1" spans="18:19">
      <c r="R563" s="20"/>
      <c r="S563" s="20"/>
    </row>
    <row r="564" s="6" customFormat="1" customHeight="1" spans="18:19">
      <c r="R564" s="20"/>
      <c r="S564" s="20"/>
    </row>
    <row r="565" s="6" customFormat="1" customHeight="1" spans="18:19">
      <c r="R565" s="20"/>
      <c r="S565" s="20"/>
    </row>
    <row r="566" s="6" customFormat="1" customHeight="1" spans="18:19">
      <c r="R566" s="20"/>
      <c r="S566" s="20"/>
    </row>
    <row r="567" s="6" customFormat="1" customHeight="1" spans="18:19">
      <c r="R567" s="20"/>
      <c r="S567" s="20"/>
    </row>
    <row r="568" s="6" customFormat="1" customHeight="1" spans="18:19">
      <c r="R568" s="20"/>
      <c r="S568" s="20"/>
    </row>
    <row r="569" s="6" customFormat="1" customHeight="1" spans="18:19">
      <c r="R569" s="20"/>
      <c r="S569" s="20"/>
    </row>
    <row r="570" s="6" customFormat="1" customHeight="1" spans="18:19">
      <c r="R570" s="20"/>
      <c r="S570" s="20"/>
    </row>
    <row r="571" s="6" customFormat="1" customHeight="1" spans="18:19">
      <c r="R571" s="20"/>
      <c r="S571" s="20"/>
    </row>
    <row r="572" s="6" customFormat="1" customHeight="1" spans="18:19">
      <c r="R572" s="20"/>
      <c r="S572" s="20"/>
    </row>
    <row r="573" s="6" customFormat="1" customHeight="1" spans="18:19">
      <c r="R573" s="20"/>
      <c r="S573" s="20"/>
    </row>
    <row r="574" s="6" customFormat="1" customHeight="1" spans="18:19">
      <c r="R574" s="20"/>
      <c r="S574" s="20"/>
    </row>
    <row r="575" s="6" customFormat="1" customHeight="1" spans="18:19">
      <c r="R575" s="20"/>
      <c r="S575" s="20"/>
    </row>
    <row r="576" s="6" customFormat="1" customHeight="1" spans="18:19">
      <c r="R576" s="20"/>
      <c r="S576" s="20"/>
    </row>
    <row r="577" s="6" customFormat="1" customHeight="1" spans="18:19">
      <c r="R577" s="20"/>
      <c r="S577" s="20"/>
    </row>
    <row r="578" s="6" customFormat="1" customHeight="1" spans="18:19">
      <c r="R578" s="20"/>
      <c r="S578" s="20"/>
    </row>
    <row r="579" s="6" customFormat="1" customHeight="1" spans="18:19">
      <c r="R579" s="20"/>
      <c r="S579" s="20"/>
    </row>
    <row r="580" s="6" customFormat="1" customHeight="1" spans="18:19">
      <c r="R580" s="20"/>
      <c r="S580" s="20"/>
    </row>
    <row r="581" s="6" customFormat="1" customHeight="1" spans="18:19">
      <c r="R581" s="20"/>
      <c r="S581" s="20"/>
    </row>
    <row r="582" s="6" customFormat="1" customHeight="1" spans="18:19">
      <c r="R582" s="20"/>
      <c r="S582" s="20"/>
    </row>
    <row r="583" s="6" customFormat="1" customHeight="1" spans="18:19">
      <c r="R583" s="20"/>
      <c r="S583" s="20"/>
    </row>
    <row r="584" s="6" customFormat="1" customHeight="1" spans="18:19">
      <c r="R584" s="20"/>
      <c r="S584" s="20"/>
    </row>
    <row r="585" s="6" customFormat="1" customHeight="1" spans="18:19">
      <c r="R585" s="20"/>
      <c r="S585" s="20"/>
    </row>
    <row r="586" s="6" customFormat="1" customHeight="1" spans="18:19">
      <c r="R586" s="20"/>
      <c r="S586" s="20"/>
    </row>
    <row r="587" s="6" customFormat="1" customHeight="1" spans="18:19">
      <c r="R587" s="20"/>
      <c r="S587" s="20"/>
    </row>
    <row r="588" s="6" customFormat="1" customHeight="1" spans="18:19">
      <c r="R588" s="20"/>
      <c r="S588" s="20"/>
    </row>
    <row r="589" s="6" customFormat="1" customHeight="1" spans="18:19">
      <c r="R589" s="20"/>
      <c r="S589" s="20"/>
    </row>
    <row r="590" s="6" customFormat="1" customHeight="1" spans="18:19">
      <c r="R590" s="20"/>
      <c r="S590" s="20"/>
    </row>
    <row r="591" s="6" customFormat="1" customHeight="1" spans="18:19">
      <c r="R591" s="20"/>
      <c r="S591" s="20"/>
    </row>
    <row r="592" s="6" customFormat="1" customHeight="1" spans="18:19">
      <c r="R592" s="20"/>
      <c r="S592" s="20"/>
    </row>
    <row r="593" s="6" customFormat="1" customHeight="1" spans="18:19">
      <c r="R593" s="20"/>
      <c r="S593" s="20"/>
    </row>
    <row r="594" s="6" customFormat="1" customHeight="1" spans="18:19">
      <c r="R594" s="20"/>
      <c r="S594" s="20"/>
    </row>
    <row r="595" s="6" customFormat="1" customHeight="1" spans="18:19">
      <c r="R595" s="20"/>
      <c r="S595" s="20"/>
    </row>
    <row r="596" s="6" customFormat="1" customHeight="1" spans="18:19">
      <c r="R596" s="20"/>
      <c r="S596" s="20"/>
    </row>
    <row r="597" s="6" customFormat="1" customHeight="1" spans="18:19">
      <c r="R597" s="20"/>
      <c r="S597" s="20"/>
    </row>
    <row r="598" s="6" customFormat="1" customHeight="1" spans="18:19">
      <c r="R598" s="20"/>
      <c r="S598" s="20"/>
    </row>
    <row r="599" s="6" customFormat="1" customHeight="1" spans="18:19">
      <c r="R599" s="20"/>
      <c r="S599" s="20"/>
    </row>
    <row r="600" s="6" customFormat="1" customHeight="1" spans="18:19">
      <c r="R600" s="20"/>
      <c r="S600" s="20"/>
    </row>
    <row r="601" s="6" customFormat="1" customHeight="1" spans="18:19">
      <c r="R601" s="20"/>
      <c r="S601" s="20"/>
    </row>
    <row r="602" s="6" customFormat="1" customHeight="1" spans="18:19">
      <c r="R602" s="20"/>
      <c r="S602" s="20"/>
    </row>
    <row r="603" s="6" customFormat="1" customHeight="1" spans="18:19">
      <c r="R603" s="20"/>
      <c r="S603" s="20"/>
    </row>
    <row r="604" s="6" customFormat="1" customHeight="1" spans="18:19">
      <c r="R604" s="20"/>
      <c r="S604" s="20"/>
    </row>
    <row r="605" s="6" customFormat="1" customHeight="1" spans="18:19">
      <c r="R605" s="20"/>
      <c r="S605" s="20"/>
    </row>
    <row r="606" s="6" customFormat="1" customHeight="1" spans="18:19">
      <c r="R606" s="20"/>
      <c r="S606" s="20"/>
    </row>
    <row r="607" s="6" customFormat="1" customHeight="1" spans="18:19">
      <c r="R607" s="20"/>
      <c r="S607" s="20"/>
    </row>
    <row r="608" s="6" customFormat="1" customHeight="1" spans="18:19">
      <c r="R608" s="20"/>
      <c r="S608" s="20"/>
    </row>
    <row r="609" s="6" customFormat="1" customHeight="1" spans="18:19">
      <c r="R609" s="20"/>
      <c r="S609" s="20"/>
    </row>
    <row r="610" s="6" customFormat="1" customHeight="1" spans="18:19">
      <c r="R610" s="20"/>
      <c r="S610" s="20"/>
    </row>
    <row r="611" s="6" customFormat="1" customHeight="1" spans="18:19">
      <c r="R611" s="20"/>
      <c r="S611" s="20"/>
    </row>
    <row r="612" s="6" customFormat="1" customHeight="1" spans="18:19">
      <c r="R612" s="20"/>
      <c r="S612" s="20"/>
    </row>
    <row r="613" s="6" customFormat="1" customHeight="1" spans="18:19">
      <c r="R613" s="20"/>
      <c r="S613" s="20"/>
    </row>
    <row r="614" s="6" customFormat="1" customHeight="1" spans="18:19">
      <c r="R614" s="20"/>
      <c r="S614" s="20"/>
    </row>
    <row r="615" s="6" customFormat="1" customHeight="1" spans="18:19">
      <c r="R615" s="20"/>
      <c r="S615" s="20"/>
    </row>
    <row r="616" s="6" customFormat="1" customHeight="1" spans="18:19">
      <c r="R616" s="20"/>
      <c r="S616" s="20"/>
    </row>
    <row r="617" s="6" customFormat="1" customHeight="1" spans="18:19">
      <c r="R617" s="20"/>
      <c r="S617" s="20"/>
    </row>
    <row r="618" s="6" customFormat="1" customHeight="1" spans="18:19">
      <c r="R618" s="20"/>
      <c r="S618" s="20"/>
    </row>
    <row r="619" s="6" customFormat="1" customHeight="1" spans="18:19">
      <c r="R619" s="20"/>
      <c r="S619" s="20"/>
    </row>
    <row r="620" s="6" customFormat="1" customHeight="1" spans="18:19">
      <c r="R620" s="20"/>
      <c r="S620" s="20"/>
    </row>
    <row r="621" s="6" customFormat="1" customHeight="1" spans="18:19">
      <c r="R621" s="20"/>
      <c r="S621" s="20"/>
    </row>
    <row r="622" s="6" customFormat="1" customHeight="1" spans="18:19">
      <c r="R622" s="20"/>
      <c r="S622" s="20"/>
    </row>
    <row r="623" s="6" customFormat="1" customHeight="1" spans="18:19">
      <c r="R623" s="20"/>
      <c r="S623" s="20"/>
    </row>
    <row r="624" s="6" customFormat="1" customHeight="1" spans="18:19">
      <c r="R624" s="20"/>
      <c r="S624" s="20"/>
    </row>
    <row r="625" s="6" customFormat="1" customHeight="1" spans="18:19">
      <c r="R625" s="20"/>
      <c r="S625" s="20"/>
    </row>
    <row r="626" s="6" customFormat="1" customHeight="1" spans="18:19">
      <c r="R626" s="20"/>
      <c r="S626" s="20"/>
    </row>
    <row r="627" s="6" customFormat="1" customHeight="1" spans="18:19">
      <c r="R627" s="20"/>
      <c r="S627" s="20"/>
    </row>
    <row r="628" s="6" customFormat="1" customHeight="1" spans="18:19">
      <c r="R628" s="20"/>
      <c r="S628" s="20"/>
    </row>
    <row r="629" s="6" customFormat="1" customHeight="1" spans="18:19">
      <c r="R629" s="20"/>
      <c r="S629" s="20"/>
    </row>
    <row r="630" s="6" customFormat="1" customHeight="1" spans="18:19">
      <c r="R630" s="20"/>
      <c r="S630" s="20"/>
    </row>
    <row r="631" s="6" customFormat="1" customHeight="1" spans="18:19">
      <c r="R631" s="20"/>
      <c r="S631" s="20"/>
    </row>
    <row r="632" s="6" customFormat="1" customHeight="1" spans="18:19">
      <c r="R632" s="20"/>
      <c r="S632" s="20"/>
    </row>
    <row r="633" s="6" customFormat="1" customHeight="1" spans="18:19">
      <c r="R633" s="20"/>
      <c r="S633" s="20"/>
    </row>
    <row r="634" s="6" customFormat="1" customHeight="1" spans="18:19">
      <c r="R634" s="20"/>
      <c r="S634" s="20"/>
    </row>
    <row r="635" s="6" customFormat="1" customHeight="1" spans="18:19">
      <c r="R635" s="20"/>
      <c r="S635" s="20"/>
    </row>
    <row r="636" s="6" customFormat="1" customHeight="1" spans="18:19">
      <c r="R636" s="20"/>
      <c r="S636" s="20"/>
    </row>
    <row r="637" s="6" customFormat="1" customHeight="1" spans="18:19">
      <c r="R637" s="20"/>
      <c r="S637" s="20"/>
    </row>
    <row r="638" s="6" customFormat="1" customHeight="1" spans="18:19">
      <c r="R638" s="20"/>
      <c r="S638" s="20"/>
    </row>
    <row r="639" s="6" customFormat="1" customHeight="1" spans="18:19">
      <c r="R639" s="20"/>
      <c r="S639" s="20"/>
    </row>
    <row r="640" s="6" customFormat="1" customHeight="1" spans="18:19">
      <c r="R640" s="20"/>
      <c r="S640" s="20"/>
    </row>
    <row r="641" s="6" customFormat="1" customHeight="1" spans="18:19">
      <c r="R641" s="20"/>
      <c r="S641" s="20"/>
    </row>
    <row r="642" s="6" customFormat="1" customHeight="1" spans="18:19">
      <c r="R642" s="20"/>
      <c r="S642" s="20"/>
    </row>
    <row r="643" s="6" customFormat="1" customHeight="1" spans="18:19">
      <c r="R643" s="20"/>
      <c r="S643" s="20"/>
    </row>
    <row r="644" s="6" customFormat="1" customHeight="1" spans="18:19">
      <c r="R644" s="20"/>
      <c r="S644" s="20"/>
    </row>
    <row r="645" s="6" customFormat="1" customHeight="1" spans="18:19">
      <c r="R645" s="20"/>
      <c r="S645" s="20"/>
    </row>
    <row r="646" s="6" customFormat="1" customHeight="1" spans="18:19">
      <c r="R646" s="20"/>
      <c r="S646" s="20"/>
    </row>
    <row r="647" s="6" customFormat="1" customHeight="1" spans="18:19">
      <c r="R647" s="20"/>
      <c r="S647" s="20"/>
    </row>
    <row r="648" s="6" customFormat="1" customHeight="1" spans="18:19">
      <c r="R648" s="20"/>
      <c r="S648" s="20"/>
    </row>
    <row r="649" s="6" customFormat="1" customHeight="1" spans="18:19">
      <c r="R649" s="20"/>
      <c r="S649" s="20"/>
    </row>
    <row r="650" s="6" customFormat="1" customHeight="1" spans="18:19">
      <c r="R650" s="20"/>
      <c r="S650" s="20"/>
    </row>
    <row r="651" s="6" customFormat="1" customHeight="1" spans="18:19">
      <c r="R651" s="20"/>
      <c r="S651" s="20"/>
    </row>
    <row r="652" s="6" customFormat="1" customHeight="1" spans="18:19">
      <c r="R652" s="20"/>
      <c r="S652" s="20"/>
    </row>
    <row r="653" s="6" customFormat="1" customHeight="1" spans="18:19">
      <c r="R653" s="20"/>
      <c r="S653" s="20"/>
    </row>
    <row r="654" s="6" customFormat="1" customHeight="1" spans="18:19">
      <c r="R654" s="20"/>
      <c r="S654" s="20"/>
    </row>
    <row r="655" s="6" customFormat="1" customHeight="1" spans="18:19">
      <c r="R655" s="20"/>
      <c r="S655" s="20"/>
    </row>
    <row r="656" s="6" customFormat="1" customHeight="1" spans="18:19">
      <c r="R656" s="20"/>
      <c r="S656" s="20"/>
    </row>
    <row r="657" s="6" customFormat="1" customHeight="1" spans="18:19">
      <c r="R657" s="20"/>
      <c r="S657" s="20"/>
    </row>
    <row r="658" s="6" customFormat="1" customHeight="1" spans="18:19">
      <c r="R658" s="20"/>
      <c r="S658" s="20"/>
    </row>
    <row r="659" s="6" customFormat="1" customHeight="1" spans="18:19">
      <c r="R659" s="20"/>
      <c r="S659" s="20"/>
    </row>
    <row r="660" s="6" customFormat="1" customHeight="1" spans="18:19">
      <c r="R660" s="20"/>
      <c r="S660" s="20"/>
    </row>
    <row r="661" s="6" customFormat="1" customHeight="1" spans="18:19">
      <c r="R661" s="20"/>
      <c r="S661" s="20"/>
    </row>
    <row r="662" s="6" customFormat="1" customHeight="1" spans="18:19">
      <c r="R662" s="20"/>
      <c r="S662" s="20"/>
    </row>
    <row r="663" s="6" customFormat="1" customHeight="1" spans="18:19">
      <c r="R663" s="20"/>
      <c r="S663" s="20"/>
    </row>
    <row r="664" s="6" customFormat="1" customHeight="1" spans="18:19">
      <c r="R664" s="20"/>
      <c r="S664" s="20"/>
    </row>
    <row r="665" s="6" customFormat="1" customHeight="1" spans="18:19">
      <c r="R665" s="20"/>
      <c r="S665" s="20"/>
    </row>
    <row r="666" s="6" customFormat="1" customHeight="1" spans="18:19">
      <c r="R666" s="20"/>
      <c r="S666" s="20"/>
    </row>
    <row r="667" s="6" customFormat="1" customHeight="1" spans="18:19">
      <c r="R667" s="20"/>
      <c r="S667" s="20"/>
    </row>
    <row r="668" s="6" customFormat="1" customHeight="1" spans="18:19">
      <c r="R668" s="20"/>
      <c r="S668" s="20"/>
    </row>
    <row r="669" s="6" customFormat="1" customHeight="1" spans="18:19">
      <c r="R669" s="20"/>
      <c r="S669" s="20"/>
    </row>
    <row r="670" s="6" customFormat="1" customHeight="1" spans="18:19">
      <c r="R670" s="20"/>
      <c r="S670" s="20"/>
    </row>
    <row r="671" s="6" customFormat="1" customHeight="1" spans="18:19">
      <c r="R671" s="20"/>
      <c r="S671" s="20"/>
    </row>
    <row r="672" s="6" customFormat="1" customHeight="1" spans="18:19">
      <c r="R672" s="20"/>
      <c r="S672" s="20"/>
    </row>
    <row r="673" s="6" customFormat="1" customHeight="1" spans="18:19">
      <c r="R673" s="20"/>
      <c r="S673" s="20"/>
    </row>
    <row r="674" s="6" customFormat="1" customHeight="1" spans="18:19">
      <c r="R674" s="20"/>
      <c r="S674" s="20"/>
    </row>
    <row r="675" s="6" customFormat="1" customHeight="1" spans="18:19">
      <c r="R675" s="20"/>
      <c r="S675" s="20"/>
    </row>
    <row r="676" s="6" customFormat="1" customHeight="1" spans="18:19">
      <c r="R676" s="20"/>
      <c r="S676" s="20"/>
    </row>
    <row r="677" s="6" customFormat="1" customHeight="1" spans="18:19">
      <c r="R677" s="20"/>
      <c r="S677" s="20"/>
    </row>
    <row r="678" s="6" customFormat="1" customHeight="1" spans="18:19">
      <c r="R678" s="20"/>
      <c r="S678" s="20"/>
    </row>
    <row r="679" s="6" customFormat="1" customHeight="1" spans="18:19">
      <c r="R679" s="20"/>
      <c r="S679" s="20"/>
    </row>
    <row r="680" s="6" customFormat="1" customHeight="1" spans="18:19">
      <c r="R680" s="20"/>
      <c r="S680" s="20"/>
    </row>
    <row r="681" s="6" customFormat="1" customHeight="1" spans="18:19">
      <c r="R681" s="20"/>
      <c r="S681" s="20"/>
    </row>
    <row r="682" s="6" customFormat="1" customHeight="1" spans="18:19">
      <c r="R682" s="20"/>
      <c r="S682" s="20"/>
    </row>
    <row r="683" s="6" customFormat="1" customHeight="1" spans="18:19">
      <c r="R683" s="20"/>
      <c r="S683" s="20"/>
    </row>
    <row r="684" s="6" customFormat="1" customHeight="1" spans="18:19">
      <c r="R684" s="20"/>
      <c r="S684" s="20"/>
    </row>
    <row r="685" s="6" customFormat="1" customHeight="1" spans="18:19">
      <c r="R685" s="20"/>
      <c r="S685" s="20"/>
    </row>
    <row r="686" s="6" customFormat="1" customHeight="1" spans="18:19">
      <c r="R686" s="20"/>
      <c r="S686" s="20"/>
    </row>
    <row r="687" s="6" customFormat="1" customHeight="1" spans="18:19">
      <c r="R687" s="20"/>
      <c r="S687" s="20"/>
    </row>
    <row r="688" s="6" customFormat="1" customHeight="1" spans="18:19">
      <c r="R688" s="20"/>
      <c r="S688" s="20"/>
    </row>
    <row r="689" s="6" customFormat="1" customHeight="1" spans="18:19">
      <c r="R689" s="20"/>
      <c r="S689" s="20"/>
    </row>
    <row r="690" s="6" customFormat="1" customHeight="1" spans="18:19">
      <c r="R690" s="20"/>
      <c r="S690" s="20"/>
    </row>
    <row r="691" s="6" customFormat="1" customHeight="1" spans="18:19">
      <c r="R691" s="20"/>
      <c r="S691" s="20"/>
    </row>
    <row r="692" s="6" customFormat="1" customHeight="1" spans="18:19">
      <c r="R692" s="20"/>
      <c r="S692" s="20"/>
    </row>
    <row r="693" s="6" customFormat="1" customHeight="1" spans="18:19">
      <c r="R693" s="20"/>
      <c r="S693" s="20"/>
    </row>
    <row r="694" s="6" customFormat="1" customHeight="1" spans="18:19">
      <c r="R694" s="20"/>
      <c r="S694" s="20"/>
    </row>
    <row r="695" s="6" customFormat="1" customHeight="1" spans="18:19">
      <c r="R695" s="20"/>
      <c r="S695" s="20"/>
    </row>
    <row r="696" s="6" customFormat="1" customHeight="1" spans="18:19">
      <c r="R696" s="20"/>
      <c r="S696" s="20"/>
    </row>
    <row r="697" s="6" customFormat="1" customHeight="1" spans="18:19">
      <c r="R697" s="20"/>
      <c r="S697" s="20"/>
    </row>
    <row r="698" s="6" customFormat="1" customHeight="1" spans="18:19">
      <c r="R698" s="20"/>
      <c r="S698" s="20"/>
    </row>
    <row r="699" s="6" customFormat="1" customHeight="1" spans="18:19">
      <c r="R699" s="20"/>
      <c r="S699" s="20"/>
    </row>
    <row r="700" s="6" customFormat="1" customHeight="1" spans="18:19">
      <c r="R700" s="20"/>
      <c r="S700" s="20"/>
    </row>
    <row r="701" s="6" customFormat="1" customHeight="1" spans="18:19">
      <c r="R701" s="20"/>
      <c r="S701" s="20"/>
    </row>
    <row r="702" s="6" customFormat="1" customHeight="1" spans="18:19">
      <c r="R702" s="20"/>
      <c r="S702" s="20"/>
    </row>
    <row r="703" s="6" customFormat="1" customHeight="1" spans="18:19">
      <c r="R703" s="20"/>
      <c r="S703" s="20"/>
    </row>
    <row r="704" s="6" customFormat="1" customHeight="1" spans="18:19">
      <c r="R704" s="20"/>
      <c r="S704" s="20"/>
    </row>
    <row r="705" s="6" customFormat="1" customHeight="1" spans="18:19">
      <c r="R705" s="20"/>
      <c r="S705" s="20"/>
    </row>
    <row r="706" s="6" customFormat="1" customHeight="1" spans="18:19">
      <c r="R706" s="20"/>
      <c r="S706" s="20"/>
    </row>
    <row r="707" s="6" customFormat="1" customHeight="1" spans="18:19">
      <c r="R707" s="20"/>
      <c r="S707" s="20"/>
    </row>
    <row r="708" s="6" customFormat="1" customHeight="1" spans="18:19">
      <c r="R708" s="20"/>
      <c r="S708" s="20"/>
    </row>
    <row r="709" s="6" customFormat="1" customHeight="1" spans="18:19">
      <c r="R709" s="20"/>
      <c r="S709" s="20"/>
    </row>
    <row r="710" s="6" customFormat="1" customHeight="1" spans="18:19">
      <c r="R710" s="20"/>
      <c r="S710" s="20"/>
    </row>
    <row r="711" s="6" customFormat="1" customHeight="1" spans="18:19">
      <c r="R711" s="20"/>
      <c r="S711" s="20"/>
    </row>
    <row r="712" s="6" customFormat="1" customHeight="1" spans="18:19">
      <c r="R712" s="20"/>
      <c r="S712" s="20"/>
    </row>
    <row r="713" s="6" customFormat="1" customHeight="1" spans="18:19">
      <c r="R713" s="20"/>
      <c r="S713" s="20"/>
    </row>
    <row r="714" s="6" customFormat="1" customHeight="1" spans="18:19">
      <c r="R714" s="20"/>
      <c r="S714" s="20"/>
    </row>
    <row r="715" s="6" customFormat="1" customHeight="1" spans="18:19">
      <c r="R715" s="20"/>
      <c r="S715" s="20"/>
    </row>
    <row r="716" s="6" customFormat="1" customHeight="1" spans="18:19">
      <c r="R716" s="20"/>
      <c r="S716" s="20"/>
    </row>
    <row r="717" s="6" customFormat="1" customHeight="1" spans="18:19">
      <c r="R717" s="20"/>
      <c r="S717" s="20"/>
    </row>
    <row r="718" s="6" customFormat="1" customHeight="1" spans="18:19">
      <c r="R718" s="20"/>
      <c r="S718" s="20"/>
    </row>
    <row r="719" s="6" customFormat="1" customHeight="1" spans="18:19">
      <c r="R719" s="20"/>
      <c r="S719" s="20"/>
    </row>
    <row r="720" s="6" customFormat="1" customHeight="1" spans="18:19">
      <c r="R720" s="20"/>
      <c r="S720" s="20"/>
    </row>
    <row r="721" s="6" customFormat="1" customHeight="1" spans="18:19">
      <c r="R721" s="20"/>
      <c r="S721" s="20"/>
    </row>
    <row r="722" s="6" customFormat="1" customHeight="1" spans="18:19">
      <c r="R722" s="20"/>
      <c r="S722" s="20"/>
    </row>
    <row r="723" s="6" customFormat="1" customHeight="1" spans="18:19">
      <c r="R723" s="20"/>
      <c r="S723" s="20"/>
    </row>
    <row r="724" s="6" customFormat="1" customHeight="1" spans="18:19">
      <c r="R724" s="20"/>
      <c r="S724" s="20"/>
    </row>
    <row r="725" s="6" customFormat="1" customHeight="1" spans="18:19">
      <c r="R725" s="20"/>
      <c r="S725" s="20"/>
    </row>
    <row r="726" s="6" customFormat="1" customHeight="1" spans="18:19">
      <c r="R726" s="20"/>
      <c r="S726" s="20"/>
    </row>
    <row r="727" s="6" customFormat="1" customHeight="1" spans="18:19">
      <c r="R727" s="20"/>
      <c r="S727" s="20"/>
    </row>
    <row r="728" s="6" customFormat="1" customHeight="1" spans="18:19">
      <c r="R728" s="20"/>
      <c r="S728" s="20"/>
    </row>
    <row r="729" s="6" customFormat="1" customHeight="1" spans="18:19">
      <c r="R729" s="20"/>
      <c r="S729" s="20"/>
    </row>
    <row r="730" s="6" customFormat="1" customHeight="1" spans="18:19">
      <c r="R730" s="20"/>
      <c r="S730" s="20"/>
    </row>
    <row r="731" s="6" customFormat="1" customHeight="1" spans="18:19">
      <c r="R731" s="20"/>
      <c r="S731" s="20"/>
    </row>
    <row r="732" s="6" customFormat="1" customHeight="1" spans="18:19">
      <c r="R732" s="20"/>
      <c r="S732" s="20"/>
    </row>
    <row r="733" s="6" customFormat="1" customHeight="1" spans="18:19">
      <c r="R733" s="20"/>
      <c r="S733" s="20"/>
    </row>
    <row r="734" s="6" customFormat="1" customHeight="1" spans="18:19">
      <c r="R734" s="20"/>
      <c r="S734" s="20"/>
    </row>
    <row r="735" s="6" customFormat="1" customHeight="1" spans="18:19">
      <c r="R735" s="20"/>
      <c r="S735" s="20"/>
    </row>
    <row r="736" s="6" customFormat="1" customHeight="1" spans="18:19">
      <c r="R736" s="20"/>
      <c r="S736" s="20"/>
    </row>
    <row r="737" s="6" customFormat="1" customHeight="1" spans="18:19">
      <c r="R737" s="20"/>
      <c r="S737" s="20"/>
    </row>
    <row r="738" s="6" customFormat="1" customHeight="1" spans="18:19">
      <c r="R738" s="20"/>
      <c r="S738" s="20"/>
    </row>
    <row r="739" s="6" customFormat="1" customHeight="1" spans="18:19">
      <c r="R739" s="20"/>
      <c r="S739" s="20"/>
    </row>
    <row r="740" s="6" customFormat="1" customHeight="1" spans="18:19">
      <c r="R740" s="20"/>
      <c r="S740" s="20"/>
    </row>
    <row r="741" s="6" customFormat="1" customHeight="1" spans="18:19">
      <c r="R741" s="20"/>
      <c r="S741" s="20"/>
    </row>
    <row r="742" s="6" customFormat="1" customHeight="1" spans="18:19">
      <c r="R742" s="20"/>
      <c r="S742" s="20"/>
    </row>
    <row r="743" s="6" customFormat="1" customHeight="1" spans="18:19">
      <c r="R743" s="20"/>
      <c r="S743" s="20"/>
    </row>
    <row r="744" s="6" customFormat="1" customHeight="1" spans="18:19">
      <c r="R744" s="20"/>
      <c r="S744" s="20"/>
    </row>
    <row r="745" s="6" customFormat="1" customHeight="1" spans="18:19">
      <c r="R745" s="20"/>
      <c r="S745" s="20"/>
    </row>
    <row r="746" s="6" customFormat="1" customHeight="1" spans="18:19">
      <c r="R746" s="20"/>
      <c r="S746" s="20"/>
    </row>
    <row r="747" s="6" customFormat="1" customHeight="1" spans="18:19">
      <c r="R747" s="20"/>
      <c r="S747" s="20"/>
    </row>
    <row r="748" s="6" customFormat="1" customHeight="1" spans="18:19">
      <c r="R748" s="20"/>
      <c r="S748" s="20"/>
    </row>
    <row r="749" s="6" customFormat="1" customHeight="1" spans="18:19">
      <c r="R749" s="20"/>
      <c r="S749" s="20"/>
    </row>
    <row r="750" s="6" customFormat="1" customHeight="1" spans="18:19">
      <c r="R750" s="20"/>
      <c r="S750" s="20"/>
    </row>
    <row r="751" s="6" customFormat="1" customHeight="1" spans="18:19">
      <c r="R751" s="20"/>
      <c r="S751" s="20"/>
    </row>
    <row r="752" s="6" customFormat="1" customHeight="1" spans="18:19">
      <c r="R752" s="20"/>
      <c r="S752" s="20"/>
    </row>
    <row r="753" s="6" customFormat="1" customHeight="1" spans="18:19">
      <c r="R753" s="20"/>
      <c r="S753" s="20"/>
    </row>
    <row r="754" s="6" customFormat="1" customHeight="1" spans="18:19">
      <c r="R754" s="20"/>
      <c r="S754" s="20"/>
    </row>
    <row r="755" s="6" customFormat="1" customHeight="1" spans="18:19">
      <c r="R755" s="20"/>
      <c r="S755" s="20"/>
    </row>
    <row r="756" s="6" customFormat="1" customHeight="1" spans="18:19">
      <c r="R756" s="20"/>
      <c r="S756" s="20"/>
    </row>
    <row r="757" s="6" customFormat="1" customHeight="1" spans="18:19">
      <c r="R757" s="20"/>
      <c r="S757" s="20"/>
    </row>
    <row r="758" s="6" customFormat="1" customHeight="1" spans="18:19">
      <c r="R758" s="20"/>
      <c r="S758" s="20"/>
    </row>
    <row r="759" s="6" customFormat="1" customHeight="1" spans="18:19">
      <c r="R759" s="20"/>
      <c r="S759" s="20"/>
    </row>
    <row r="760" s="6" customFormat="1" customHeight="1" spans="18:19">
      <c r="R760" s="20"/>
      <c r="S760" s="20"/>
    </row>
    <row r="761" s="6" customFormat="1" customHeight="1" spans="18:19">
      <c r="R761" s="20"/>
      <c r="S761" s="20"/>
    </row>
    <row r="762" s="6" customFormat="1" customHeight="1" spans="18:19">
      <c r="R762" s="20"/>
      <c r="S762" s="20"/>
    </row>
    <row r="763" s="6" customFormat="1" customHeight="1" spans="18:19">
      <c r="R763" s="20"/>
      <c r="S763" s="20"/>
    </row>
    <row r="764" s="6" customFormat="1" customHeight="1" spans="18:19">
      <c r="R764" s="20"/>
      <c r="S764" s="20"/>
    </row>
    <row r="765" s="6" customFormat="1" customHeight="1" spans="18:19">
      <c r="R765" s="20"/>
      <c r="S765" s="20"/>
    </row>
    <row r="766" s="6" customFormat="1" customHeight="1" spans="18:19">
      <c r="R766" s="20"/>
      <c r="S766" s="20"/>
    </row>
    <row r="767" s="6" customFormat="1" customHeight="1" spans="18:19">
      <c r="R767" s="20"/>
      <c r="S767" s="20"/>
    </row>
    <row r="768" s="6" customFormat="1" customHeight="1" spans="18:19">
      <c r="R768" s="20"/>
      <c r="S768" s="20"/>
    </row>
    <row r="769" s="6" customFormat="1" customHeight="1" spans="18:19">
      <c r="R769" s="20"/>
      <c r="S769" s="20"/>
    </row>
    <row r="770" s="6" customFormat="1" customHeight="1" spans="18:19">
      <c r="R770" s="20"/>
      <c r="S770" s="20"/>
    </row>
    <row r="771" s="6" customFormat="1" customHeight="1" spans="18:19">
      <c r="R771" s="20"/>
      <c r="S771" s="20"/>
    </row>
    <row r="772" s="6" customFormat="1" customHeight="1" spans="18:19">
      <c r="R772" s="20"/>
      <c r="S772" s="20"/>
    </row>
    <row r="773" s="6" customFormat="1" customHeight="1" spans="18:19">
      <c r="R773" s="20"/>
      <c r="S773" s="20"/>
    </row>
    <row r="774" s="6" customFormat="1" customHeight="1" spans="18:19">
      <c r="R774" s="20"/>
      <c r="S774" s="20"/>
    </row>
    <row r="775" s="6" customFormat="1" customHeight="1" spans="18:19">
      <c r="R775" s="20"/>
      <c r="S775" s="20"/>
    </row>
    <row r="776" s="6" customFormat="1" customHeight="1" spans="18:19">
      <c r="R776" s="20"/>
      <c r="S776" s="20"/>
    </row>
    <row r="777" s="6" customFormat="1" customHeight="1" spans="18:19">
      <c r="R777" s="20"/>
      <c r="S777" s="20"/>
    </row>
    <row r="778" s="6" customFormat="1" customHeight="1" spans="18:19">
      <c r="R778" s="20"/>
      <c r="S778" s="20"/>
    </row>
    <row r="779" s="6" customFormat="1" customHeight="1" spans="18:19">
      <c r="R779" s="20"/>
      <c r="S779" s="20"/>
    </row>
    <row r="780" s="6" customFormat="1" customHeight="1" spans="18:19">
      <c r="R780" s="20"/>
      <c r="S780" s="20"/>
    </row>
    <row r="781" s="6" customFormat="1" customHeight="1" spans="18:19">
      <c r="R781" s="20"/>
      <c r="S781" s="20"/>
    </row>
    <row r="782" s="6" customFormat="1" customHeight="1" spans="18:19">
      <c r="R782" s="20"/>
      <c r="S782" s="20"/>
    </row>
    <row r="783" s="6" customFormat="1" customHeight="1" spans="18:19">
      <c r="R783" s="20"/>
      <c r="S783" s="20"/>
    </row>
    <row r="784" s="6" customFormat="1" customHeight="1" spans="18:19">
      <c r="R784" s="20"/>
      <c r="S784" s="20"/>
    </row>
    <row r="785" s="6" customFormat="1" customHeight="1" spans="18:19">
      <c r="R785" s="20"/>
      <c r="S785" s="20"/>
    </row>
    <row r="786" s="6" customFormat="1" customHeight="1" spans="18:19">
      <c r="R786" s="20"/>
      <c r="S786" s="20"/>
    </row>
    <row r="787" s="6" customFormat="1" customHeight="1" spans="18:19">
      <c r="R787" s="20"/>
      <c r="S787" s="20"/>
    </row>
    <row r="788" s="6" customFormat="1" customHeight="1" spans="18:19">
      <c r="R788" s="20"/>
      <c r="S788" s="20"/>
    </row>
    <row r="789" s="6" customFormat="1" customHeight="1" spans="18:19">
      <c r="R789" s="20"/>
      <c r="S789" s="20"/>
    </row>
    <row r="790" s="6" customFormat="1" customHeight="1" spans="18:19">
      <c r="R790" s="20"/>
      <c r="S790" s="20"/>
    </row>
    <row r="791" s="6" customFormat="1" customHeight="1" spans="18:19">
      <c r="R791" s="20"/>
      <c r="S791" s="20"/>
    </row>
    <row r="792" s="6" customFormat="1" customHeight="1" spans="18:19">
      <c r="R792" s="20"/>
      <c r="S792" s="20"/>
    </row>
    <row r="793" s="6" customFormat="1" customHeight="1" spans="18:19">
      <c r="R793" s="20"/>
      <c r="S793" s="20"/>
    </row>
    <row r="794" s="6" customFormat="1" customHeight="1" spans="18:19">
      <c r="R794" s="20"/>
      <c r="S794" s="20"/>
    </row>
    <row r="795" s="6" customFormat="1" customHeight="1" spans="18:19">
      <c r="R795" s="20"/>
      <c r="S795" s="20"/>
    </row>
    <row r="796" s="6" customFormat="1" customHeight="1" spans="18:19">
      <c r="R796" s="20"/>
      <c r="S796" s="20"/>
    </row>
    <row r="797" s="6" customFormat="1" customHeight="1" spans="18:19">
      <c r="R797" s="20"/>
      <c r="S797" s="20"/>
    </row>
    <row r="798" s="6" customFormat="1" customHeight="1" spans="18:19">
      <c r="R798" s="20"/>
      <c r="S798" s="20"/>
    </row>
    <row r="799" s="6" customFormat="1" customHeight="1" spans="18:19">
      <c r="R799" s="20"/>
      <c r="S799" s="20"/>
    </row>
    <row r="800" s="6" customFormat="1" customHeight="1" spans="18:19">
      <c r="R800" s="20"/>
      <c r="S800" s="20"/>
    </row>
    <row r="801" s="6" customFormat="1" customHeight="1" spans="18:19">
      <c r="R801" s="20"/>
      <c r="S801" s="20"/>
    </row>
    <row r="802" s="6" customFormat="1" customHeight="1" spans="18:19">
      <c r="R802" s="20"/>
      <c r="S802" s="20"/>
    </row>
    <row r="803" s="6" customFormat="1" customHeight="1" spans="18:19">
      <c r="R803" s="20"/>
      <c r="S803" s="20"/>
    </row>
    <row r="804" s="6" customFormat="1" customHeight="1" spans="18:19">
      <c r="R804" s="20"/>
      <c r="S804" s="20"/>
    </row>
    <row r="805" s="6" customFormat="1" customHeight="1" spans="18:19">
      <c r="R805" s="20"/>
      <c r="S805" s="20"/>
    </row>
    <row r="806" s="6" customFormat="1" customHeight="1" spans="18:19">
      <c r="R806" s="20"/>
      <c r="S806" s="20"/>
    </row>
    <row r="807" s="6" customFormat="1" customHeight="1" spans="18:19">
      <c r="R807" s="20"/>
      <c r="S807" s="20"/>
    </row>
    <row r="808" s="6" customFormat="1" customHeight="1" spans="18:19">
      <c r="R808" s="20"/>
      <c r="S808" s="20"/>
    </row>
    <row r="809" s="6" customFormat="1" customHeight="1" spans="18:19">
      <c r="R809" s="20"/>
      <c r="S809" s="20"/>
    </row>
    <row r="810" s="6" customFormat="1" customHeight="1" spans="18:19">
      <c r="R810" s="20"/>
      <c r="S810" s="20"/>
    </row>
    <row r="811" s="6" customFormat="1" customHeight="1" spans="18:19">
      <c r="R811" s="20"/>
      <c r="S811" s="20"/>
    </row>
    <row r="812" s="6" customFormat="1" customHeight="1" spans="18:19">
      <c r="R812" s="20"/>
      <c r="S812" s="20"/>
    </row>
    <row r="813" s="6" customFormat="1" customHeight="1" spans="18:19">
      <c r="R813" s="20"/>
      <c r="S813" s="20"/>
    </row>
    <row r="814" s="6" customFormat="1" customHeight="1" spans="18:19">
      <c r="R814" s="20"/>
      <c r="S814" s="20"/>
    </row>
    <row r="815" s="6" customFormat="1" customHeight="1" spans="18:19">
      <c r="R815" s="20"/>
      <c r="S815" s="20"/>
    </row>
    <row r="816" s="6" customFormat="1" customHeight="1" spans="18:19">
      <c r="R816" s="20"/>
      <c r="S816" s="20"/>
    </row>
    <row r="817" s="6" customFormat="1" customHeight="1" spans="18:19">
      <c r="R817" s="20"/>
      <c r="S817" s="20"/>
    </row>
    <row r="818" s="6" customFormat="1" customHeight="1" spans="18:19">
      <c r="R818" s="20"/>
      <c r="S818" s="20"/>
    </row>
    <row r="819" s="6" customFormat="1" customHeight="1" spans="18:19">
      <c r="R819" s="20"/>
      <c r="S819" s="20"/>
    </row>
    <row r="820" s="6" customFormat="1" customHeight="1" spans="18:19">
      <c r="R820" s="20"/>
      <c r="S820" s="20"/>
    </row>
    <row r="821" s="6" customFormat="1" customHeight="1" spans="18:19">
      <c r="R821" s="20"/>
      <c r="S821" s="20"/>
    </row>
    <row r="822" s="6" customFormat="1" customHeight="1" spans="18:19">
      <c r="R822" s="20"/>
      <c r="S822" s="20"/>
    </row>
    <row r="823" s="6" customFormat="1" customHeight="1" spans="18:19">
      <c r="R823" s="20"/>
      <c r="S823" s="20"/>
    </row>
    <row r="824" s="6" customFormat="1" customHeight="1" spans="18:19">
      <c r="R824" s="20"/>
      <c r="S824" s="20"/>
    </row>
    <row r="825" s="6" customFormat="1" customHeight="1" spans="18:19">
      <c r="R825" s="20"/>
      <c r="S825" s="20"/>
    </row>
    <row r="826" s="6" customFormat="1" customHeight="1" spans="18:19">
      <c r="R826" s="20"/>
      <c r="S826" s="20"/>
    </row>
    <row r="827" s="6" customFormat="1" customHeight="1" spans="18:19">
      <c r="R827" s="20"/>
      <c r="S827" s="20"/>
    </row>
    <row r="828" s="6" customFormat="1" customHeight="1" spans="18:19">
      <c r="R828" s="20"/>
      <c r="S828" s="20"/>
    </row>
    <row r="829" s="6" customFormat="1" customHeight="1" spans="18:19">
      <c r="R829" s="20"/>
      <c r="S829" s="20"/>
    </row>
    <row r="830" s="6" customFormat="1" customHeight="1" spans="18:19">
      <c r="R830" s="20"/>
      <c r="S830" s="20"/>
    </row>
    <row r="831" s="6" customFormat="1" customHeight="1" spans="18:19">
      <c r="R831" s="20"/>
      <c r="S831" s="20"/>
    </row>
    <row r="832" s="6" customFormat="1" customHeight="1" spans="18:19">
      <c r="R832" s="20"/>
      <c r="S832" s="20"/>
    </row>
    <row r="833" s="6" customFormat="1" customHeight="1" spans="18:19">
      <c r="R833" s="20"/>
      <c r="S833" s="20"/>
    </row>
    <row r="834" s="6" customFormat="1" customHeight="1" spans="18:19">
      <c r="R834" s="20"/>
      <c r="S834" s="20"/>
    </row>
    <row r="835" s="6" customFormat="1" customHeight="1" spans="18:19">
      <c r="R835" s="20"/>
      <c r="S835" s="20"/>
    </row>
    <row r="836" s="6" customFormat="1" customHeight="1" spans="18:19">
      <c r="R836" s="20"/>
      <c r="S836" s="20"/>
    </row>
    <row r="837" s="6" customFormat="1" customHeight="1" spans="18:19">
      <c r="R837" s="20"/>
      <c r="S837" s="20"/>
    </row>
    <row r="838" s="6" customFormat="1" customHeight="1" spans="18:19">
      <c r="R838" s="20"/>
      <c r="S838" s="20"/>
    </row>
    <row r="839" s="6" customFormat="1" customHeight="1" spans="18:19">
      <c r="R839" s="20"/>
      <c r="S839" s="20"/>
    </row>
    <row r="840" s="6" customFormat="1" customHeight="1" spans="18:19">
      <c r="R840" s="20"/>
      <c r="S840" s="20"/>
    </row>
    <row r="841" s="6" customFormat="1" customHeight="1" spans="18:19">
      <c r="R841" s="20"/>
      <c r="S841" s="20"/>
    </row>
    <row r="842" s="6" customFormat="1" customHeight="1" spans="18:19">
      <c r="R842" s="20"/>
      <c r="S842" s="20"/>
    </row>
    <row r="843" s="6" customFormat="1" customHeight="1" spans="18:19">
      <c r="R843" s="20"/>
      <c r="S843" s="20"/>
    </row>
    <row r="844" s="6" customFormat="1" customHeight="1" spans="18:19">
      <c r="R844" s="20"/>
      <c r="S844" s="20"/>
    </row>
    <row r="845" s="6" customFormat="1" customHeight="1" spans="18:19">
      <c r="R845" s="20"/>
      <c r="S845" s="20"/>
    </row>
    <row r="846" s="6" customFormat="1" customHeight="1" spans="18:19">
      <c r="R846" s="20"/>
      <c r="S846" s="20"/>
    </row>
    <row r="847" s="6" customFormat="1" customHeight="1" spans="18:19">
      <c r="R847" s="20"/>
      <c r="S847" s="20"/>
    </row>
    <row r="848" s="6" customFormat="1" customHeight="1" spans="18:19">
      <c r="R848" s="20"/>
      <c r="S848" s="20"/>
    </row>
    <row r="849" s="6" customFormat="1" customHeight="1" spans="18:19">
      <c r="R849" s="20"/>
      <c r="S849" s="20"/>
    </row>
    <row r="850" s="6" customFormat="1" customHeight="1" spans="18:19">
      <c r="R850" s="20"/>
      <c r="S850" s="20"/>
    </row>
    <row r="851" s="6" customFormat="1" customHeight="1" spans="18:19">
      <c r="R851" s="20"/>
      <c r="S851" s="20"/>
    </row>
    <row r="852" s="6" customFormat="1" customHeight="1" spans="18:19">
      <c r="R852" s="20"/>
      <c r="S852" s="20"/>
    </row>
    <row r="853" s="6" customFormat="1" customHeight="1" spans="18:19">
      <c r="R853" s="20"/>
      <c r="S853" s="20"/>
    </row>
    <row r="854" s="6" customFormat="1" customHeight="1" spans="18:19">
      <c r="R854" s="20"/>
      <c r="S854" s="20"/>
    </row>
    <row r="855" s="6" customFormat="1" customHeight="1" spans="18:19">
      <c r="R855" s="20"/>
      <c r="S855" s="20"/>
    </row>
    <row r="856" s="6" customFormat="1" customHeight="1" spans="18:19">
      <c r="R856" s="20"/>
      <c r="S856" s="20"/>
    </row>
    <row r="857" s="6" customFormat="1" customHeight="1" spans="18:19">
      <c r="R857" s="20"/>
      <c r="S857" s="20"/>
    </row>
    <row r="858" s="6" customFormat="1" customHeight="1" spans="18:19">
      <c r="R858" s="20"/>
      <c r="S858" s="20"/>
    </row>
    <row r="859" s="6" customFormat="1" customHeight="1" spans="18:19">
      <c r="R859" s="20"/>
      <c r="S859" s="20"/>
    </row>
    <row r="860" s="6" customFormat="1" customHeight="1" spans="18:19">
      <c r="R860" s="20"/>
      <c r="S860" s="20"/>
    </row>
    <row r="861" s="6" customFormat="1" customHeight="1" spans="18:19">
      <c r="R861" s="20"/>
      <c r="S861" s="20"/>
    </row>
    <row r="862" s="6" customFormat="1" customHeight="1" spans="18:19">
      <c r="R862" s="20"/>
      <c r="S862" s="20"/>
    </row>
    <row r="863" s="6" customFormat="1" customHeight="1" spans="18:19">
      <c r="R863" s="20"/>
      <c r="S863" s="20"/>
    </row>
    <row r="864" s="6" customFormat="1" customHeight="1" spans="18:19">
      <c r="R864" s="20"/>
      <c r="S864" s="20"/>
    </row>
    <row r="865" s="6" customFormat="1" customHeight="1" spans="18:19">
      <c r="R865" s="20"/>
      <c r="S865" s="20"/>
    </row>
    <row r="866" s="6" customFormat="1" customHeight="1" spans="18:19">
      <c r="R866" s="20"/>
      <c r="S866" s="20"/>
    </row>
    <row r="867" s="6" customFormat="1" customHeight="1" spans="18:19">
      <c r="R867" s="20"/>
      <c r="S867" s="20"/>
    </row>
    <row r="868" s="6" customFormat="1" customHeight="1" spans="18:19">
      <c r="R868" s="20"/>
      <c r="S868" s="20"/>
    </row>
    <row r="869" s="6" customFormat="1" customHeight="1" spans="18:19">
      <c r="R869" s="20"/>
      <c r="S869" s="20"/>
    </row>
    <row r="870" s="6" customFormat="1" customHeight="1" spans="18:19">
      <c r="R870" s="20"/>
      <c r="S870" s="20"/>
    </row>
    <row r="871" s="6" customFormat="1" customHeight="1" spans="18:19">
      <c r="R871" s="20"/>
      <c r="S871" s="20"/>
    </row>
    <row r="872" s="6" customFormat="1" customHeight="1" spans="18:19">
      <c r="R872" s="20"/>
      <c r="S872" s="20"/>
    </row>
    <row r="873" s="6" customFormat="1" customHeight="1" spans="18:19">
      <c r="R873" s="20"/>
      <c r="S873" s="20"/>
    </row>
    <row r="874" s="6" customFormat="1" customHeight="1" spans="18:19">
      <c r="R874" s="20"/>
      <c r="S874" s="20"/>
    </row>
    <row r="875" s="6" customFormat="1" customHeight="1" spans="18:19">
      <c r="R875" s="20"/>
      <c r="S875" s="20"/>
    </row>
    <row r="876" s="6" customFormat="1" customHeight="1" spans="18:19">
      <c r="R876" s="20"/>
      <c r="S876" s="20"/>
    </row>
    <row r="877" s="6" customFormat="1" customHeight="1" spans="18:19">
      <c r="R877" s="20"/>
      <c r="S877" s="20"/>
    </row>
    <row r="878" s="6" customFormat="1" customHeight="1" spans="18:19">
      <c r="R878" s="20"/>
      <c r="S878" s="20"/>
    </row>
    <row r="879" s="6" customFormat="1" customHeight="1" spans="18:19">
      <c r="R879" s="20"/>
      <c r="S879" s="20"/>
    </row>
    <row r="880" s="6" customFormat="1" customHeight="1" spans="18:19">
      <c r="R880" s="20"/>
      <c r="S880" s="20"/>
    </row>
    <row r="881" s="6" customFormat="1" customHeight="1" spans="18:19">
      <c r="R881" s="20"/>
      <c r="S881" s="20"/>
    </row>
    <row r="882" s="6" customFormat="1" customHeight="1" spans="18:19">
      <c r="R882" s="20"/>
      <c r="S882" s="20"/>
    </row>
    <row r="883" s="6" customFormat="1" customHeight="1" spans="18:19">
      <c r="R883" s="20"/>
      <c r="S883" s="20"/>
    </row>
    <row r="884" s="6" customFormat="1" customHeight="1" spans="18:19">
      <c r="R884" s="20"/>
      <c r="S884" s="20"/>
    </row>
    <row r="885" s="6" customFormat="1" customHeight="1" spans="18:19">
      <c r="R885" s="20"/>
      <c r="S885" s="20"/>
    </row>
    <row r="886" s="6" customFormat="1" customHeight="1" spans="18:19">
      <c r="R886" s="20"/>
      <c r="S886" s="20"/>
    </row>
    <row r="887" s="6" customFormat="1" customHeight="1" spans="18:19">
      <c r="R887" s="20"/>
      <c r="S887" s="20"/>
    </row>
    <row r="888" s="6" customFormat="1" customHeight="1" spans="18:19">
      <c r="R888" s="20"/>
      <c r="S888" s="20"/>
    </row>
    <row r="889" s="6" customFormat="1" customHeight="1" spans="18:19">
      <c r="R889" s="20"/>
      <c r="S889" s="20"/>
    </row>
    <row r="890" s="6" customFormat="1" customHeight="1" spans="18:19">
      <c r="R890" s="20"/>
      <c r="S890" s="20"/>
    </row>
    <row r="891" s="6" customFormat="1" customHeight="1" spans="18:19">
      <c r="R891" s="20"/>
      <c r="S891" s="20"/>
    </row>
    <row r="892" s="6" customFormat="1" customHeight="1" spans="18:19">
      <c r="R892" s="20"/>
      <c r="S892" s="20"/>
    </row>
    <row r="893" s="6" customFormat="1" customHeight="1" spans="18:19">
      <c r="R893" s="20"/>
      <c r="S893" s="20"/>
    </row>
    <row r="894" s="6" customFormat="1" customHeight="1" spans="18:19">
      <c r="R894" s="20"/>
      <c r="S894" s="20"/>
    </row>
    <row r="895" s="6" customFormat="1" customHeight="1" spans="18:19">
      <c r="R895" s="20"/>
      <c r="S895" s="20"/>
    </row>
    <row r="896" s="6" customFormat="1" customHeight="1" spans="18:19">
      <c r="R896" s="20"/>
      <c r="S896" s="20"/>
    </row>
    <row r="897" s="6" customFormat="1" customHeight="1" spans="18:19">
      <c r="R897" s="20"/>
      <c r="S897" s="20"/>
    </row>
    <row r="898" s="6" customFormat="1" customHeight="1" spans="18:19">
      <c r="R898" s="20"/>
      <c r="S898" s="20"/>
    </row>
    <row r="899" s="6" customFormat="1" customHeight="1" spans="18:19">
      <c r="R899" s="20"/>
      <c r="S899" s="20"/>
    </row>
    <row r="900" s="6" customFormat="1" customHeight="1" spans="18:19">
      <c r="R900" s="20"/>
      <c r="S900" s="20"/>
    </row>
    <row r="901" s="6" customFormat="1" customHeight="1" spans="18:19">
      <c r="R901" s="20"/>
      <c r="S901" s="20"/>
    </row>
    <row r="902" s="6" customFormat="1" customHeight="1" spans="18:19">
      <c r="R902" s="20"/>
      <c r="S902" s="20"/>
    </row>
    <row r="903" s="6" customFormat="1" customHeight="1" spans="18:19">
      <c r="R903" s="20"/>
      <c r="S903" s="20"/>
    </row>
    <row r="904" s="6" customFormat="1" customHeight="1" spans="18:19">
      <c r="R904" s="20"/>
      <c r="S904" s="20"/>
    </row>
    <row r="905" s="6" customFormat="1" customHeight="1" spans="18:19">
      <c r="R905" s="20"/>
      <c r="S905" s="20"/>
    </row>
    <row r="906" s="6" customFormat="1" customHeight="1" spans="18:19">
      <c r="R906" s="20"/>
      <c r="S906" s="20"/>
    </row>
    <row r="907" s="6" customFormat="1" customHeight="1" spans="18:19">
      <c r="R907" s="20"/>
      <c r="S907" s="20"/>
    </row>
    <row r="908" s="6" customFormat="1" customHeight="1" spans="18:19">
      <c r="R908" s="20"/>
      <c r="S908" s="20"/>
    </row>
    <row r="909" s="6" customFormat="1" customHeight="1" spans="18:19">
      <c r="R909" s="20"/>
      <c r="S909" s="20"/>
    </row>
    <row r="910" s="6" customFormat="1" customHeight="1" spans="18:19">
      <c r="R910" s="20"/>
      <c r="S910" s="20"/>
    </row>
    <row r="911" s="6" customFormat="1" customHeight="1" spans="18:19">
      <c r="R911" s="20"/>
      <c r="S911" s="20"/>
    </row>
    <row r="912" s="6" customFormat="1" customHeight="1" spans="18:19">
      <c r="R912" s="20"/>
      <c r="S912" s="20"/>
    </row>
    <row r="913" s="6" customFormat="1" customHeight="1" spans="18:19">
      <c r="R913" s="20"/>
      <c r="S913" s="20"/>
    </row>
    <row r="914" s="6" customFormat="1" customHeight="1" spans="18:19">
      <c r="R914" s="20"/>
      <c r="S914" s="20"/>
    </row>
    <row r="915" s="6" customFormat="1" customHeight="1" spans="18:19">
      <c r="R915" s="20"/>
      <c r="S915" s="20"/>
    </row>
    <row r="916" s="6" customFormat="1" customHeight="1" spans="18:19">
      <c r="R916" s="20"/>
      <c r="S916" s="20"/>
    </row>
    <row r="917" s="6" customFormat="1" customHeight="1" spans="18:19">
      <c r="R917" s="20"/>
      <c r="S917" s="20"/>
    </row>
    <row r="918" s="6" customFormat="1" customHeight="1" spans="18:19">
      <c r="R918" s="20"/>
      <c r="S918" s="20"/>
    </row>
    <row r="919" s="6" customFormat="1" customHeight="1" spans="18:19">
      <c r="R919" s="20"/>
      <c r="S919" s="20"/>
    </row>
    <row r="920" s="6" customFormat="1" customHeight="1" spans="18:19">
      <c r="R920" s="20"/>
      <c r="S920" s="20"/>
    </row>
    <row r="921" s="6" customFormat="1" customHeight="1" spans="18:19">
      <c r="R921" s="20"/>
      <c r="S921" s="20"/>
    </row>
    <row r="922" s="6" customFormat="1" customHeight="1" spans="18:19">
      <c r="R922" s="20"/>
      <c r="S922" s="20"/>
    </row>
    <row r="923" s="6" customFormat="1" customHeight="1" spans="18:19">
      <c r="R923" s="20"/>
      <c r="S923" s="20"/>
    </row>
    <row r="924" s="6" customFormat="1" customHeight="1" spans="18:19">
      <c r="R924" s="20"/>
      <c r="S924" s="20"/>
    </row>
    <row r="925" s="6" customFormat="1" customHeight="1" spans="18:19">
      <c r="R925" s="20"/>
      <c r="S925" s="20"/>
    </row>
    <row r="926" s="6" customFormat="1" customHeight="1" spans="18:19">
      <c r="R926" s="20"/>
      <c r="S926" s="20"/>
    </row>
    <row r="927" s="6" customFormat="1" customHeight="1" spans="18:19">
      <c r="R927" s="20"/>
      <c r="S927" s="20"/>
    </row>
    <row r="928" s="6" customFormat="1" customHeight="1" spans="18:19">
      <c r="R928" s="20"/>
      <c r="S928" s="20"/>
    </row>
    <row r="929" s="6" customFormat="1" customHeight="1" spans="18:19">
      <c r="R929" s="20"/>
      <c r="S929" s="20"/>
    </row>
    <row r="930" s="6" customFormat="1" customHeight="1" spans="18:19">
      <c r="R930" s="20"/>
      <c r="S930" s="20"/>
    </row>
    <row r="931" s="6" customFormat="1" customHeight="1" spans="18:19">
      <c r="R931" s="20"/>
      <c r="S931" s="20"/>
    </row>
    <row r="932" s="6" customFormat="1" customHeight="1" spans="18:19">
      <c r="R932" s="20"/>
      <c r="S932" s="20"/>
    </row>
    <row r="933" s="6" customFormat="1" customHeight="1" spans="18:19">
      <c r="R933" s="20"/>
      <c r="S933" s="20"/>
    </row>
    <row r="934" s="6" customFormat="1" customHeight="1" spans="18:19">
      <c r="R934" s="20"/>
      <c r="S934" s="20"/>
    </row>
    <row r="935" s="6" customFormat="1" customHeight="1" spans="18:19">
      <c r="R935" s="20"/>
      <c r="S935" s="20"/>
    </row>
    <row r="936" s="6" customFormat="1" customHeight="1" spans="18:19">
      <c r="R936" s="20"/>
      <c r="S936" s="20"/>
    </row>
    <row r="937" s="6" customFormat="1" customHeight="1" spans="18:19">
      <c r="R937" s="20"/>
      <c r="S937" s="20"/>
    </row>
    <row r="938" s="6" customFormat="1" customHeight="1" spans="18:19">
      <c r="R938" s="20"/>
      <c r="S938" s="20"/>
    </row>
    <row r="939" s="6" customFormat="1" customHeight="1" spans="18:19">
      <c r="R939" s="20"/>
      <c r="S939" s="20"/>
    </row>
    <row r="940" s="6" customFormat="1" customHeight="1" spans="18:19">
      <c r="R940" s="20"/>
      <c r="S940" s="20"/>
    </row>
    <row r="941" s="6" customFormat="1" customHeight="1" spans="18:19">
      <c r="R941" s="20"/>
      <c r="S941" s="20"/>
    </row>
    <row r="942" s="6" customFormat="1" customHeight="1" spans="18:19">
      <c r="R942" s="20"/>
      <c r="S942" s="20"/>
    </row>
    <row r="943" s="6" customFormat="1" customHeight="1" spans="18:19">
      <c r="R943" s="20"/>
      <c r="S943" s="20"/>
    </row>
    <row r="944" s="6" customFormat="1" customHeight="1" spans="18:19">
      <c r="R944" s="20"/>
      <c r="S944" s="20"/>
    </row>
    <row r="945" s="6" customFormat="1" customHeight="1" spans="18:19">
      <c r="R945" s="20"/>
      <c r="S945" s="20"/>
    </row>
    <row r="946" s="6" customFormat="1" customHeight="1" spans="18:19">
      <c r="R946" s="20"/>
      <c r="S946" s="20"/>
    </row>
    <row r="947" s="6" customFormat="1" customHeight="1" spans="18:19">
      <c r="R947" s="20"/>
      <c r="S947" s="20"/>
    </row>
    <row r="948" s="6" customFormat="1" customHeight="1" spans="18:19">
      <c r="R948" s="20"/>
      <c r="S948" s="20"/>
    </row>
    <row r="949" s="6" customFormat="1" customHeight="1" spans="18:19">
      <c r="R949" s="20"/>
      <c r="S949" s="20"/>
    </row>
    <row r="950" s="6" customFormat="1" customHeight="1" spans="18:19">
      <c r="R950" s="20"/>
      <c r="S950" s="20"/>
    </row>
    <row r="951" s="6" customFormat="1" customHeight="1" spans="18:19">
      <c r="R951" s="20"/>
      <c r="S951" s="20"/>
    </row>
    <row r="952" s="6" customFormat="1" customHeight="1" spans="18:19">
      <c r="R952" s="20"/>
      <c r="S952" s="20"/>
    </row>
    <row r="953" s="6" customFormat="1" customHeight="1" spans="18:19">
      <c r="R953" s="20"/>
      <c r="S953" s="20"/>
    </row>
    <row r="954" s="6" customFormat="1" customHeight="1" spans="18:19">
      <c r="R954" s="20"/>
      <c r="S954" s="20"/>
    </row>
    <row r="955" s="6" customFormat="1" customHeight="1" spans="18:19">
      <c r="R955" s="20"/>
      <c r="S955" s="20"/>
    </row>
    <row r="956" s="6" customFormat="1" customHeight="1" spans="18:19">
      <c r="R956" s="20"/>
      <c r="S956" s="20"/>
    </row>
    <row r="957" s="6" customFormat="1" customHeight="1" spans="18:19">
      <c r="R957" s="20"/>
      <c r="S957" s="20"/>
    </row>
    <row r="958" s="6" customFormat="1" customHeight="1" spans="18:19">
      <c r="R958" s="20"/>
      <c r="S958" s="20"/>
    </row>
    <row r="959" s="6" customFormat="1" customHeight="1" spans="18:19">
      <c r="R959" s="20"/>
      <c r="S959" s="20"/>
    </row>
    <row r="960" s="6" customFormat="1" customHeight="1" spans="18:19">
      <c r="R960" s="20"/>
      <c r="S960" s="20"/>
    </row>
    <row r="961" s="6" customFormat="1" customHeight="1" spans="18:19">
      <c r="R961" s="20"/>
      <c r="S961" s="20"/>
    </row>
    <row r="962" s="6" customFormat="1" customHeight="1" spans="18:19">
      <c r="R962" s="20"/>
      <c r="S962" s="20"/>
    </row>
    <row r="963" s="6" customFormat="1" customHeight="1" spans="18:19">
      <c r="R963" s="20"/>
      <c r="S963" s="20"/>
    </row>
    <row r="964" s="6" customFormat="1" customHeight="1" spans="18:19">
      <c r="R964" s="20"/>
      <c r="S964" s="20"/>
    </row>
    <row r="965" s="6" customFormat="1" customHeight="1" spans="18:19">
      <c r="R965" s="20"/>
      <c r="S965" s="20"/>
    </row>
    <row r="966" s="6" customFormat="1" customHeight="1" spans="18:19">
      <c r="R966" s="20"/>
      <c r="S966" s="20"/>
    </row>
    <row r="967" s="6" customFormat="1" customHeight="1" spans="18:19">
      <c r="R967" s="20"/>
      <c r="S967" s="20"/>
    </row>
    <row r="968" s="6" customFormat="1" customHeight="1" spans="18:19">
      <c r="R968" s="20"/>
      <c r="S968" s="20"/>
    </row>
    <row r="969" s="6" customFormat="1" customHeight="1" spans="18:19">
      <c r="R969" s="20"/>
      <c r="S969" s="20"/>
    </row>
    <row r="970" s="6" customFormat="1" customHeight="1" spans="18:19">
      <c r="R970" s="20"/>
      <c r="S970" s="20"/>
    </row>
    <row r="971" s="6" customFormat="1" customHeight="1" spans="18:19">
      <c r="R971" s="20"/>
      <c r="S971" s="20"/>
    </row>
    <row r="972" s="6" customFormat="1" customHeight="1" spans="18:19">
      <c r="R972" s="20"/>
      <c r="S972" s="20"/>
    </row>
    <row r="973" s="6" customFormat="1" customHeight="1" spans="18:19">
      <c r="R973" s="20"/>
      <c r="S973" s="20"/>
    </row>
    <row r="974" s="6" customFormat="1" customHeight="1" spans="18:19">
      <c r="R974" s="20"/>
      <c r="S974" s="20"/>
    </row>
    <row r="975" s="6" customFormat="1" customHeight="1" spans="18:19">
      <c r="R975" s="20"/>
      <c r="S975" s="20"/>
    </row>
    <row r="976" s="6" customFormat="1" customHeight="1" spans="18:19">
      <c r="R976" s="20"/>
      <c r="S976" s="20"/>
    </row>
    <row r="977" s="6" customFormat="1" customHeight="1" spans="18:19">
      <c r="R977" s="20"/>
      <c r="S977" s="20"/>
    </row>
  </sheetData>
  <mergeCells count="11">
    <mergeCell ref="D2:E2"/>
    <mergeCell ref="F2:G2"/>
    <mergeCell ref="H2:I2"/>
    <mergeCell ref="J2:K2"/>
    <mergeCell ref="L2:M2"/>
    <mergeCell ref="N2:O2"/>
    <mergeCell ref="P2:Q2"/>
    <mergeCell ref="R2:S2"/>
    <mergeCell ref="D4:E4"/>
    <mergeCell ref="B2:B3"/>
    <mergeCell ref="C2:C3"/>
  </mergeCells>
  <pageMargins left="0.708661417322835" right="0.708661417322835" top="0.47244094488189" bottom="0.748031496062992" header="0.31496062992126" footer="0.31496062992126"/>
  <pageSetup paperSize="9" scale="78" fitToHeight="4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CZ940"/>
  <sheetViews>
    <sheetView showGridLines="0" showZeros="0" workbookViewId="0">
      <pane xSplit="3" ySplit="4" topLeftCell="D5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4.25" customHeight="1"/>
  <cols>
    <col min="1" max="1" width="2.875" style="7" customWidth="1"/>
    <col min="2" max="2" width="8.5" style="7" customWidth="1"/>
    <col min="3" max="3" width="18.5" style="7" customWidth="1"/>
    <col min="4" max="4" width="17.25" style="7" hidden="1" customWidth="1"/>
    <col min="5" max="5" width="9.5" style="7" hidden="1" customWidth="1"/>
    <col min="6" max="6" width="16.125" style="7" customWidth="1"/>
    <col min="7" max="7" width="14.625" style="7" customWidth="1"/>
    <col min="8" max="8" width="14.5" style="7" customWidth="1"/>
    <col min="9" max="9" width="12.625" style="7" customWidth="1"/>
    <col min="10" max="10" width="14.5" style="7" customWidth="1"/>
    <col min="11" max="11" width="11" style="7" customWidth="1"/>
    <col min="12" max="12" width="16.125" style="7" customWidth="1"/>
    <col min="13" max="13" width="17.25" style="7" customWidth="1"/>
    <col min="14" max="14" width="14.5" style="7" customWidth="1"/>
    <col min="15" max="15" width="12.875" style="7" customWidth="1"/>
    <col min="16" max="16" width="14.5" style="7" customWidth="1"/>
    <col min="17" max="17" width="9.5" style="7" customWidth="1"/>
    <col min="18" max="18" width="16.125" style="7" customWidth="1"/>
    <col min="19" max="19" width="17.25" style="7" customWidth="1"/>
    <col min="20" max="20" width="14.5" style="7" customWidth="1"/>
    <col min="21" max="21" width="12.75" style="7" customWidth="1"/>
    <col min="22" max="22" width="14.5" style="7" customWidth="1"/>
    <col min="23" max="23" width="9.5" style="7" customWidth="1"/>
    <col min="24" max="24" width="16.125" style="7" customWidth="1"/>
    <col min="25" max="25" width="17.25" style="7" customWidth="1"/>
    <col min="26" max="26" width="14.5" style="7" customWidth="1"/>
    <col min="27" max="27" width="12.75" style="7" customWidth="1"/>
    <col min="28" max="28" width="14.5" style="7" customWidth="1"/>
    <col min="29" max="29" width="9.5" style="7" customWidth="1"/>
    <col min="30" max="30" width="16.125" style="7" customWidth="1"/>
    <col min="31" max="31" width="17.25" style="7" customWidth="1"/>
    <col min="32" max="32" width="14.5" style="7" customWidth="1"/>
    <col min="33" max="33" width="13.375" style="7" customWidth="1"/>
    <col min="34" max="34" width="14.5" style="7" customWidth="1"/>
    <col min="35" max="35" width="9.5" style="7" customWidth="1"/>
    <col min="36" max="36" width="17.25" style="7" customWidth="1"/>
    <col min="37" max="37" width="9.5" style="7" customWidth="1"/>
    <col min="38" max="38" width="14.5" style="7" customWidth="1"/>
    <col min="39" max="39" width="17.25" style="7" customWidth="1"/>
    <col min="40" max="40" width="16.125" style="7" customWidth="1"/>
    <col min="41" max="41" width="9.5" style="7" customWidth="1"/>
    <col min="42" max="42" width="10" style="7" customWidth="1"/>
    <col min="43" max="43" width="12.625" style="7" customWidth="1"/>
    <col min="44" max="44" width="16.5" style="8" customWidth="1"/>
    <col min="45" max="45" width="19" style="8" customWidth="1"/>
    <col min="46" max="46" width="16.5" style="8" customWidth="1"/>
    <col min="47" max="47" width="15.5" style="8" customWidth="1"/>
    <col min="48" max="48" width="8.375" style="7" customWidth="1"/>
    <col min="49" max="49" width="14.875" style="7" customWidth="1"/>
    <col min="50" max="104" width="9" style="6"/>
    <col min="105" max="197" width="9" style="7"/>
    <col min="198" max="198" width="2.875" style="7" customWidth="1"/>
    <col min="199" max="199" width="6.125" style="7" customWidth="1"/>
    <col min="200" max="200" width="27.625" style="7" customWidth="1"/>
    <col min="201" max="201" width="17.125" style="7" customWidth="1"/>
    <col min="202" max="202" width="9.125" style="7" customWidth="1"/>
    <col min="203" max="203" width="17" style="7" customWidth="1"/>
    <col min="204" max="204" width="9.375" style="7" customWidth="1"/>
    <col min="205" max="205" width="16.625" style="7" customWidth="1"/>
    <col min="206" max="206" width="8.875" style="7" customWidth="1"/>
    <col min="207" max="207" width="15.125" style="7" customWidth="1"/>
    <col min="208" max="208" width="8.5" style="7" customWidth="1"/>
    <col min="209" max="209" width="14.125" style="7" customWidth="1"/>
    <col min="210" max="210" width="9.375" style="7" customWidth="1"/>
    <col min="211" max="211" width="13.125" style="7" customWidth="1"/>
    <col min="212" max="212" width="9.875" style="7" customWidth="1"/>
    <col min="213" max="213" width="13.125" style="7" customWidth="1"/>
    <col min="214" max="214" width="9.875" style="7" customWidth="1"/>
    <col min="215" max="254" width="9" style="7"/>
    <col min="255" max="258" width="13.875" style="7" customWidth="1"/>
    <col min="259" max="453" width="9" style="7"/>
    <col min="454" max="454" width="2.875" style="7" customWidth="1"/>
    <col min="455" max="455" width="6.125" style="7" customWidth="1"/>
    <col min="456" max="456" width="27.625" style="7" customWidth="1"/>
    <col min="457" max="457" width="17.125" style="7" customWidth="1"/>
    <col min="458" max="458" width="9.125" style="7" customWidth="1"/>
    <col min="459" max="459" width="17" style="7" customWidth="1"/>
    <col min="460" max="460" width="9.375" style="7" customWidth="1"/>
    <col min="461" max="461" width="16.625" style="7" customWidth="1"/>
    <col min="462" max="462" width="8.875" style="7" customWidth="1"/>
    <col min="463" max="463" width="15.125" style="7" customWidth="1"/>
    <col min="464" max="464" width="8.5" style="7" customWidth="1"/>
    <col min="465" max="465" width="14.125" style="7" customWidth="1"/>
    <col min="466" max="466" width="9.375" style="7" customWidth="1"/>
    <col min="467" max="467" width="13.125" style="7" customWidth="1"/>
    <col min="468" max="468" width="9.875" style="7" customWidth="1"/>
    <col min="469" max="469" width="13.125" style="7" customWidth="1"/>
    <col min="470" max="470" width="9.875" style="7" customWidth="1"/>
    <col min="471" max="510" width="9" style="7"/>
    <col min="511" max="514" width="13.875" style="7" customWidth="1"/>
    <col min="515" max="709" width="9" style="7"/>
    <col min="710" max="710" width="2.875" style="7" customWidth="1"/>
    <col min="711" max="711" width="6.125" style="7" customWidth="1"/>
    <col min="712" max="712" width="27.625" style="7" customWidth="1"/>
    <col min="713" max="713" width="17.125" style="7" customWidth="1"/>
    <col min="714" max="714" width="9.125" style="7" customWidth="1"/>
    <col min="715" max="715" width="17" style="7" customWidth="1"/>
    <col min="716" max="716" width="9.375" style="7" customWidth="1"/>
    <col min="717" max="717" width="16.625" style="7" customWidth="1"/>
    <col min="718" max="718" width="8.875" style="7" customWidth="1"/>
    <col min="719" max="719" width="15.125" style="7" customWidth="1"/>
    <col min="720" max="720" width="8.5" style="7" customWidth="1"/>
    <col min="721" max="721" width="14.125" style="7" customWidth="1"/>
    <col min="722" max="722" width="9.375" style="7" customWidth="1"/>
    <col min="723" max="723" width="13.125" style="7" customWidth="1"/>
    <col min="724" max="724" width="9.875" style="7" customWidth="1"/>
    <col min="725" max="725" width="13.125" style="7" customWidth="1"/>
    <col min="726" max="726" width="9.875" style="7" customWidth="1"/>
    <col min="727" max="766" width="9" style="7"/>
    <col min="767" max="770" width="13.875" style="7" customWidth="1"/>
    <col min="771" max="965" width="9" style="7"/>
    <col min="966" max="966" width="2.875" style="7" customWidth="1"/>
    <col min="967" max="967" width="6.125" style="7" customWidth="1"/>
    <col min="968" max="968" width="27.625" style="7" customWidth="1"/>
    <col min="969" max="969" width="17.125" style="7" customWidth="1"/>
    <col min="970" max="970" width="9.125" style="7" customWidth="1"/>
    <col min="971" max="971" width="17" style="7" customWidth="1"/>
    <col min="972" max="972" width="9.375" style="7" customWidth="1"/>
    <col min="973" max="973" width="16.625" style="7" customWidth="1"/>
    <col min="974" max="974" width="8.875" style="7" customWidth="1"/>
    <col min="975" max="975" width="15.125" style="7" customWidth="1"/>
    <col min="976" max="976" width="8.5" style="7" customWidth="1"/>
    <col min="977" max="977" width="14.125" style="7" customWidth="1"/>
    <col min="978" max="978" width="9.375" style="7" customWidth="1"/>
    <col min="979" max="979" width="13.125" style="7" customWidth="1"/>
    <col min="980" max="980" width="9.875" style="7" customWidth="1"/>
    <col min="981" max="981" width="13.125" style="7" customWidth="1"/>
    <col min="982" max="982" width="9.875" style="7" customWidth="1"/>
    <col min="983" max="1022" width="9" style="7"/>
    <col min="1023" max="1026" width="13.875" style="7" customWidth="1"/>
    <col min="1027" max="1221" width="9" style="7"/>
    <col min="1222" max="1222" width="2.875" style="7" customWidth="1"/>
    <col min="1223" max="1223" width="6.125" style="7" customWidth="1"/>
    <col min="1224" max="1224" width="27.625" style="7" customWidth="1"/>
    <col min="1225" max="1225" width="17.125" style="7" customWidth="1"/>
    <col min="1226" max="1226" width="9.125" style="7" customWidth="1"/>
    <col min="1227" max="1227" width="17" style="7" customWidth="1"/>
    <col min="1228" max="1228" width="9.375" style="7" customWidth="1"/>
    <col min="1229" max="1229" width="16.625" style="7" customWidth="1"/>
    <col min="1230" max="1230" width="8.875" style="7" customWidth="1"/>
    <col min="1231" max="1231" width="15.125" style="7" customWidth="1"/>
    <col min="1232" max="1232" width="8.5" style="7" customWidth="1"/>
    <col min="1233" max="1233" width="14.125" style="7" customWidth="1"/>
    <col min="1234" max="1234" width="9.375" style="7" customWidth="1"/>
    <col min="1235" max="1235" width="13.125" style="7" customWidth="1"/>
    <col min="1236" max="1236" width="9.875" style="7" customWidth="1"/>
    <col min="1237" max="1237" width="13.125" style="7" customWidth="1"/>
    <col min="1238" max="1238" width="9.875" style="7" customWidth="1"/>
    <col min="1239" max="1278" width="9" style="7"/>
    <col min="1279" max="1282" width="13.875" style="7" customWidth="1"/>
    <col min="1283" max="1477" width="9" style="7"/>
    <col min="1478" max="1478" width="2.875" style="7" customWidth="1"/>
    <col min="1479" max="1479" width="6.125" style="7" customWidth="1"/>
    <col min="1480" max="1480" width="27.625" style="7" customWidth="1"/>
    <col min="1481" max="1481" width="17.125" style="7" customWidth="1"/>
    <col min="1482" max="1482" width="9.125" style="7" customWidth="1"/>
    <col min="1483" max="1483" width="17" style="7" customWidth="1"/>
    <col min="1484" max="1484" width="9.375" style="7" customWidth="1"/>
    <col min="1485" max="1485" width="16.625" style="7" customWidth="1"/>
    <col min="1486" max="1486" width="8.875" style="7" customWidth="1"/>
    <col min="1487" max="1487" width="15.125" style="7" customWidth="1"/>
    <col min="1488" max="1488" width="8.5" style="7" customWidth="1"/>
    <col min="1489" max="1489" width="14.125" style="7" customWidth="1"/>
    <col min="1490" max="1490" width="9.375" style="7" customWidth="1"/>
    <col min="1491" max="1491" width="13.125" style="7" customWidth="1"/>
    <col min="1492" max="1492" width="9.875" style="7" customWidth="1"/>
    <col min="1493" max="1493" width="13.125" style="7" customWidth="1"/>
    <col min="1494" max="1494" width="9.875" style="7" customWidth="1"/>
    <col min="1495" max="1534" width="9" style="7"/>
    <col min="1535" max="1538" width="13.875" style="7" customWidth="1"/>
    <col min="1539" max="1733" width="9" style="7"/>
    <col min="1734" max="1734" width="2.875" style="7" customWidth="1"/>
    <col min="1735" max="1735" width="6.125" style="7" customWidth="1"/>
    <col min="1736" max="1736" width="27.625" style="7" customWidth="1"/>
    <col min="1737" max="1737" width="17.125" style="7" customWidth="1"/>
    <col min="1738" max="1738" width="9.125" style="7" customWidth="1"/>
    <col min="1739" max="1739" width="17" style="7" customWidth="1"/>
    <col min="1740" max="1740" width="9.375" style="7" customWidth="1"/>
    <col min="1741" max="1741" width="16.625" style="7" customWidth="1"/>
    <col min="1742" max="1742" width="8.875" style="7" customWidth="1"/>
    <col min="1743" max="1743" width="15.125" style="7" customWidth="1"/>
    <col min="1744" max="1744" width="8.5" style="7" customWidth="1"/>
    <col min="1745" max="1745" width="14.125" style="7" customWidth="1"/>
    <col min="1746" max="1746" width="9.375" style="7" customWidth="1"/>
    <col min="1747" max="1747" width="13.125" style="7" customWidth="1"/>
    <col min="1748" max="1748" width="9.875" style="7" customWidth="1"/>
    <col min="1749" max="1749" width="13.125" style="7" customWidth="1"/>
    <col min="1750" max="1750" width="9.875" style="7" customWidth="1"/>
    <col min="1751" max="1790" width="9" style="7"/>
    <col min="1791" max="1794" width="13.875" style="7" customWidth="1"/>
    <col min="1795" max="1989" width="9" style="7"/>
    <col min="1990" max="1990" width="2.875" style="7" customWidth="1"/>
    <col min="1991" max="1991" width="6.125" style="7" customWidth="1"/>
    <col min="1992" max="1992" width="27.625" style="7" customWidth="1"/>
    <col min="1993" max="1993" width="17.125" style="7" customWidth="1"/>
    <col min="1994" max="1994" width="9.125" style="7" customWidth="1"/>
    <col min="1995" max="1995" width="17" style="7" customWidth="1"/>
    <col min="1996" max="1996" width="9.375" style="7" customWidth="1"/>
    <col min="1997" max="1997" width="16.625" style="7" customWidth="1"/>
    <col min="1998" max="1998" width="8.875" style="7" customWidth="1"/>
    <col min="1999" max="1999" width="15.125" style="7" customWidth="1"/>
    <col min="2000" max="2000" width="8.5" style="7" customWidth="1"/>
    <col min="2001" max="2001" width="14.125" style="7" customWidth="1"/>
    <col min="2002" max="2002" width="9.375" style="7" customWidth="1"/>
    <col min="2003" max="2003" width="13.125" style="7" customWidth="1"/>
    <col min="2004" max="2004" width="9.875" style="7" customWidth="1"/>
    <col min="2005" max="2005" width="13.125" style="7" customWidth="1"/>
    <col min="2006" max="2006" width="9.875" style="7" customWidth="1"/>
    <col min="2007" max="2046" width="9" style="7"/>
    <col min="2047" max="2050" width="13.875" style="7" customWidth="1"/>
    <col min="2051" max="2245" width="9" style="7"/>
    <col min="2246" max="2246" width="2.875" style="7" customWidth="1"/>
    <col min="2247" max="2247" width="6.125" style="7" customWidth="1"/>
    <col min="2248" max="2248" width="27.625" style="7" customWidth="1"/>
    <col min="2249" max="2249" width="17.125" style="7" customWidth="1"/>
    <col min="2250" max="2250" width="9.125" style="7" customWidth="1"/>
    <col min="2251" max="2251" width="17" style="7" customWidth="1"/>
    <col min="2252" max="2252" width="9.375" style="7" customWidth="1"/>
    <col min="2253" max="2253" width="16.625" style="7" customWidth="1"/>
    <col min="2254" max="2254" width="8.875" style="7" customWidth="1"/>
    <col min="2255" max="2255" width="15.125" style="7" customWidth="1"/>
    <col min="2256" max="2256" width="8.5" style="7" customWidth="1"/>
    <col min="2257" max="2257" width="14.125" style="7" customWidth="1"/>
    <col min="2258" max="2258" width="9.375" style="7" customWidth="1"/>
    <col min="2259" max="2259" width="13.125" style="7" customWidth="1"/>
    <col min="2260" max="2260" width="9.875" style="7" customWidth="1"/>
    <col min="2261" max="2261" width="13.125" style="7" customWidth="1"/>
    <col min="2262" max="2262" width="9.875" style="7" customWidth="1"/>
    <col min="2263" max="2302" width="9" style="7"/>
    <col min="2303" max="2306" width="13.875" style="7" customWidth="1"/>
    <col min="2307" max="2501" width="9" style="7"/>
    <col min="2502" max="2502" width="2.875" style="7" customWidth="1"/>
    <col min="2503" max="2503" width="6.125" style="7" customWidth="1"/>
    <col min="2504" max="2504" width="27.625" style="7" customWidth="1"/>
    <col min="2505" max="2505" width="17.125" style="7" customWidth="1"/>
    <col min="2506" max="2506" width="9.125" style="7" customWidth="1"/>
    <col min="2507" max="2507" width="17" style="7" customWidth="1"/>
    <col min="2508" max="2508" width="9.375" style="7" customWidth="1"/>
    <col min="2509" max="2509" width="16.625" style="7" customWidth="1"/>
    <col min="2510" max="2510" width="8.875" style="7" customWidth="1"/>
    <col min="2511" max="2511" width="15.125" style="7" customWidth="1"/>
    <col min="2512" max="2512" width="8.5" style="7" customWidth="1"/>
    <col min="2513" max="2513" width="14.125" style="7" customWidth="1"/>
    <col min="2514" max="2514" width="9.375" style="7" customWidth="1"/>
    <col min="2515" max="2515" width="13.125" style="7" customWidth="1"/>
    <col min="2516" max="2516" width="9.875" style="7" customWidth="1"/>
    <col min="2517" max="2517" width="13.125" style="7" customWidth="1"/>
    <col min="2518" max="2518" width="9.875" style="7" customWidth="1"/>
    <col min="2519" max="2558" width="9" style="7"/>
    <col min="2559" max="2562" width="13.875" style="7" customWidth="1"/>
    <col min="2563" max="2757" width="9" style="7"/>
    <col min="2758" max="2758" width="2.875" style="7" customWidth="1"/>
    <col min="2759" max="2759" width="6.125" style="7" customWidth="1"/>
    <col min="2760" max="2760" width="27.625" style="7" customWidth="1"/>
    <col min="2761" max="2761" width="17.125" style="7" customWidth="1"/>
    <col min="2762" max="2762" width="9.125" style="7" customWidth="1"/>
    <col min="2763" max="2763" width="17" style="7" customWidth="1"/>
    <col min="2764" max="2764" width="9.375" style="7" customWidth="1"/>
    <col min="2765" max="2765" width="16.625" style="7" customWidth="1"/>
    <col min="2766" max="2766" width="8.875" style="7" customWidth="1"/>
    <col min="2767" max="2767" width="15.125" style="7" customWidth="1"/>
    <col min="2768" max="2768" width="8.5" style="7" customWidth="1"/>
    <col min="2769" max="2769" width="14.125" style="7" customWidth="1"/>
    <col min="2770" max="2770" width="9.375" style="7" customWidth="1"/>
    <col min="2771" max="2771" width="13.125" style="7" customWidth="1"/>
    <col min="2772" max="2772" width="9.875" style="7" customWidth="1"/>
    <col min="2773" max="2773" width="13.125" style="7" customWidth="1"/>
    <col min="2774" max="2774" width="9.875" style="7" customWidth="1"/>
    <col min="2775" max="2814" width="9" style="7"/>
    <col min="2815" max="2818" width="13.875" style="7" customWidth="1"/>
    <col min="2819" max="3013" width="9" style="7"/>
    <col min="3014" max="3014" width="2.875" style="7" customWidth="1"/>
    <col min="3015" max="3015" width="6.125" style="7" customWidth="1"/>
    <col min="3016" max="3016" width="27.625" style="7" customWidth="1"/>
    <col min="3017" max="3017" width="17.125" style="7" customWidth="1"/>
    <col min="3018" max="3018" width="9.125" style="7" customWidth="1"/>
    <col min="3019" max="3019" width="17" style="7" customWidth="1"/>
    <col min="3020" max="3020" width="9.375" style="7" customWidth="1"/>
    <col min="3021" max="3021" width="16.625" style="7" customWidth="1"/>
    <col min="3022" max="3022" width="8.875" style="7" customWidth="1"/>
    <col min="3023" max="3023" width="15.125" style="7" customWidth="1"/>
    <col min="3024" max="3024" width="8.5" style="7" customWidth="1"/>
    <col min="3025" max="3025" width="14.125" style="7" customWidth="1"/>
    <col min="3026" max="3026" width="9.375" style="7" customWidth="1"/>
    <col min="3027" max="3027" width="13.125" style="7" customWidth="1"/>
    <col min="3028" max="3028" width="9.875" style="7" customWidth="1"/>
    <col min="3029" max="3029" width="13.125" style="7" customWidth="1"/>
    <col min="3030" max="3030" width="9.875" style="7" customWidth="1"/>
    <col min="3031" max="3070" width="9" style="7"/>
    <col min="3071" max="3074" width="13.875" style="7" customWidth="1"/>
    <col min="3075" max="3269" width="9" style="7"/>
    <col min="3270" max="3270" width="2.875" style="7" customWidth="1"/>
    <col min="3271" max="3271" width="6.125" style="7" customWidth="1"/>
    <col min="3272" max="3272" width="27.625" style="7" customWidth="1"/>
    <col min="3273" max="3273" width="17.125" style="7" customWidth="1"/>
    <col min="3274" max="3274" width="9.125" style="7" customWidth="1"/>
    <col min="3275" max="3275" width="17" style="7" customWidth="1"/>
    <col min="3276" max="3276" width="9.375" style="7" customWidth="1"/>
    <col min="3277" max="3277" width="16.625" style="7" customWidth="1"/>
    <col min="3278" max="3278" width="8.875" style="7" customWidth="1"/>
    <col min="3279" max="3279" width="15.125" style="7" customWidth="1"/>
    <col min="3280" max="3280" width="8.5" style="7" customWidth="1"/>
    <col min="3281" max="3281" width="14.125" style="7" customWidth="1"/>
    <col min="3282" max="3282" width="9.375" style="7" customWidth="1"/>
    <col min="3283" max="3283" width="13.125" style="7" customWidth="1"/>
    <col min="3284" max="3284" width="9.875" style="7" customWidth="1"/>
    <col min="3285" max="3285" width="13.125" style="7" customWidth="1"/>
    <col min="3286" max="3286" width="9.875" style="7" customWidth="1"/>
    <col min="3287" max="3326" width="9" style="7"/>
    <col min="3327" max="3330" width="13.875" style="7" customWidth="1"/>
    <col min="3331" max="3525" width="9" style="7"/>
    <col min="3526" max="3526" width="2.875" style="7" customWidth="1"/>
    <col min="3527" max="3527" width="6.125" style="7" customWidth="1"/>
    <col min="3528" max="3528" width="27.625" style="7" customWidth="1"/>
    <col min="3529" max="3529" width="17.125" style="7" customWidth="1"/>
    <col min="3530" max="3530" width="9.125" style="7" customWidth="1"/>
    <col min="3531" max="3531" width="17" style="7" customWidth="1"/>
    <col min="3532" max="3532" width="9.375" style="7" customWidth="1"/>
    <col min="3533" max="3533" width="16.625" style="7" customWidth="1"/>
    <col min="3534" max="3534" width="8.875" style="7" customWidth="1"/>
    <col min="3535" max="3535" width="15.125" style="7" customWidth="1"/>
    <col min="3536" max="3536" width="8.5" style="7" customWidth="1"/>
    <col min="3537" max="3537" width="14.125" style="7" customWidth="1"/>
    <col min="3538" max="3538" width="9.375" style="7" customWidth="1"/>
    <col min="3539" max="3539" width="13.125" style="7" customWidth="1"/>
    <col min="3540" max="3540" width="9.875" style="7" customWidth="1"/>
    <col min="3541" max="3541" width="13.125" style="7" customWidth="1"/>
    <col min="3542" max="3542" width="9.875" style="7" customWidth="1"/>
    <col min="3543" max="3582" width="9" style="7"/>
    <col min="3583" max="3586" width="13.875" style="7" customWidth="1"/>
    <col min="3587" max="3781" width="9" style="7"/>
    <col min="3782" max="3782" width="2.875" style="7" customWidth="1"/>
    <col min="3783" max="3783" width="6.125" style="7" customWidth="1"/>
    <col min="3784" max="3784" width="27.625" style="7" customWidth="1"/>
    <col min="3785" max="3785" width="17.125" style="7" customWidth="1"/>
    <col min="3786" max="3786" width="9.125" style="7" customWidth="1"/>
    <col min="3787" max="3787" width="17" style="7" customWidth="1"/>
    <col min="3788" max="3788" width="9.375" style="7" customWidth="1"/>
    <col min="3789" max="3789" width="16.625" style="7" customWidth="1"/>
    <col min="3790" max="3790" width="8.875" style="7" customWidth="1"/>
    <col min="3791" max="3791" width="15.125" style="7" customWidth="1"/>
    <col min="3792" max="3792" width="8.5" style="7" customWidth="1"/>
    <col min="3793" max="3793" width="14.125" style="7" customWidth="1"/>
    <col min="3794" max="3794" width="9.375" style="7" customWidth="1"/>
    <col min="3795" max="3795" width="13.125" style="7" customWidth="1"/>
    <col min="3796" max="3796" width="9.875" style="7" customWidth="1"/>
    <col min="3797" max="3797" width="13.125" style="7" customWidth="1"/>
    <col min="3798" max="3798" width="9.875" style="7" customWidth="1"/>
    <col min="3799" max="3838" width="9" style="7"/>
    <col min="3839" max="3842" width="13.875" style="7" customWidth="1"/>
    <col min="3843" max="4037" width="9" style="7"/>
    <col min="4038" max="4038" width="2.875" style="7" customWidth="1"/>
    <col min="4039" max="4039" width="6.125" style="7" customWidth="1"/>
    <col min="4040" max="4040" width="27.625" style="7" customWidth="1"/>
    <col min="4041" max="4041" width="17.125" style="7" customWidth="1"/>
    <col min="4042" max="4042" width="9.125" style="7" customWidth="1"/>
    <col min="4043" max="4043" width="17" style="7" customWidth="1"/>
    <col min="4044" max="4044" width="9.375" style="7" customWidth="1"/>
    <col min="4045" max="4045" width="16.625" style="7" customWidth="1"/>
    <col min="4046" max="4046" width="8.875" style="7" customWidth="1"/>
    <col min="4047" max="4047" width="15.125" style="7" customWidth="1"/>
    <col min="4048" max="4048" width="8.5" style="7" customWidth="1"/>
    <col min="4049" max="4049" width="14.125" style="7" customWidth="1"/>
    <col min="4050" max="4050" width="9.375" style="7" customWidth="1"/>
    <col min="4051" max="4051" width="13.125" style="7" customWidth="1"/>
    <col min="4052" max="4052" width="9.875" style="7" customWidth="1"/>
    <col min="4053" max="4053" width="13.125" style="7" customWidth="1"/>
    <col min="4054" max="4054" width="9.875" style="7" customWidth="1"/>
    <col min="4055" max="4094" width="9" style="7"/>
    <col min="4095" max="4098" width="13.875" style="7" customWidth="1"/>
    <col min="4099" max="4293" width="9" style="7"/>
    <col min="4294" max="4294" width="2.875" style="7" customWidth="1"/>
    <col min="4295" max="4295" width="6.125" style="7" customWidth="1"/>
    <col min="4296" max="4296" width="27.625" style="7" customWidth="1"/>
    <col min="4297" max="4297" width="17.125" style="7" customWidth="1"/>
    <col min="4298" max="4298" width="9.125" style="7" customWidth="1"/>
    <col min="4299" max="4299" width="17" style="7" customWidth="1"/>
    <col min="4300" max="4300" width="9.375" style="7" customWidth="1"/>
    <col min="4301" max="4301" width="16.625" style="7" customWidth="1"/>
    <col min="4302" max="4302" width="8.875" style="7" customWidth="1"/>
    <col min="4303" max="4303" width="15.125" style="7" customWidth="1"/>
    <col min="4304" max="4304" width="8.5" style="7" customWidth="1"/>
    <col min="4305" max="4305" width="14.125" style="7" customWidth="1"/>
    <col min="4306" max="4306" width="9.375" style="7" customWidth="1"/>
    <col min="4307" max="4307" width="13.125" style="7" customWidth="1"/>
    <col min="4308" max="4308" width="9.875" style="7" customWidth="1"/>
    <col min="4309" max="4309" width="13.125" style="7" customWidth="1"/>
    <col min="4310" max="4310" width="9.875" style="7" customWidth="1"/>
    <col min="4311" max="4350" width="9" style="7"/>
    <col min="4351" max="4354" width="13.875" style="7" customWidth="1"/>
    <col min="4355" max="4549" width="9" style="7"/>
    <col min="4550" max="4550" width="2.875" style="7" customWidth="1"/>
    <col min="4551" max="4551" width="6.125" style="7" customWidth="1"/>
    <col min="4552" max="4552" width="27.625" style="7" customWidth="1"/>
    <col min="4553" max="4553" width="17.125" style="7" customWidth="1"/>
    <col min="4554" max="4554" width="9.125" style="7" customWidth="1"/>
    <col min="4555" max="4555" width="17" style="7" customWidth="1"/>
    <col min="4556" max="4556" width="9.375" style="7" customWidth="1"/>
    <col min="4557" max="4557" width="16.625" style="7" customWidth="1"/>
    <col min="4558" max="4558" width="8.875" style="7" customWidth="1"/>
    <col min="4559" max="4559" width="15.125" style="7" customWidth="1"/>
    <col min="4560" max="4560" width="8.5" style="7" customWidth="1"/>
    <col min="4561" max="4561" width="14.125" style="7" customWidth="1"/>
    <col min="4562" max="4562" width="9.375" style="7" customWidth="1"/>
    <col min="4563" max="4563" width="13.125" style="7" customWidth="1"/>
    <col min="4564" max="4564" width="9.875" style="7" customWidth="1"/>
    <col min="4565" max="4565" width="13.125" style="7" customWidth="1"/>
    <col min="4566" max="4566" width="9.875" style="7" customWidth="1"/>
    <col min="4567" max="4606" width="9" style="7"/>
    <col min="4607" max="4610" width="13.875" style="7" customWidth="1"/>
    <col min="4611" max="4805" width="9" style="7"/>
    <col min="4806" max="4806" width="2.875" style="7" customWidth="1"/>
    <col min="4807" max="4807" width="6.125" style="7" customWidth="1"/>
    <col min="4808" max="4808" width="27.625" style="7" customWidth="1"/>
    <col min="4809" max="4809" width="17.125" style="7" customWidth="1"/>
    <col min="4810" max="4810" width="9.125" style="7" customWidth="1"/>
    <col min="4811" max="4811" width="17" style="7" customWidth="1"/>
    <col min="4812" max="4812" width="9.375" style="7" customWidth="1"/>
    <col min="4813" max="4813" width="16.625" style="7" customWidth="1"/>
    <col min="4814" max="4814" width="8.875" style="7" customWidth="1"/>
    <col min="4815" max="4815" width="15.125" style="7" customWidth="1"/>
    <col min="4816" max="4816" width="8.5" style="7" customWidth="1"/>
    <col min="4817" max="4817" width="14.125" style="7" customWidth="1"/>
    <col min="4818" max="4818" width="9.375" style="7" customWidth="1"/>
    <col min="4819" max="4819" width="13.125" style="7" customWidth="1"/>
    <col min="4820" max="4820" width="9.875" style="7" customWidth="1"/>
    <col min="4821" max="4821" width="13.125" style="7" customWidth="1"/>
    <col min="4822" max="4822" width="9.875" style="7" customWidth="1"/>
    <col min="4823" max="4862" width="9" style="7"/>
    <col min="4863" max="4866" width="13.875" style="7" customWidth="1"/>
    <col min="4867" max="5061" width="9" style="7"/>
    <col min="5062" max="5062" width="2.875" style="7" customWidth="1"/>
    <col min="5063" max="5063" width="6.125" style="7" customWidth="1"/>
    <col min="5064" max="5064" width="27.625" style="7" customWidth="1"/>
    <col min="5065" max="5065" width="17.125" style="7" customWidth="1"/>
    <col min="5066" max="5066" width="9.125" style="7" customWidth="1"/>
    <col min="5067" max="5067" width="17" style="7" customWidth="1"/>
    <col min="5068" max="5068" width="9.375" style="7" customWidth="1"/>
    <col min="5069" max="5069" width="16.625" style="7" customWidth="1"/>
    <col min="5070" max="5070" width="8.875" style="7" customWidth="1"/>
    <col min="5071" max="5071" width="15.125" style="7" customWidth="1"/>
    <col min="5072" max="5072" width="8.5" style="7" customWidth="1"/>
    <col min="5073" max="5073" width="14.125" style="7" customWidth="1"/>
    <col min="5074" max="5074" width="9.375" style="7" customWidth="1"/>
    <col min="5075" max="5075" width="13.125" style="7" customWidth="1"/>
    <col min="5076" max="5076" width="9.875" style="7" customWidth="1"/>
    <col min="5077" max="5077" width="13.125" style="7" customWidth="1"/>
    <col min="5078" max="5078" width="9.875" style="7" customWidth="1"/>
    <col min="5079" max="5118" width="9" style="7"/>
    <col min="5119" max="5122" width="13.875" style="7" customWidth="1"/>
    <col min="5123" max="5317" width="9" style="7"/>
    <col min="5318" max="5318" width="2.875" style="7" customWidth="1"/>
    <col min="5319" max="5319" width="6.125" style="7" customWidth="1"/>
    <col min="5320" max="5320" width="27.625" style="7" customWidth="1"/>
    <col min="5321" max="5321" width="17.125" style="7" customWidth="1"/>
    <col min="5322" max="5322" width="9.125" style="7" customWidth="1"/>
    <col min="5323" max="5323" width="17" style="7" customWidth="1"/>
    <col min="5324" max="5324" width="9.375" style="7" customWidth="1"/>
    <col min="5325" max="5325" width="16.625" style="7" customWidth="1"/>
    <col min="5326" max="5326" width="8.875" style="7" customWidth="1"/>
    <col min="5327" max="5327" width="15.125" style="7" customWidth="1"/>
    <col min="5328" max="5328" width="8.5" style="7" customWidth="1"/>
    <col min="5329" max="5329" width="14.125" style="7" customWidth="1"/>
    <col min="5330" max="5330" width="9.375" style="7" customWidth="1"/>
    <col min="5331" max="5331" width="13.125" style="7" customWidth="1"/>
    <col min="5332" max="5332" width="9.875" style="7" customWidth="1"/>
    <col min="5333" max="5333" width="13.125" style="7" customWidth="1"/>
    <col min="5334" max="5334" width="9.875" style="7" customWidth="1"/>
    <col min="5335" max="5374" width="9" style="7"/>
    <col min="5375" max="5378" width="13.875" style="7" customWidth="1"/>
    <col min="5379" max="5573" width="9" style="7"/>
    <col min="5574" max="5574" width="2.875" style="7" customWidth="1"/>
    <col min="5575" max="5575" width="6.125" style="7" customWidth="1"/>
    <col min="5576" max="5576" width="27.625" style="7" customWidth="1"/>
    <col min="5577" max="5577" width="17.125" style="7" customWidth="1"/>
    <col min="5578" max="5578" width="9.125" style="7" customWidth="1"/>
    <col min="5579" max="5579" width="17" style="7" customWidth="1"/>
    <col min="5580" max="5580" width="9.375" style="7" customWidth="1"/>
    <col min="5581" max="5581" width="16.625" style="7" customWidth="1"/>
    <col min="5582" max="5582" width="8.875" style="7" customWidth="1"/>
    <col min="5583" max="5583" width="15.125" style="7" customWidth="1"/>
    <col min="5584" max="5584" width="8.5" style="7" customWidth="1"/>
    <col min="5585" max="5585" width="14.125" style="7" customWidth="1"/>
    <col min="5586" max="5586" width="9.375" style="7" customWidth="1"/>
    <col min="5587" max="5587" width="13.125" style="7" customWidth="1"/>
    <col min="5588" max="5588" width="9.875" style="7" customWidth="1"/>
    <col min="5589" max="5589" width="13.125" style="7" customWidth="1"/>
    <col min="5590" max="5590" width="9.875" style="7" customWidth="1"/>
    <col min="5591" max="5630" width="9" style="7"/>
    <col min="5631" max="5634" width="13.875" style="7" customWidth="1"/>
    <col min="5635" max="5829" width="9" style="7"/>
    <col min="5830" max="5830" width="2.875" style="7" customWidth="1"/>
    <col min="5831" max="5831" width="6.125" style="7" customWidth="1"/>
    <col min="5832" max="5832" width="27.625" style="7" customWidth="1"/>
    <col min="5833" max="5833" width="17.125" style="7" customWidth="1"/>
    <col min="5834" max="5834" width="9.125" style="7" customWidth="1"/>
    <col min="5835" max="5835" width="17" style="7" customWidth="1"/>
    <col min="5836" max="5836" width="9.375" style="7" customWidth="1"/>
    <col min="5837" max="5837" width="16.625" style="7" customWidth="1"/>
    <col min="5838" max="5838" width="8.875" style="7" customWidth="1"/>
    <col min="5839" max="5839" width="15.125" style="7" customWidth="1"/>
    <col min="5840" max="5840" width="8.5" style="7" customWidth="1"/>
    <col min="5841" max="5841" width="14.125" style="7" customWidth="1"/>
    <col min="5842" max="5842" width="9.375" style="7" customWidth="1"/>
    <col min="5843" max="5843" width="13.125" style="7" customWidth="1"/>
    <col min="5844" max="5844" width="9.875" style="7" customWidth="1"/>
    <col min="5845" max="5845" width="13.125" style="7" customWidth="1"/>
    <col min="5846" max="5846" width="9.875" style="7" customWidth="1"/>
    <col min="5847" max="5886" width="9" style="7"/>
    <col min="5887" max="5890" width="13.875" style="7" customWidth="1"/>
    <col min="5891" max="6085" width="9" style="7"/>
    <col min="6086" max="6086" width="2.875" style="7" customWidth="1"/>
    <col min="6087" max="6087" width="6.125" style="7" customWidth="1"/>
    <col min="6088" max="6088" width="27.625" style="7" customWidth="1"/>
    <col min="6089" max="6089" width="17.125" style="7" customWidth="1"/>
    <col min="6090" max="6090" width="9.125" style="7" customWidth="1"/>
    <col min="6091" max="6091" width="17" style="7" customWidth="1"/>
    <col min="6092" max="6092" width="9.375" style="7" customWidth="1"/>
    <col min="6093" max="6093" width="16.625" style="7" customWidth="1"/>
    <col min="6094" max="6094" width="8.875" style="7" customWidth="1"/>
    <col min="6095" max="6095" width="15.125" style="7" customWidth="1"/>
    <col min="6096" max="6096" width="8.5" style="7" customWidth="1"/>
    <col min="6097" max="6097" width="14.125" style="7" customWidth="1"/>
    <col min="6098" max="6098" width="9.375" style="7" customWidth="1"/>
    <col min="6099" max="6099" width="13.125" style="7" customWidth="1"/>
    <col min="6100" max="6100" width="9.875" style="7" customWidth="1"/>
    <col min="6101" max="6101" width="13.125" style="7" customWidth="1"/>
    <col min="6102" max="6102" width="9.875" style="7" customWidth="1"/>
    <col min="6103" max="6142" width="9" style="7"/>
    <col min="6143" max="6146" width="13.875" style="7" customWidth="1"/>
    <col min="6147" max="6341" width="9" style="7"/>
    <col min="6342" max="6342" width="2.875" style="7" customWidth="1"/>
    <col min="6343" max="6343" width="6.125" style="7" customWidth="1"/>
    <col min="6344" max="6344" width="27.625" style="7" customWidth="1"/>
    <col min="6345" max="6345" width="17.125" style="7" customWidth="1"/>
    <col min="6346" max="6346" width="9.125" style="7" customWidth="1"/>
    <col min="6347" max="6347" width="17" style="7" customWidth="1"/>
    <col min="6348" max="6348" width="9.375" style="7" customWidth="1"/>
    <col min="6349" max="6349" width="16.625" style="7" customWidth="1"/>
    <col min="6350" max="6350" width="8.875" style="7" customWidth="1"/>
    <col min="6351" max="6351" width="15.125" style="7" customWidth="1"/>
    <col min="6352" max="6352" width="8.5" style="7" customWidth="1"/>
    <col min="6353" max="6353" width="14.125" style="7" customWidth="1"/>
    <col min="6354" max="6354" width="9.375" style="7" customWidth="1"/>
    <col min="6355" max="6355" width="13.125" style="7" customWidth="1"/>
    <col min="6356" max="6356" width="9.875" style="7" customWidth="1"/>
    <col min="6357" max="6357" width="13.125" style="7" customWidth="1"/>
    <col min="6358" max="6358" width="9.875" style="7" customWidth="1"/>
    <col min="6359" max="6398" width="9" style="7"/>
    <col min="6399" max="6402" width="13.875" style="7" customWidth="1"/>
    <col min="6403" max="6597" width="9" style="7"/>
    <col min="6598" max="6598" width="2.875" style="7" customWidth="1"/>
    <col min="6599" max="6599" width="6.125" style="7" customWidth="1"/>
    <col min="6600" max="6600" width="27.625" style="7" customWidth="1"/>
    <col min="6601" max="6601" width="17.125" style="7" customWidth="1"/>
    <col min="6602" max="6602" width="9.125" style="7" customWidth="1"/>
    <col min="6603" max="6603" width="17" style="7" customWidth="1"/>
    <col min="6604" max="6604" width="9.375" style="7" customWidth="1"/>
    <col min="6605" max="6605" width="16.625" style="7" customWidth="1"/>
    <col min="6606" max="6606" width="8.875" style="7" customWidth="1"/>
    <col min="6607" max="6607" width="15.125" style="7" customWidth="1"/>
    <col min="6608" max="6608" width="8.5" style="7" customWidth="1"/>
    <col min="6609" max="6609" width="14.125" style="7" customWidth="1"/>
    <col min="6610" max="6610" width="9.375" style="7" customWidth="1"/>
    <col min="6611" max="6611" width="13.125" style="7" customWidth="1"/>
    <col min="6612" max="6612" width="9.875" style="7" customWidth="1"/>
    <col min="6613" max="6613" width="13.125" style="7" customWidth="1"/>
    <col min="6614" max="6614" width="9.875" style="7" customWidth="1"/>
    <col min="6615" max="6654" width="9" style="7"/>
    <col min="6655" max="6658" width="13.875" style="7" customWidth="1"/>
    <col min="6659" max="6853" width="9" style="7"/>
    <col min="6854" max="6854" width="2.875" style="7" customWidth="1"/>
    <col min="6855" max="6855" width="6.125" style="7" customWidth="1"/>
    <col min="6856" max="6856" width="27.625" style="7" customWidth="1"/>
    <col min="6857" max="6857" width="17.125" style="7" customWidth="1"/>
    <col min="6858" max="6858" width="9.125" style="7" customWidth="1"/>
    <col min="6859" max="6859" width="17" style="7" customWidth="1"/>
    <col min="6860" max="6860" width="9.375" style="7" customWidth="1"/>
    <col min="6861" max="6861" width="16.625" style="7" customWidth="1"/>
    <col min="6862" max="6862" width="8.875" style="7" customWidth="1"/>
    <col min="6863" max="6863" width="15.125" style="7" customWidth="1"/>
    <col min="6864" max="6864" width="8.5" style="7" customWidth="1"/>
    <col min="6865" max="6865" width="14.125" style="7" customWidth="1"/>
    <col min="6866" max="6866" width="9.375" style="7" customWidth="1"/>
    <col min="6867" max="6867" width="13.125" style="7" customWidth="1"/>
    <col min="6868" max="6868" width="9.875" style="7" customWidth="1"/>
    <col min="6869" max="6869" width="13.125" style="7" customWidth="1"/>
    <col min="6870" max="6870" width="9.875" style="7" customWidth="1"/>
    <col min="6871" max="6910" width="9" style="7"/>
    <col min="6911" max="6914" width="13.875" style="7" customWidth="1"/>
    <col min="6915" max="7109" width="9" style="7"/>
    <col min="7110" max="7110" width="2.875" style="7" customWidth="1"/>
    <col min="7111" max="7111" width="6.125" style="7" customWidth="1"/>
    <col min="7112" max="7112" width="27.625" style="7" customWidth="1"/>
    <col min="7113" max="7113" width="17.125" style="7" customWidth="1"/>
    <col min="7114" max="7114" width="9.125" style="7" customWidth="1"/>
    <col min="7115" max="7115" width="17" style="7" customWidth="1"/>
    <col min="7116" max="7116" width="9.375" style="7" customWidth="1"/>
    <col min="7117" max="7117" width="16.625" style="7" customWidth="1"/>
    <col min="7118" max="7118" width="8.875" style="7" customWidth="1"/>
    <col min="7119" max="7119" width="15.125" style="7" customWidth="1"/>
    <col min="7120" max="7120" width="8.5" style="7" customWidth="1"/>
    <col min="7121" max="7121" width="14.125" style="7" customWidth="1"/>
    <col min="7122" max="7122" width="9.375" style="7" customWidth="1"/>
    <col min="7123" max="7123" width="13.125" style="7" customWidth="1"/>
    <col min="7124" max="7124" width="9.875" style="7" customWidth="1"/>
    <col min="7125" max="7125" width="13.125" style="7" customWidth="1"/>
    <col min="7126" max="7126" width="9.875" style="7" customWidth="1"/>
    <col min="7127" max="7166" width="9" style="7"/>
    <col min="7167" max="7170" width="13.875" style="7" customWidth="1"/>
    <col min="7171" max="7365" width="9" style="7"/>
    <col min="7366" max="7366" width="2.875" style="7" customWidth="1"/>
    <col min="7367" max="7367" width="6.125" style="7" customWidth="1"/>
    <col min="7368" max="7368" width="27.625" style="7" customWidth="1"/>
    <col min="7369" max="7369" width="17.125" style="7" customWidth="1"/>
    <col min="7370" max="7370" width="9.125" style="7" customWidth="1"/>
    <col min="7371" max="7371" width="17" style="7" customWidth="1"/>
    <col min="7372" max="7372" width="9.375" style="7" customWidth="1"/>
    <col min="7373" max="7373" width="16.625" style="7" customWidth="1"/>
    <col min="7374" max="7374" width="8.875" style="7" customWidth="1"/>
    <col min="7375" max="7375" width="15.125" style="7" customWidth="1"/>
    <col min="7376" max="7376" width="8.5" style="7" customWidth="1"/>
    <col min="7377" max="7377" width="14.125" style="7" customWidth="1"/>
    <col min="7378" max="7378" width="9.375" style="7" customWidth="1"/>
    <col min="7379" max="7379" width="13.125" style="7" customWidth="1"/>
    <col min="7380" max="7380" width="9.875" style="7" customWidth="1"/>
    <col min="7381" max="7381" width="13.125" style="7" customWidth="1"/>
    <col min="7382" max="7382" width="9.875" style="7" customWidth="1"/>
    <col min="7383" max="7422" width="9" style="7"/>
    <col min="7423" max="7426" width="13.875" style="7" customWidth="1"/>
    <col min="7427" max="7621" width="9" style="7"/>
    <col min="7622" max="7622" width="2.875" style="7" customWidth="1"/>
    <col min="7623" max="7623" width="6.125" style="7" customWidth="1"/>
    <col min="7624" max="7624" width="27.625" style="7" customWidth="1"/>
    <col min="7625" max="7625" width="17.125" style="7" customWidth="1"/>
    <col min="7626" max="7626" width="9.125" style="7" customWidth="1"/>
    <col min="7627" max="7627" width="17" style="7" customWidth="1"/>
    <col min="7628" max="7628" width="9.375" style="7" customWidth="1"/>
    <col min="7629" max="7629" width="16.625" style="7" customWidth="1"/>
    <col min="7630" max="7630" width="8.875" style="7" customWidth="1"/>
    <col min="7631" max="7631" width="15.125" style="7" customWidth="1"/>
    <col min="7632" max="7632" width="8.5" style="7" customWidth="1"/>
    <col min="7633" max="7633" width="14.125" style="7" customWidth="1"/>
    <col min="7634" max="7634" width="9.375" style="7" customWidth="1"/>
    <col min="7635" max="7635" width="13.125" style="7" customWidth="1"/>
    <col min="7636" max="7636" width="9.875" style="7" customWidth="1"/>
    <col min="7637" max="7637" width="13.125" style="7" customWidth="1"/>
    <col min="7638" max="7638" width="9.875" style="7" customWidth="1"/>
    <col min="7639" max="7678" width="9" style="7"/>
    <col min="7679" max="7682" width="13.875" style="7" customWidth="1"/>
    <col min="7683" max="7877" width="9" style="7"/>
    <col min="7878" max="7878" width="2.875" style="7" customWidth="1"/>
    <col min="7879" max="7879" width="6.125" style="7" customWidth="1"/>
    <col min="7880" max="7880" width="27.625" style="7" customWidth="1"/>
    <col min="7881" max="7881" width="17.125" style="7" customWidth="1"/>
    <col min="7882" max="7882" width="9.125" style="7" customWidth="1"/>
    <col min="7883" max="7883" width="17" style="7" customWidth="1"/>
    <col min="7884" max="7884" width="9.375" style="7" customWidth="1"/>
    <col min="7885" max="7885" width="16.625" style="7" customWidth="1"/>
    <col min="7886" max="7886" width="8.875" style="7" customWidth="1"/>
    <col min="7887" max="7887" width="15.125" style="7" customWidth="1"/>
    <col min="7888" max="7888" width="8.5" style="7" customWidth="1"/>
    <col min="7889" max="7889" width="14.125" style="7" customWidth="1"/>
    <col min="7890" max="7890" width="9.375" style="7" customWidth="1"/>
    <col min="7891" max="7891" width="13.125" style="7" customWidth="1"/>
    <col min="7892" max="7892" width="9.875" style="7" customWidth="1"/>
    <col min="7893" max="7893" width="13.125" style="7" customWidth="1"/>
    <col min="7894" max="7894" width="9.875" style="7" customWidth="1"/>
    <col min="7895" max="7934" width="9" style="7"/>
    <col min="7935" max="7938" width="13.875" style="7" customWidth="1"/>
    <col min="7939" max="8133" width="9" style="7"/>
    <col min="8134" max="8134" width="2.875" style="7" customWidth="1"/>
    <col min="8135" max="8135" width="6.125" style="7" customWidth="1"/>
    <col min="8136" max="8136" width="27.625" style="7" customWidth="1"/>
    <col min="8137" max="8137" width="17.125" style="7" customWidth="1"/>
    <col min="8138" max="8138" width="9.125" style="7" customWidth="1"/>
    <col min="8139" max="8139" width="17" style="7" customWidth="1"/>
    <col min="8140" max="8140" width="9.375" style="7" customWidth="1"/>
    <col min="8141" max="8141" width="16.625" style="7" customWidth="1"/>
    <col min="8142" max="8142" width="8.875" style="7" customWidth="1"/>
    <col min="8143" max="8143" width="15.125" style="7" customWidth="1"/>
    <col min="8144" max="8144" width="8.5" style="7" customWidth="1"/>
    <col min="8145" max="8145" width="14.125" style="7" customWidth="1"/>
    <col min="8146" max="8146" width="9.375" style="7" customWidth="1"/>
    <col min="8147" max="8147" width="13.125" style="7" customWidth="1"/>
    <col min="8148" max="8148" width="9.875" style="7" customWidth="1"/>
    <col min="8149" max="8149" width="13.125" style="7" customWidth="1"/>
    <col min="8150" max="8150" width="9.875" style="7" customWidth="1"/>
    <col min="8151" max="8190" width="9" style="7"/>
    <col min="8191" max="8194" width="13.875" style="7" customWidth="1"/>
    <col min="8195" max="8389" width="9" style="7"/>
    <col min="8390" max="8390" width="2.875" style="7" customWidth="1"/>
    <col min="8391" max="8391" width="6.125" style="7" customWidth="1"/>
    <col min="8392" max="8392" width="27.625" style="7" customWidth="1"/>
    <col min="8393" max="8393" width="17.125" style="7" customWidth="1"/>
    <col min="8394" max="8394" width="9.125" style="7" customWidth="1"/>
    <col min="8395" max="8395" width="17" style="7" customWidth="1"/>
    <col min="8396" max="8396" width="9.375" style="7" customWidth="1"/>
    <col min="8397" max="8397" width="16.625" style="7" customWidth="1"/>
    <col min="8398" max="8398" width="8.875" style="7" customWidth="1"/>
    <col min="8399" max="8399" width="15.125" style="7" customWidth="1"/>
    <col min="8400" max="8400" width="8.5" style="7" customWidth="1"/>
    <col min="8401" max="8401" width="14.125" style="7" customWidth="1"/>
    <col min="8402" max="8402" width="9.375" style="7" customWidth="1"/>
    <col min="8403" max="8403" width="13.125" style="7" customWidth="1"/>
    <col min="8404" max="8404" width="9.875" style="7" customWidth="1"/>
    <col min="8405" max="8405" width="13.125" style="7" customWidth="1"/>
    <col min="8406" max="8406" width="9.875" style="7" customWidth="1"/>
    <col min="8407" max="8446" width="9" style="7"/>
    <col min="8447" max="8450" width="13.875" style="7" customWidth="1"/>
    <col min="8451" max="8645" width="9" style="7"/>
    <col min="8646" max="8646" width="2.875" style="7" customWidth="1"/>
    <col min="8647" max="8647" width="6.125" style="7" customWidth="1"/>
    <col min="8648" max="8648" width="27.625" style="7" customWidth="1"/>
    <col min="8649" max="8649" width="17.125" style="7" customWidth="1"/>
    <col min="8650" max="8650" width="9.125" style="7" customWidth="1"/>
    <col min="8651" max="8651" width="17" style="7" customWidth="1"/>
    <col min="8652" max="8652" width="9.375" style="7" customWidth="1"/>
    <col min="8653" max="8653" width="16.625" style="7" customWidth="1"/>
    <col min="8654" max="8654" width="8.875" style="7" customWidth="1"/>
    <col min="8655" max="8655" width="15.125" style="7" customWidth="1"/>
    <col min="8656" max="8656" width="8.5" style="7" customWidth="1"/>
    <col min="8657" max="8657" width="14.125" style="7" customWidth="1"/>
    <col min="8658" max="8658" width="9.375" style="7" customWidth="1"/>
    <col min="8659" max="8659" width="13.125" style="7" customWidth="1"/>
    <col min="8660" max="8660" width="9.875" style="7" customWidth="1"/>
    <col min="8661" max="8661" width="13.125" style="7" customWidth="1"/>
    <col min="8662" max="8662" width="9.875" style="7" customWidth="1"/>
    <col min="8663" max="8702" width="9" style="7"/>
    <col min="8703" max="8706" width="13.875" style="7" customWidth="1"/>
    <col min="8707" max="8901" width="9" style="7"/>
    <col min="8902" max="8902" width="2.875" style="7" customWidth="1"/>
    <col min="8903" max="8903" width="6.125" style="7" customWidth="1"/>
    <col min="8904" max="8904" width="27.625" style="7" customWidth="1"/>
    <col min="8905" max="8905" width="17.125" style="7" customWidth="1"/>
    <col min="8906" max="8906" width="9.125" style="7" customWidth="1"/>
    <col min="8907" max="8907" width="17" style="7" customWidth="1"/>
    <col min="8908" max="8908" width="9.375" style="7" customWidth="1"/>
    <col min="8909" max="8909" width="16.625" style="7" customWidth="1"/>
    <col min="8910" max="8910" width="8.875" style="7" customWidth="1"/>
    <col min="8911" max="8911" width="15.125" style="7" customWidth="1"/>
    <col min="8912" max="8912" width="8.5" style="7" customWidth="1"/>
    <col min="8913" max="8913" width="14.125" style="7" customWidth="1"/>
    <col min="8914" max="8914" width="9.375" style="7" customWidth="1"/>
    <col min="8915" max="8915" width="13.125" style="7" customWidth="1"/>
    <col min="8916" max="8916" width="9.875" style="7" customWidth="1"/>
    <col min="8917" max="8917" width="13.125" style="7" customWidth="1"/>
    <col min="8918" max="8918" width="9.875" style="7" customWidth="1"/>
    <col min="8919" max="8958" width="9" style="7"/>
    <col min="8959" max="8962" width="13.875" style="7" customWidth="1"/>
    <col min="8963" max="9157" width="9" style="7"/>
    <col min="9158" max="9158" width="2.875" style="7" customWidth="1"/>
    <col min="9159" max="9159" width="6.125" style="7" customWidth="1"/>
    <col min="9160" max="9160" width="27.625" style="7" customWidth="1"/>
    <col min="9161" max="9161" width="17.125" style="7" customWidth="1"/>
    <col min="9162" max="9162" width="9.125" style="7" customWidth="1"/>
    <col min="9163" max="9163" width="17" style="7" customWidth="1"/>
    <col min="9164" max="9164" width="9.375" style="7" customWidth="1"/>
    <col min="9165" max="9165" width="16.625" style="7" customWidth="1"/>
    <col min="9166" max="9166" width="8.875" style="7" customWidth="1"/>
    <col min="9167" max="9167" width="15.125" style="7" customWidth="1"/>
    <col min="9168" max="9168" width="8.5" style="7" customWidth="1"/>
    <col min="9169" max="9169" width="14.125" style="7" customWidth="1"/>
    <col min="9170" max="9170" width="9.375" style="7" customWidth="1"/>
    <col min="9171" max="9171" width="13.125" style="7" customWidth="1"/>
    <col min="9172" max="9172" width="9.875" style="7" customWidth="1"/>
    <col min="9173" max="9173" width="13.125" style="7" customWidth="1"/>
    <col min="9174" max="9174" width="9.875" style="7" customWidth="1"/>
    <col min="9175" max="9214" width="9" style="7"/>
    <col min="9215" max="9218" width="13.875" style="7" customWidth="1"/>
    <col min="9219" max="9413" width="9" style="7"/>
    <col min="9414" max="9414" width="2.875" style="7" customWidth="1"/>
    <col min="9415" max="9415" width="6.125" style="7" customWidth="1"/>
    <col min="9416" max="9416" width="27.625" style="7" customWidth="1"/>
    <col min="9417" max="9417" width="17.125" style="7" customWidth="1"/>
    <col min="9418" max="9418" width="9.125" style="7" customWidth="1"/>
    <col min="9419" max="9419" width="17" style="7" customWidth="1"/>
    <col min="9420" max="9420" width="9.375" style="7" customWidth="1"/>
    <col min="9421" max="9421" width="16.625" style="7" customWidth="1"/>
    <col min="9422" max="9422" width="8.875" style="7" customWidth="1"/>
    <col min="9423" max="9423" width="15.125" style="7" customWidth="1"/>
    <col min="9424" max="9424" width="8.5" style="7" customWidth="1"/>
    <col min="9425" max="9425" width="14.125" style="7" customWidth="1"/>
    <col min="9426" max="9426" width="9.375" style="7" customWidth="1"/>
    <col min="9427" max="9427" width="13.125" style="7" customWidth="1"/>
    <col min="9428" max="9428" width="9.875" style="7" customWidth="1"/>
    <col min="9429" max="9429" width="13.125" style="7" customWidth="1"/>
    <col min="9430" max="9430" width="9.875" style="7" customWidth="1"/>
    <col min="9431" max="9470" width="9" style="7"/>
    <col min="9471" max="9474" width="13.875" style="7" customWidth="1"/>
    <col min="9475" max="9669" width="9" style="7"/>
    <col min="9670" max="9670" width="2.875" style="7" customWidth="1"/>
    <col min="9671" max="9671" width="6.125" style="7" customWidth="1"/>
    <col min="9672" max="9672" width="27.625" style="7" customWidth="1"/>
    <col min="9673" max="9673" width="17.125" style="7" customWidth="1"/>
    <col min="9674" max="9674" width="9.125" style="7" customWidth="1"/>
    <col min="9675" max="9675" width="17" style="7" customWidth="1"/>
    <col min="9676" max="9676" width="9.375" style="7" customWidth="1"/>
    <col min="9677" max="9677" width="16.625" style="7" customWidth="1"/>
    <col min="9678" max="9678" width="8.875" style="7" customWidth="1"/>
    <col min="9679" max="9679" width="15.125" style="7" customWidth="1"/>
    <col min="9680" max="9680" width="8.5" style="7" customWidth="1"/>
    <col min="9681" max="9681" width="14.125" style="7" customWidth="1"/>
    <col min="9682" max="9682" width="9.375" style="7" customWidth="1"/>
    <col min="9683" max="9683" width="13.125" style="7" customWidth="1"/>
    <col min="9684" max="9684" width="9.875" style="7" customWidth="1"/>
    <col min="9685" max="9685" width="13.125" style="7" customWidth="1"/>
    <col min="9686" max="9686" width="9.875" style="7" customWidth="1"/>
    <col min="9687" max="9726" width="9" style="7"/>
    <col min="9727" max="9730" width="13.875" style="7" customWidth="1"/>
    <col min="9731" max="9925" width="9" style="7"/>
    <col min="9926" max="9926" width="2.875" style="7" customWidth="1"/>
    <col min="9927" max="9927" width="6.125" style="7" customWidth="1"/>
    <col min="9928" max="9928" width="27.625" style="7" customWidth="1"/>
    <col min="9929" max="9929" width="17.125" style="7" customWidth="1"/>
    <col min="9930" max="9930" width="9.125" style="7" customWidth="1"/>
    <col min="9931" max="9931" width="17" style="7" customWidth="1"/>
    <col min="9932" max="9932" width="9.375" style="7" customWidth="1"/>
    <col min="9933" max="9933" width="16.625" style="7" customWidth="1"/>
    <col min="9934" max="9934" width="8.875" style="7" customWidth="1"/>
    <col min="9935" max="9935" width="15.125" style="7" customWidth="1"/>
    <col min="9936" max="9936" width="8.5" style="7" customWidth="1"/>
    <col min="9937" max="9937" width="14.125" style="7" customWidth="1"/>
    <col min="9938" max="9938" width="9.375" style="7" customWidth="1"/>
    <col min="9939" max="9939" width="13.125" style="7" customWidth="1"/>
    <col min="9940" max="9940" width="9.875" style="7" customWidth="1"/>
    <col min="9941" max="9941" width="13.125" style="7" customWidth="1"/>
    <col min="9942" max="9942" width="9.875" style="7" customWidth="1"/>
    <col min="9943" max="9982" width="9" style="7"/>
    <col min="9983" max="9986" width="13.875" style="7" customWidth="1"/>
    <col min="9987" max="10181" width="9" style="7"/>
    <col min="10182" max="10182" width="2.875" style="7" customWidth="1"/>
    <col min="10183" max="10183" width="6.125" style="7" customWidth="1"/>
    <col min="10184" max="10184" width="27.625" style="7" customWidth="1"/>
    <col min="10185" max="10185" width="17.125" style="7" customWidth="1"/>
    <col min="10186" max="10186" width="9.125" style="7" customWidth="1"/>
    <col min="10187" max="10187" width="17" style="7" customWidth="1"/>
    <col min="10188" max="10188" width="9.375" style="7" customWidth="1"/>
    <col min="10189" max="10189" width="16.625" style="7" customWidth="1"/>
    <col min="10190" max="10190" width="8.875" style="7" customWidth="1"/>
    <col min="10191" max="10191" width="15.125" style="7" customWidth="1"/>
    <col min="10192" max="10192" width="8.5" style="7" customWidth="1"/>
    <col min="10193" max="10193" width="14.125" style="7" customWidth="1"/>
    <col min="10194" max="10194" width="9.375" style="7" customWidth="1"/>
    <col min="10195" max="10195" width="13.125" style="7" customWidth="1"/>
    <col min="10196" max="10196" width="9.875" style="7" customWidth="1"/>
    <col min="10197" max="10197" width="13.125" style="7" customWidth="1"/>
    <col min="10198" max="10198" width="9.875" style="7" customWidth="1"/>
    <col min="10199" max="10238" width="9" style="7"/>
    <col min="10239" max="10242" width="13.875" style="7" customWidth="1"/>
    <col min="10243" max="10437" width="9" style="7"/>
    <col min="10438" max="10438" width="2.875" style="7" customWidth="1"/>
    <col min="10439" max="10439" width="6.125" style="7" customWidth="1"/>
    <col min="10440" max="10440" width="27.625" style="7" customWidth="1"/>
    <col min="10441" max="10441" width="17.125" style="7" customWidth="1"/>
    <col min="10442" max="10442" width="9.125" style="7" customWidth="1"/>
    <col min="10443" max="10443" width="17" style="7" customWidth="1"/>
    <col min="10444" max="10444" width="9.375" style="7" customWidth="1"/>
    <col min="10445" max="10445" width="16.625" style="7" customWidth="1"/>
    <col min="10446" max="10446" width="8.875" style="7" customWidth="1"/>
    <col min="10447" max="10447" width="15.125" style="7" customWidth="1"/>
    <col min="10448" max="10448" width="8.5" style="7" customWidth="1"/>
    <col min="10449" max="10449" width="14.125" style="7" customWidth="1"/>
    <col min="10450" max="10450" width="9.375" style="7" customWidth="1"/>
    <col min="10451" max="10451" width="13.125" style="7" customWidth="1"/>
    <col min="10452" max="10452" width="9.875" style="7" customWidth="1"/>
    <col min="10453" max="10453" width="13.125" style="7" customWidth="1"/>
    <col min="10454" max="10454" width="9.875" style="7" customWidth="1"/>
    <col min="10455" max="10494" width="9" style="7"/>
    <col min="10495" max="10498" width="13.875" style="7" customWidth="1"/>
    <col min="10499" max="10693" width="9" style="7"/>
    <col min="10694" max="10694" width="2.875" style="7" customWidth="1"/>
    <col min="10695" max="10695" width="6.125" style="7" customWidth="1"/>
    <col min="10696" max="10696" width="27.625" style="7" customWidth="1"/>
    <col min="10697" max="10697" width="17.125" style="7" customWidth="1"/>
    <col min="10698" max="10698" width="9.125" style="7" customWidth="1"/>
    <col min="10699" max="10699" width="17" style="7" customWidth="1"/>
    <col min="10700" max="10700" width="9.375" style="7" customWidth="1"/>
    <col min="10701" max="10701" width="16.625" style="7" customWidth="1"/>
    <col min="10702" max="10702" width="8.875" style="7" customWidth="1"/>
    <col min="10703" max="10703" width="15.125" style="7" customWidth="1"/>
    <col min="10704" max="10704" width="8.5" style="7" customWidth="1"/>
    <col min="10705" max="10705" width="14.125" style="7" customWidth="1"/>
    <col min="10706" max="10706" width="9.375" style="7" customWidth="1"/>
    <col min="10707" max="10707" width="13.125" style="7" customWidth="1"/>
    <col min="10708" max="10708" width="9.875" style="7" customWidth="1"/>
    <col min="10709" max="10709" width="13.125" style="7" customWidth="1"/>
    <col min="10710" max="10710" width="9.875" style="7" customWidth="1"/>
    <col min="10711" max="10750" width="9" style="7"/>
    <col min="10751" max="10754" width="13.875" style="7" customWidth="1"/>
    <col min="10755" max="10949" width="9" style="7"/>
    <col min="10950" max="10950" width="2.875" style="7" customWidth="1"/>
    <col min="10951" max="10951" width="6.125" style="7" customWidth="1"/>
    <col min="10952" max="10952" width="27.625" style="7" customWidth="1"/>
    <col min="10953" max="10953" width="17.125" style="7" customWidth="1"/>
    <col min="10954" max="10954" width="9.125" style="7" customWidth="1"/>
    <col min="10955" max="10955" width="17" style="7" customWidth="1"/>
    <col min="10956" max="10956" width="9.375" style="7" customWidth="1"/>
    <col min="10957" max="10957" width="16.625" style="7" customWidth="1"/>
    <col min="10958" max="10958" width="8.875" style="7" customWidth="1"/>
    <col min="10959" max="10959" width="15.125" style="7" customWidth="1"/>
    <col min="10960" max="10960" width="8.5" style="7" customWidth="1"/>
    <col min="10961" max="10961" width="14.125" style="7" customWidth="1"/>
    <col min="10962" max="10962" width="9.375" style="7" customWidth="1"/>
    <col min="10963" max="10963" width="13.125" style="7" customWidth="1"/>
    <col min="10964" max="10964" width="9.875" style="7" customWidth="1"/>
    <col min="10965" max="10965" width="13.125" style="7" customWidth="1"/>
    <col min="10966" max="10966" width="9.875" style="7" customWidth="1"/>
    <col min="10967" max="11006" width="9" style="7"/>
    <col min="11007" max="11010" width="13.875" style="7" customWidth="1"/>
    <col min="11011" max="11205" width="9" style="7"/>
    <col min="11206" max="11206" width="2.875" style="7" customWidth="1"/>
    <col min="11207" max="11207" width="6.125" style="7" customWidth="1"/>
    <col min="11208" max="11208" width="27.625" style="7" customWidth="1"/>
    <col min="11209" max="11209" width="17.125" style="7" customWidth="1"/>
    <col min="11210" max="11210" width="9.125" style="7" customWidth="1"/>
    <col min="11211" max="11211" width="17" style="7" customWidth="1"/>
    <col min="11212" max="11212" width="9.375" style="7" customWidth="1"/>
    <col min="11213" max="11213" width="16.625" style="7" customWidth="1"/>
    <col min="11214" max="11214" width="8.875" style="7" customWidth="1"/>
    <col min="11215" max="11215" width="15.125" style="7" customWidth="1"/>
    <col min="11216" max="11216" width="8.5" style="7" customWidth="1"/>
    <col min="11217" max="11217" width="14.125" style="7" customWidth="1"/>
    <col min="11218" max="11218" width="9.375" style="7" customWidth="1"/>
    <col min="11219" max="11219" width="13.125" style="7" customWidth="1"/>
    <col min="11220" max="11220" width="9.875" style="7" customWidth="1"/>
    <col min="11221" max="11221" width="13.125" style="7" customWidth="1"/>
    <col min="11222" max="11222" width="9.875" style="7" customWidth="1"/>
    <col min="11223" max="11262" width="9" style="7"/>
    <col min="11263" max="11266" width="13.875" style="7" customWidth="1"/>
    <col min="11267" max="11461" width="9" style="7"/>
    <col min="11462" max="11462" width="2.875" style="7" customWidth="1"/>
    <col min="11463" max="11463" width="6.125" style="7" customWidth="1"/>
    <col min="11464" max="11464" width="27.625" style="7" customWidth="1"/>
    <col min="11465" max="11465" width="17.125" style="7" customWidth="1"/>
    <col min="11466" max="11466" width="9.125" style="7" customWidth="1"/>
    <col min="11467" max="11467" width="17" style="7" customWidth="1"/>
    <col min="11468" max="11468" width="9.375" style="7" customWidth="1"/>
    <col min="11469" max="11469" width="16.625" style="7" customWidth="1"/>
    <col min="11470" max="11470" width="8.875" style="7" customWidth="1"/>
    <col min="11471" max="11471" width="15.125" style="7" customWidth="1"/>
    <col min="11472" max="11472" width="8.5" style="7" customWidth="1"/>
    <col min="11473" max="11473" width="14.125" style="7" customWidth="1"/>
    <col min="11474" max="11474" width="9.375" style="7" customWidth="1"/>
    <col min="11475" max="11475" width="13.125" style="7" customWidth="1"/>
    <col min="11476" max="11476" width="9.875" style="7" customWidth="1"/>
    <col min="11477" max="11477" width="13.125" style="7" customWidth="1"/>
    <col min="11478" max="11478" width="9.875" style="7" customWidth="1"/>
    <col min="11479" max="11518" width="9" style="7"/>
    <col min="11519" max="11522" width="13.875" style="7" customWidth="1"/>
    <col min="11523" max="11717" width="9" style="7"/>
    <col min="11718" max="11718" width="2.875" style="7" customWidth="1"/>
    <col min="11719" max="11719" width="6.125" style="7" customWidth="1"/>
    <col min="11720" max="11720" width="27.625" style="7" customWidth="1"/>
    <col min="11721" max="11721" width="17.125" style="7" customWidth="1"/>
    <col min="11722" max="11722" width="9.125" style="7" customWidth="1"/>
    <col min="11723" max="11723" width="17" style="7" customWidth="1"/>
    <col min="11724" max="11724" width="9.375" style="7" customWidth="1"/>
    <col min="11725" max="11725" width="16.625" style="7" customWidth="1"/>
    <col min="11726" max="11726" width="8.875" style="7" customWidth="1"/>
    <col min="11727" max="11727" width="15.125" style="7" customWidth="1"/>
    <col min="11728" max="11728" width="8.5" style="7" customWidth="1"/>
    <col min="11729" max="11729" width="14.125" style="7" customWidth="1"/>
    <col min="11730" max="11730" width="9.375" style="7" customWidth="1"/>
    <col min="11731" max="11731" width="13.125" style="7" customWidth="1"/>
    <col min="11732" max="11732" width="9.875" style="7" customWidth="1"/>
    <col min="11733" max="11733" width="13.125" style="7" customWidth="1"/>
    <col min="11734" max="11734" width="9.875" style="7" customWidth="1"/>
    <col min="11735" max="11774" width="9" style="7"/>
    <col min="11775" max="11778" width="13.875" style="7" customWidth="1"/>
    <col min="11779" max="11973" width="9" style="7"/>
    <col min="11974" max="11974" width="2.875" style="7" customWidth="1"/>
    <col min="11975" max="11975" width="6.125" style="7" customWidth="1"/>
    <col min="11976" max="11976" width="27.625" style="7" customWidth="1"/>
    <col min="11977" max="11977" width="17.125" style="7" customWidth="1"/>
    <col min="11978" max="11978" width="9.125" style="7" customWidth="1"/>
    <col min="11979" max="11979" width="17" style="7" customWidth="1"/>
    <col min="11980" max="11980" width="9.375" style="7" customWidth="1"/>
    <col min="11981" max="11981" width="16.625" style="7" customWidth="1"/>
    <col min="11982" max="11982" width="8.875" style="7" customWidth="1"/>
    <col min="11983" max="11983" width="15.125" style="7" customWidth="1"/>
    <col min="11984" max="11984" width="8.5" style="7" customWidth="1"/>
    <col min="11985" max="11985" width="14.125" style="7" customWidth="1"/>
    <col min="11986" max="11986" width="9.375" style="7" customWidth="1"/>
    <col min="11987" max="11987" width="13.125" style="7" customWidth="1"/>
    <col min="11988" max="11988" width="9.875" style="7" customWidth="1"/>
    <col min="11989" max="11989" width="13.125" style="7" customWidth="1"/>
    <col min="11990" max="11990" width="9.875" style="7" customWidth="1"/>
    <col min="11991" max="12030" width="9" style="7"/>
    <col min="12031" max="12034" width="13.875" style="7" customWidth="1"/>
    <col min="12035" max="12229" width="9" style="7"/>
    <col min="12230" max="12230" width="2.875" style="7" customWidth="1"/>
    <col min="12231" max="12231" width="6.125" style="7" customWidth="1"/>
    <col min="12232" max="12232" width="27.625" style="7" customWidth="1"/>
    <col min="12233" max="12233" width="17.125" style="7" customWidth="1"/>
    <col min="12234" max="12234" width="9.125" style="7" customWidth="1"/>
    <col min="12235" max="12235" width="17" style="7" customWidth="1"/>
    <col min="12236" max="12236" width="9.375" style="7" customWidth="1"/>
    <col min="12237" max="12237" width="16.625" style="7" customWidth="1"/>
    <col min="12238" max="12238" width="8.875" style="7" customWidth="1"/>
    <col min="12239" max="12239" width="15.125" style="7" customWidth="1"/>
    <col min="12240" max="12240" width="8.5" style="7" customWidth="1"/>
    <col min="12241" max="12241" width="14.125" style="7" customWidth="1"/>
    <col min="12242" max="12242" width="9.375" style="7" customWidth="1"/>
    <col min="12243" max="12243" width="13.125" style="7" customWidth="1"/>
    <col min="12244" max="12244" width="9.875" style="7" customWidth="1"/>
    <col min="12245" max="12245" width="13.125" style="7" customWidth="1"/>
    <col min="12246" max="12246" width="9.875" style="7" customWidth="1"/>
    <col min="12247" max="12286" width="9" style="7"/>
    <col min="12287" max="12290" width="13.875" style="7" customWidth="1"/>
    <col min="12291" max="12485" width="9" style="7"/>
    <col min="12486" max="12486" width="2.875" style="7" customWidth="1"/>
    <col min="12487" max="12487" width="6.125" style="7" customWidth="1"/>
    <col min="12488" max="12488" width="27.625" style="7" customWidth="1"/>
    <col min="12489" max="12489" width="17.125" style="7" customWidth="1"/>
    <col min="12490" max="12490" width="9.125" style="7" customWidth="1"/>
    <col min="12491" max="12491" width="17" style="7" customWidth="1"/>
    <col min="12492" max="12492" width="9.375" style="7" customWidth="1"/>
    <col min="12493" max="12493" width="16.625" style="7" customWidth="1"/>
    <col min="12494" max="12494" width="8.875" style="7" customWidth="1"/>
    <col min="12495" max="12495" width="15.125" style="7" customWidth="1"/>
    <col min="12496" max="12496" width="8.5" style="7" customWidth="1"/>
    <col min="12497" max="12497" width="14.125" style="7" customWidth="1"/>
    <col min="12498" max="12498" width="9.375" style="7" customWidth="1"/>
    <col min="12499" max="12499" width="13.125" style="7" customWidth="1"/>
    <col min="12500" max="12500" width="9.875" style="7" customWidth="1"/>
    <col min="12501" max="12501" width="13.125" style="7" customWidth="1"/>
    <col min="12502" max="12502" width="9.875" style="7" customWidth="1"/>
    <col min="12503" max="12542" width="9" style="7"/>
    <col min="12543" max="12546" width="13.875" style="7" customWidth="1"/>
    <col min="12547" max="12741" width="9" style="7"/>
    <col min="12742" max="12742" width="2.875" style="7" customWidth="1"/>
    <col min="12743" max="12743" width="6.125" style="7" customWidth="1"/>
    <col min="12744" max="12744" width="27.625" style="7" customWidth="1"/>
    <col min="12745" max="12745" width="17.125" style="7" customWidth="1"/>
    <col min="12746" max="12746" width="9.125" style="7" customWidth="1"/>
    <col min="12747" max="12747" width="17" style="7" customWidth="1"/>
    <col min="12748" max="12748" width="9.375" style="7" customWidth="1"/>
    <col min="12749" max="12749" width="16.625" style="7" customWidth="1"/>
    <col min="12750" max="12750" width="8.875" style="7" customWidth="1"/>
    <col min="12751" max="12751" width="15.125" style="7" customWidth="1"/>
    <col min="12752" max="12752" width="8.5" style="7" customWidth="1"/>
    <col min="12753" max="12753" width="14.125" style="7" customWidth="1"/>
    <col min="12754" max="12754" width="9.375" style="7" customWidth="1"/>
    <col min="12755" max="12755" width="13.125" style="7" customWidth="1"/>
    <col min="12756" max="12756" width="9.875" style="7" customWidth="1"/>
    <col min="12757" max="12757" width="13.125" style="7" customWidth="1"/>
    <col min="12758" max="12758" width="9.875" style="7" customWidth="1"/>
    <col min="12759" max="12798" width="9" style="7"/>
    <col min="12799" max="12802" width="13.875" style="7" customWidth="1"/>
    <col min="12803" max="12997" width="9" style="7"/>
    <col min="12998" max="12998" width="2.875" style="7" customWidth="1"/>
    <col min="12999" max="12999" width="6.125" style="7" customWidth="1"/>
    <col min="13000" max="13000" width="27.625" style="7" customWidth="1"/>
    <col min="13001" max="13001" width="17.125" style="7" customWidth="1"/>
    <col min="13002" max="13002" width="9.125" style="7" customWidth="1"/>
    <col min="13003" max="13003" width="17" style="7" customWidth="1"/>
    <col min="13004" max="13004" width="9.375" style="7" customWidth="1"/>
    <col min="13005" max="13005" width="16.625" style="7" customWidth="1"/>
    <col min="13006" max="13006" width="8.875" style="7" customWidth="1"/>
    <col min="13007" max="13007" width="15.125" style="7" customWidth="1"/>
    <col min="13008" max="13008" width="8.5" style="7" customWidth="1"/>
    <col min="13009" max="13009" width="14.125" style="7" customWidth="1"/>
    <col min="13010" max="13010" width="9.375" style="7" customWidth="1"/>
    <col min="13011" max="13011" width="13.125" style="7" customWidth="1"/>
    <col min="13012" max="13012" width="9.875" style="7" customWidth="1"/>
    <col min="13013" max="13013" width="13.125" style="7" customWidth="1"/>
    <col min="13014" max="13014" width="9.875" style="7" customWidth="1"/>
    <col min="13015" max="13054" width="9" style="7"/>
    <col min="13055" max="13058" width="13.875" style="7" customWidth="1"/>
    <col min="13059" max="13253" width="9" style="7"/>
    <col min="13254" max="13254" width="2.875" style="7" customWidth="1"/>
    <col min="13255" max="13255" width="6.125" style="7" customWidth="1"/>
    <col min="13256" max="13256" width="27.625" style="7" customWidth="1"/>
    <col min="13257" max="13257" width="17.125" style="7" customWidth="1"/>
    <col min="13258" max="13258" width="9.125" style="7" customWidth="1"/>
    <col min="13259" max="13259" width="17" style="7" customWidth="1"/>
    <col min="13260" max="13260" width="9.375" style="7" customWidth="1"/>
    <col min="13261" max="13261" width="16.625" style="7" customWidth="1"/>
    <col min="13262" max="13262" width="8.875" style="7" customWidth="1"/>
    <col min="13263" max="13263" width="15.125" style="7" customWidth="1"/>
    <col min="13264" max="13264" width="8.5" style="7" customWidth="1"/>
    <col min="13265" max="13265" width="14.125" style="7" customWidth="1"/>
    <col min="13266" max="13266" width="9.375" style="7" customWidth="1"/>
    <col min="13267" max="13267" width="13.125" style="7" customWidth="1"/>
    <col min="13268" max="13268" width="9.875" style="7" customWidth="1"/>
    <col min="13269" max="13269" width="13.125" style="7" customWidth="1"/>
    <col min="13270" max="13270" width="9.875" style="7" customWidth="1"/>
    <col min="13271" max="13310" width="9" style="7"/>
    <col min="13311" max="13314" width="13.875" style="7" customWidth="1"/>
    <col min="13315" max="13509" width="9" style="7"/>
    <col min="13510" max="13510" width="2.875" style="7" customWidth="1"/>
    <col min="13511" max="13511" width="6.125" style="7" customWidth="1"/>
    <col min="13512" max="13512" width="27.625" style="7" customWidth="1"/>
    <col min="13513" max="13513" width="17.125" style="7" customWidth="1"/>
    <col min="13514" max="13514" width="9.125" style="7" customWidth="1"/>
    <col min="13515" max="13515" width="17" style="7" customWidth="1"/>
    <col min="13516" max="13516" width="9.375" style="7" customWidth="1"/>
    <col min="13517" max="13517" width="16.625" style="7" customWidth="1"/>
    <col min="13518" max="13518" width="8.875" style="7" customWidth="1"/>
    <col min="13519" max="13519" width="15.125" style="7" customWidth="1"/>
    <col min="13520" max="13520" width="8.5" style="7" customWidth="1"/>
    <col min="13521" max="13521" width="14.125" style="7" customWidth="1"/>
    <col min="13522" max="13522" width="9.375" style="7" customWidth="1"/>
    <col min="13523" max="13523" width="13.125" style="7" customWidth="1"/>
    <col min="13524" max="13524" width="9.875" style="7" customWidth="1"/>
    <col min="13525" max="13525" width="13.125" style="7" customWidth="1"/>
    <col min="13526" max="13526" width="9.875" style="7" customWidth="1"/>
    <col min="13527" max="13566" width="9" style="7"/>
    <col min="13567" max="13570" width="13.875" style="7" customWidth="1"/>
    <col min="13571" max="13765" width="9" style="7"/>
    <col min="13766" max="13766" width="2.875" style="7" customWidth="1"/>
    <col min="13767" max="13767" width="6.125" style="7" customWidth="1"/>
    <col min="13768" max="13768" width="27.625" style="7" customWidth="1"/>
    <col min="13769" max="13769" width="17.125" style="7" customWidth="1"/>
    <col min="13770" max="13770" width="9.125" style="7" customWidth="1"/>
    <col min="13771" max="13771" width="17" style="7" customWidth="1"/>
    <col min="13772" max="13772" width="9.375" style="7" customWidth="1"/>
    <col min="13773" max="13773" width="16.625" style="7" customWidth="1"/>
    <col min="13774" max="13774" width="8.875" style="7" customWidth="1"/>
    <col min="13775" max="13775" width="15.125" style="7" customWidth="1"/>
    <col min="13776" max="13776" width="8.5" style="7" customWidth="1"/>
    <col min="13777" max="13777" width="14.125" style="7" customWidth="1"/>
    <col min="13778" max="13778" width="9.375" style="7" customWidth="1"/>
    <col min="13779" max="13779" width="13.125" style="7" customWidth="1"/>
    <col min="13780" max="13780" width="9.875" style="7" customWidth="1"/>
    <col min="13781" max="13781" width="13.125" style="7" customWidth="1"/>
    <col min="13782" max="13782" width="9.875" style="7" customWidth="1"/>
    <col min="13783" max="13822" width="9" style="7"/>
    <col min="13823" max="13826" width="13.875" style="7" customWidth="1"/>
    <col min="13827" max="14021" width="9" style="7"/>
    <col min="14022" max="14022" width="2.875" style="7" customWidth="1"/>
    <col min="14023" max="14023" width="6.125" style="7" customWidth="1"/>
    <col min="14024" max="14024" width="27.625" style="7" customWidth="1"/>
    <col min="14025" max="14025" width="17.125" style="7" customWidth="1"/>
    <col min="14026" max="14026" width="9.125" style="7" customWidth="1"/>
    <col min="14027" max="14027" width="17" style="7" customWidth="1"/>
    <col min="14028" max="14028" width="9.375" style="7" customWidth="1"/>
    <col min="14029" max="14029" width="16.625" style="7" customWidth="1"/>
    <col min="14030" max="14030" width="8.875" style="7" customWidth="1"/>
    <col min="14031" max="14031" width="15.125" style="7" customWidth="1"/>
    <col min="14032" max="14032" width="8.5" style="7" customWidth="1"/>
    <col min="14033" max="14033" width="14.125" style="7" customWidth="1"/>
    <col min="14034" max="14034" width="9.375" style="7" customWidth="1"/>
    <col min="14035" max="14035" width="13.125" style="7" customWidth="1"/>
    <col min="14036" max="14036" width="9.875" style="7" customWidth="1"/>
    <col min="14037" max="14037" width="13.125" style="7" customWidth="1"/>
    <col min="14038" max="14038" width="9.875" style="7" customWidth="1"/>
    <col min="14039" max="14078" width="9" style="7"/>
    <col min="14079" max="14082" width="13.875" style="7" customWidth="1"/>
    <col min="14083" max="14277" width="9" style="7"/>
    <col min="14278" max="14278" width="2.875" style="7" customWidth="1"/>
    <col min="14279" max="14279" width="6.125" style="7" customWidth="1"/>
    <col min="14280" max="14280" width="27.625" style="7" customWidth="1"/>
    <col min="14281" max="14281" width="17.125" style="7" customWidth="1"/>
    <col min="14282" max="14282" width="9.125" style="7" customWidth="1"/>
    <col min="14283" max="14283" width="17" style="7" customWidth="1"/>
    <col min="14284" max="14284" width="9.375" style="7" customWidth="1"/>
    <col min="14285" max="14285" width="16.625" style="7" customWidth="1"/>
    <col min="14286" max="14286" width="8.875" style="7" customWidth="1"/>
    <col min="14287" max="14287" width="15.125" style="7" customWidth="1"/>
    <col min="14288" max="14288" width="8.5" style="7" customWidth="1"/>
    <col min="14289" max="14289" width="14.125" style="7" customWidth="1"/>
    <col min="14290" max="14290" width="9.375" style="7" customWidth="1"/>
    <col min="14291" max="14291" width="13.125" style="7" customWidth="1"/>
    <col min="14292" max="14292" width="9.875" style="7" customWidth="1"/>
    <col min="14293" max="14293" width="13.125" style="7" customWidth="1"/>
    <col min="14294" max="14294" width="9.875" style="7" customWidth="1"/>
    <col min="14295" max="14334" width="9" style="7"/>
    <col min="14335" max="14338" width="13.875" style="7" customWidth="1"/>
    <col min="14339" max="14533" width="9" style="7"/>
    <col min="14534" max="14534" width="2.875" style="7" customWidth="1"/>
    <col min="14535" max="14535" width="6.125" style="7" customWidth="1"/>
    <col min="14536" max="14536" width="27.625" style="7" customWidth="1"/>
    <col min="14537" max="14537" width="17.125" style="7" customWidth="1"/>
    <col min="14538" max="14538" width="9.125" style="7" customWidth="1"/>
    <col min="14539" max="14539" width="17" style="7" customWidth="1"/>
    <col min="14540" max="14540" width="9.375" style="7" customWidth="1"/>
    <col min="14541" max="14541" width="16.625" style="7" customWidth="1"/>
    <col min="14542" max="14542" width="8.875" style="7" customWidth="1"/>
    <col min="14543" max="14543" width="15.125" style="7" customWidth="1"/>
    <col min="14544" max="14544" width="8.5" style="7" customWidth="1"/>
    <col min="14545" max="14545" width="14.125" style="7" customWidth="1"/>
    <col min="14546" max="14546" width="9.375" style="7" customWidth="1"/>
    <col min="14547" max="14547" width="13.125" style="7" customWidth="1"/>
    <col min="14548" max="14548" width="9.875" style="7" customWidth="1"/>
    <col min="14549" max="14549" width="13.125" style="7" customWidth="1"/>
    <col min="14550" max="14550" width="9.875" style="7" customWidth="1"/>
    <col min="14551" max="14590" width="9" style="7"/>
    <col min="14591" max="14594" width="13.875" style="7" customWidth="1"/>
    <col min="14595" max="14789" width="9" style="7"/>
    <col min="14790" max="14790" width="2.875" style="7" customWidth="1"/>
    <col min="14791" max="14791" width="6.125" style="7" customWidth="1"/>
    <col min="14792" max="14792" width="27.625" style="7" customWidth="1"/>
    <col min="14793" max="14793" width="17.125" style="7" customWidth="1"/>
    <col min="14794" max="14794" width="9.125" style="7" customWidth="1"/>
    <col min="14795" max="14795" width="17" style="7" customWidth="1"/>
    <col min="14796" max="14796" width="9.375" style="7" customWidth="1"/>
    <col min="14797" max="14797" width="16.625" style="7" customWidth="1"/>
    <col min="14798" max="14798" width="8.875" style="7" customWidth="1"/>
    <col min="14799" max="14799" width="15.125" style="7" customWidth="1"/>
    <col min="14800" max="14800" width="8.5" style="7" customWidth="1"/>
    <col min="14801" max="14801" width="14.125" style="7" customWidth="1"/>
    <col min="14802" max="14802" width="9.375" style="7" customWidth="1"/>
    <col min="14803" max="14803" width="13.125" style="7" customWidth="1"/>
    <col min="14804" max="14804" width="9.875" style="7" customWidth="1"/>
    <col min="14805" max="14805" width="13.125" style="7" customWidth="1"/>
    <col min="14806" max="14806" width="9.875" style="7" customWidth="1"/>
    <col min="14807" max="14846" width="9" style="7"/>
    <col min="14847" max="14850" width="13.875" style="7" customWidth="1"/>
    <col min="14851" max="15045" width="9" style="7"/>
    <col min="15046" max="15046" width="2.875" style="7" customWidth="1"/>
    <col min="15047" max="15047" width="6.125" style="7" customWidth="1"/>
    <col min="15048" max="15048" width="27.625" style="7" customWidth="1"/>
    <col min="15049" max="15049" width="17.125" style="7" customWidth="1"/>
    <col min="15050" max="15050" width="9.125" style="7" customWidth="1"/>
    <col min="15051" max="15051" width="17" style="7" customWidth="1"/>
    <col min="15052" max="15052" width="9.375" style="7" customWidth="1"/>
    <col min="15053" max="15053" width="16.625" style="7" customWidth="1"/>
    <col min="15054" max="15054" width="8.875" style="7" customWidth="1"/>
    <col min="15055" max="15055" width="15.125" style="7" customWidth="1"/>
    <col min="15056" max="15056" width="8.5" style="7" customWidth="1"/>
    <col min="15057" max="15057" width="14.125" style="7" customWidth="1"/>
    <col min="15058" max="15058" width="9.375" style="7" customWidth="1"/>
    <col min="15059" max="15059" width="13.125" style="7" customWidth="1"/>
    <col min="15060" max="15060" width="9.875" style="7" customWidth="1"/>
    <col min="15061" max="15061" width="13.125" style="7" customWidth="1"/>
    <col min="15062" max="15062" width="9.875" style="7" customWidth="1"/>
    <col min="15063" max="15102" width="9" style="7"/>
    <col min="15103" max="15106" width="13.875" style="7" customWidth="1"/>
    <col min="15107" max="15301" width="9" style="7"/>
    <col min="15302" max="15302" width="2.875" style="7" customWidth="1"/>
    <col min="15303" max="15303" width="6.125" style="7" customWidth="1"/>
    <col min="15304" max="15304" width="27.625" style="7" customWidth="1"/>
    <col min="15305" max="15305" width="17.125" style="7" customWidth="1"/>
    <col min="15306" max="15306" width="9.125" style="7" customWidth="1"/>
    <col min="15307" max="15307" width="17" style="7" customWidth="1"/>
    <col min="15308" max="15308" width="9.375" style="7" customWidth="1"/>
    <col min="15309" max="15309" width="16.625" style="7" customWidth="1"/>
    <col min="15310" max="15310" width="8.875" style="7" customWidth="1"/>
    <col min="15311" max="15311" width="15.125" style="7" customWidth="1"/>
    <col min="15312" max="15312" width="8.5" style="7" customWidth="1"/>
    <col min="15313" max="15313" width="14.125" style="7" customWidth="1"/>
    <col min="15314" max="15314" width="9.375" style="7" customWidth="1"/>
    <col min="15315" max="15315" width="13.125" style="7" customWidth="1"/>
    <col min="15316" max="15316" width="9.875" style="7" customWidth="1"/>
    <col min="15317" max="15317" width="13.125" style="7" customWidth="1"/>
    <col min="15318" max="15318" width="9.875" style="7" customWidth="1"/>
    <col min="15319" max="15358" width="9" style="7"/>
    <col min="15359" max="15362" width="13.875" style="7" customWidth="1"/>
    <col min="15363" max="15557" width="9" style="7"/>
    <col min="15558" max="15558" width="2.875" style="7" customWidth="1"/>
    <col min="15559" max="15559" width="6.125" style="7" customWidth="1"/>
    <col min="15560" max="15560" width="27.625" style="7" customWidth="1"/>
    <col min="15561" max="15561" width="17.125" style="7" customWidth="1"/>
    <col min="15562" max="15562" width="9.125" style="7" customWidth="1"/>
    <col min="15563" max="15563" width="17" style="7" customWidth="1"/>
    <col min="15564" max="15564" width="9.375" style="7" customWidth="1"/>
    <col min="15565" max="15565" width="16.625" style="7" customWidth="1"/>
    <col min="15566" max="15566" width="8.875" style="7" customWidth="1"/>
    <col min="15567" max="15567" width="15.125" style="7" customWidth="1"/>
    <col min="15568" max="15568" width="8.5" style="7" customWidth="1"/>
    <col min="15569" max="15569" width="14.125" style="7" customWidth="1"/>
    <col min="15570" max="15570" width="9.375" style="7" customWidth="1"/>
    <col min="15571" max="15571" width="13.125" style="7" customWidth="1"/>
    <col min="15572" max="15572" width="9.875" style="7" customWidth="1"/>
    <col min="15573" max="15573" width="13.125" style="7" customWidth="1"/>
    <col min="15574" max="15574" width="9.875" style="7" customWidth="1"/>
    <col min="15575" max="15614" width="9" style="7"/>
    <col min="15615" max="15618" width="13.875" style="7" customWidth="1"/>
    <col min="15619" max="15813" width="9" style="7"/>
    <col min="15814" max="15814" width="2.875" style="7" customWidth="1"/>
    <col min="15815" max="15815" width="6.125" style="7" customWidth="1"/>
    <col min="15816" max="15816" width="27.625" style="7" customWidth="1"/>
    <col min="15817" max="15817" width="17.125" style="7" customWidth="1"/>
    <col min="15818" max="15818" width="9.125" style="7" customWidth="1"/>
    <col min="15819" max="15819" width="17" style="7" customWidth="1"/>
    <col min="15820" max="15820" width="9.375" style="7" customWidth="1"/>
    <col min="15821" max="15821" width="16.625" style="7" customWidth="1"/>
    <col min="15822" max="15822" width="8.875" style="7" customWidth="1"/>
    <col min="15823" max="15823" width="15.125" style="7" customWidth="1"/>
    <col min="15824" max="15824" width="8.5" style="7" customWidth="1"/>
    <col min="15825" max="15825" width="14.125" style="7" customWidth="1"/>
    <col min="15826" max="15826" width="9.375" style="7" customWidth="1"/>
    <col min="15827" max="15827" width="13.125" style="7" customWidth="1"/>
    <col min="15828" max="15828" width="9.875" style="7" customWidth="1"/>
    <col min="15829" max="15829" width="13.125" style="7" customWidth="1"/>
    <col min="15830" max="15830" width="9.875" style="7" customWidth="1"/>
    <col min="15831" max="15870" width="9" style="7"/>
    <col min="15871" max="15874" width="13.875" style="7" customWidth="1"/>
    <col min="15875" max="16069" width="9" style="7"/>
    <col min="16070" max="16070" width="2.875" style="7" customWidth="1"/>
    <col min="16071" max="16071" width="6.125" style="7" customWidth="1"/>
    <col min="16072" max="16072" width="27.625" style="7" customWidth="1"/>
    <col min="16073" max="16073" width="17.125" style="7" customWidth="1"/>
    <col min="16074" max="16074" width="9.125" style="7" customWidth="1"/>
    <col min="16075" max="16075" width="17" style="7" customWidth="1"/>
    <col min="16076" max="16076" width="9.375" style="7" customWidth="1"/>
    <col min="16077" max="16077" width="16.625" style="7" customWidth="1"/>
    <col min="16078" max="16078" width="8.875" style="7" customWidth="1"/>
    <col min="16079" max="16079" width="15.125" style="7" customWidth="1"/>
    <col min="16080" max="16080" width="8.5" style="7" customWidth="1"/>
    <col min="16081" max="16081" width="14.125" style="7" customWidth="1"/>
    <col min="16082" max="16082" width="9.375" style="7" customWidth="1"/>
    <col min="16083" max="16083" width="13.125" style="7" customWidth="1"/>
    <col min="16084" max="16084" width="9.875" style="7" customWidth="1"/>
    <col min="16085" max="16085" width="13.125" style="7" customWidth="1"/>
    <col min="16086" max="16086" width="9.875" style="7" customWidth="1"/>
    <col min="16087" max="16126" width="9" style="7"/>
    <col min="16127" max="16130" width="13.875" style="7" customWidth="1"/>
    <col min="16131" max="16384" width="9" style="7"/>
  </cols>
  <sheetData>
    <row r="2" s="1" customFormat="1" customHeight="1" spans="2:104">
      <c r="B2" s="1" t="s">
        <v>0</v>
      </c>
      <c r="C2" s="1" t="s">
        <v>1</v>
      </c>
      <c r="D2" s="1" t="s">
        <v>2</v>
      </c>
      <c r="F2" s="1" t="s">
        <v>3</v>
      </c>
      <c r="H2" s="1" t="s">
        <v>112</v>
      </c>
      <c r="J2" s="13" t="s">
        <v>119</v>
      </c>
      <c r="L2" s="1" t="s">
        <v>4</v>
      </c>
      <c r="N2" s="1" t="s">
        <v>113</v>
      </c>
      <c r="P2" s="13" t="s">
        <v>119</v>
      </c>
      <c r="R2" s="1" t="s">
        <v>5</v>
      </c>
      <c r="T2" s="1" t="s">
        <v>114</v>
      </c>
      <c r="V2" s="13" t="s">
        <v>119</v>
      </c>
      <c r="X2" s="1" t="s">
        <v>7</v>
      </c>
      <c r="Z2" s="1" t="s">
        <v>115</v>
      </c>
      <c r="AB2" s="13" t="s">
        <v>119</v>
      </c>
      <c r="AD2" s="1" t="s">
        <v>8</v>
      </c>
      <c r="AF2" s="1" t="s">
        <v>116</v>
      </c>
      <c r="AH2" s="13" t="s">
        <v>119</v>
      </c>
      <c r="AJ2" s="1" t="s">
        <v>120</v>
      </c>
      <c r="AL2" s="1" t="s">
        <v>121</v>
      </c>
      <c r="AN2" s="1" t="s">
        <v>122</v>
      </c>
      <c r="AP2" s="13" t="s">
        <v>119</v>
      </c>
      <c r="AR2" s="14" t="s">
        <v>11</v>
      </c>
      <c r="AS2" s="14"/>
      <c r="AT2" s="14" t="s">
        <v>118</v>
      </c>
      <c r="AU2" s="14"/>
      <c r="AV2" s="13" t="s">
        <v>119</v>
      </c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</row>
    <row r="3" s="1" customFormat="1" customHeight="1" spans="4:104">
      <c r="D3" s="1" t="s">
        <v>12</v>
      </c>
      <c r="E3" s="1" t="s">
        <v>13</v>
      </c>
      <c r="F3" s="1" t="s">
        <v>12</v>
      </c>
      <c r="G3" s="1" t="s">
        <v>13</v>
      </c>
      <c r="H3" s="1" t="s">
        <v>12</v>
      </c>
      <c r="I3" s="1" t="s">
        <v>13</v>
      </c>
      <c r="L3" s="1" t="s">
        <v>12</v>
      </c>
      <c r="M3" s="1" t="s">
        <v>13</v>
      </c>
      <c r="N3" s="1" t="s">
        <v>12</v>
      </c>
      <c r="O3" s="1" t="s">
        <v>13</v>
      </c>
      <c r="R3" s="1" t="s">
        <v>12</v>
      </c>
      <c r="S3" s="1" t="s">
        <v>13</v>
      </c>
      <c r="T3" s="1" t="s">
        <v>12</v>
      </c>
      <c r="U3" s="1" t="s">
        <v>13</v>
      </c>
      <c r="X3" s="1" t="s">
        <v>12</v>
      </c>
      <c r="Y3" s="1" t="s">
        <v>13</v>
      </c>
      <c r="Z3" s="1" t="s">
        <v>12</v>
      </c>
      <c r="AA3" s="1" t="s">
        <v>13</v>
      </c>
      <c r="AD3" s="1" t="s">
        <v>12</v>
      </c>
      <c r="AE3" s="1" t="s">
        <v>13</v>
      </c>
      <c r="AF3" s="1" t="s">
        <v>12</v>
      </c>
      <c r="AG3" s="1" t="s">
        <v>13</v>
      </c>
      <c r="AJ3" s="1" t="s">
        <v>12</v>
      </c>
      <c r="AK3" s="1" t="s">
        <v>13</v>
      </c>
      <c r="AL3" s="1" t="s">
        <v>12</v>
      </c>
      <c r="AM3" s="1" t="s">
        <v>13</v>
      </c>
      <c r="AN3" s="1" t="s">
        <v>12</v>
      </c>
      <c r="AO3" s="1" t="s">
        <v>13</v>
      </c>
      <c r="AP3" s="1" t="s">
        <v>12</v>
      </c>
      <c r="AQ3" s="1" t="s">
        <v>13</v>
      </c>
      <c r="AR3" s="14" t="s">
        <v>12</v>
      </c>
      <c r="AS3" s="14" t="s">
        <v>13</v>
      </c>
      <c r="AT3" s="14" t="s">
        <v>12</v>
      </c>
      <c r="AU3" s="14" t="s">
        <v>13</v>
      </c>
      <c r="AV3" s="1" t="s">
        <v>12</v>
      </c>
      <c r="AW3" s="1" t="s">
        <v>13</v>
      </c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</row>
    <row r="4" customHeight="1" spans="3:46">
      <c r="C4" s="7" t="s">
        <v>14</v>
      </c>
      <c r="D4" s="7">
        <v>85754.86</v>
      </c>
      <c r="F4" s="5">
        <v>18061.47</v>
      </c>
      <c r="G4" s="5"/>
      <c r="H4" s="7">
        <v>21700</v>
      </c>
      <c r="L4" s="4">
        <v>20728.06</v>
      </c>
      <c r="M4" s="4"/>
      <c r="N4" s="7">
        <v>30800</v>
      </c>
      <c r="R4" s="5">
        <v>23269.77</v>
      </c>
      <c r="S4" s="5"/>
      <c r="T4" s="7">
        <v>34000</v>
      </c>
      <c r="X4" s="5">
        <v>21916.41</v>
      </c>
      <c r="Y4" s="5"/>
      <c r="Z4" s="7">
        <v>34400</v>
      </c>
      <c r="AD4" s="5">
        <v>25299.29</v>
      </c>
      <c r="AE4" s="5"/>
      <c r="AF4" s="7">
        <v>35400</v>
      </c>
      <c r="AJ4" s="7">
        <f t="shared" ref="AJ4:AJ67" si="0">+F4+L4+R4+X4+AD4</f>
        <v>109275</v>
      </c>
      <c r="AL4" s="7">
        <v>34400</v>
      </c>
      <c r="AN4" s="7">
        <v>25821.48</v>
      </c>
      <c r="AR4" s="8">
        <f>+F4+L4+R4+X4+AD4+AN4</f>
        <v>135096.48</v>
      </c>
      <c r="AT4" s="8">
        <f t="shared" ref="AT4:AT67" si="1">H4+N4+T4+Z4+AF4+AL4</f>
        <v>190700</v>
      </c>
    </row>
    <row r="5" s="2" customFormat="1" customHeight="1" spans="2:104">
      <c r="B5" s="2" t="s">
        <v>15</v>
      </c>
      <c r="C5" s="2" t="s">
        <v>16</v>
      </c>
      <c r="D5" s="2">
        <v>2722562.34</v>
      </c>
      <c r="E5" s="2">
        <v>31.7481987609798</v>
      </c>
      <c r="F5" s="2">
        <f>SUM(F6:F20)</f>
        <v>446817</v>
      </c>
      <c r="G5" s="2">
        <f>SUM(G6:G20)</f>
        <v>24.7386840605997</v>
      </c>
      <c r="H5" s="2">
        <v>709233.296333333</v>
      </c>
      <c r="I5" s="2">
        <f>H5/$H$4</f>
        <v>32.6835620430107</v>
      </c>
      <c r="L5" s="2">
        <f>SUM(L6:L20)</f>
        <v>608261.93</v>
      </c>
      <c r="M5" s="2">
        <f>SUM(M6:M20)</f>
        <v>29.3448557173223</v>
      </c>
      <c r="N5" s="2">
        <v>709233.296333333</v>
      </c>
      <c r="O5" s="2">
        <f>N5/$N$4</f>
        <v>23.0270550757576</v>
      </c>
      <c r="R5" s="2">
        <f>SUM(R6:R20)</f>
        <v>451330.59</v>
      </c>
      <c r="S5" s="2">
        <f>SUM(S6:S20)</f>
        <v>19.3955758909521</v>
      </c>
      <c r="T5" s="2">
        <v>709233.296333333</v>
      </c>
      <c r="U5" s="2">
        <f>T5/$T$4</f>
        <v>20.8598028333333</v>
      </c>
      <c r="X5" s="2">
        <v>833197.38</v>
      </c>
      <c r="Y5" s="2">
        <f>X5/$X$4</f>
        <v>38.0170557130479</v>
      </c>
      <c r="Z5" s="2">
        <v>709233.296333333</v>
      </c>
      <c r="AA5" s="2">
        <f>Z5/$Z$4</f>
        <v>20.6172469864341</v>
      </c>
      <c r="AD5" s="2">
        <v>553863.98</v>
      </c>
      <c r="AE5" s="2">
        <f>AD5/$AD$4</f>
        <v>21.8924712906963</v>
      </c>
      <c r="AF5" s="2">
        <v>709233.296333333</v>
      </c>
      <c r="AG5" s="2">
        <f>AF5/$AF$4</f>
        <v>20.0348388794727</v>
      </c>
      <c r="AJ5" s="2">
        <f t="shared" si="0"/>
        <v>2893470.88</v>
      </c>
      <c r="AK5" s="2">
        <f>AJ5/$AJ$4</f>
        <v>26.4788000915122</v>
      </c>
      <c r="AL5" s="2">
        <v>709233.2955</v>
      </c>
      <c r="AM5" s="2">
        <f>AL5/$AL$4</f>
        <v>20.6172469622093</v>
      </c>
      <c r="AN5" s="2">
        <v>547348.75</v>
      </c>
      <c r="AO5" s="2">
        <f>AN5/$AN$4</f>
        <v>21.1974197451114</v>
      </c>
      <c r="AR5" s="2">
        <f t="shared" ref="AR5:AR68" si="2">SUM(F5,L5,R5,X5,AD5,AN5)</f>
        <v>3440819.63</v>
      </c>
      <c r="AS5" s="2">
        <f>AR5/$AR$4</f>
        <v>25.4693507188344</v>
      </c>
      <c r="AT5" s="2">
        <f t="shared" si="1"/>
        <v>4255399.77716666</v>
      </c>
      <c r="AU5" s="2">
        <f>AT5/$AT$4</f>
        <v>22.3146291408844</v>
      </c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</row>
    <row r="6" s="2" customFormat="1" customHeight="1" outlineLevel="1" spans="2:104">
      <c r="B6" s="2" t="s">
        <v>17</v>
      </c>
      <c r="C6" s="2" t="s">
        <v>18</v>
      </c>
      <c r="D6" s="2">
        <v>2549899.15</v>
      </c>
      <c r="E6" s="2">
        <v>29.7347479781321</v>
      </c>
      <c r="F6" s="2">
        <v>386860</v>
      </c>
      <c r="G6" s="2">
        <f t="shared" ref="G6:G48" si="3">+F6/F$4</f>
        <v>21.4190760774178</v>
      </c>
      <c r="H6" s="2">
        <v>491862</v>
      </c>
      <c r="I6" s="2">
        <f t="shared" ref="I6:I69" si="4">H6/$H$4</f>
        <v>22.6664516129032</v>
      </c>
      <c r="L6" s="2">
        <v>577972.02</v>
      </c>
      <c r="M6" s="2">
        <f t="shared" ref="M6:M48" si="5">+L6/L$4</f>
        <v>27.8835559140605</v>
      </c>
      <c r="N6" s="2">
        <v>491862</v>
      </c>
      <c r="O6" s="2">
        <f t="shared" ref="O6:O69" si="6">N6/$N$4</f>
        <v>15.9695454545455</v>
      </c>
      <c r="R6" s="2">
        <v>421990</v>
      </c>
      <c r="S6" s="2">
        <f t="shared" ref="S6:S69" si="7">+R6/R$4</f>
        <v>18.1346871928687</v>
      </c>
      <c r="T6" s="2">
        <v>491862</v>
      </c>
      <c r="U6" s="2">
        <f t="shared" ref="U6:U69" si="8">T6/$T$4</f>
        <v>14.4665294117647</v>
      </c>
      <c r="X6" s="2">
        <v>805325.58</v>
      </c>
      <c r="Y6" s="2">
        <f t="shared" ref="Y6:Y69" si="9">X6/$X$4</f>
        <v>36.7453237094944</v>
      </c>
      <c r="Z6" s="2">
        <v>491862</v>
      </c>
      <c r="AA6" s="2">
        <f t="shared" ref="AA6:AA69" si="10">Z6/$Z$4</f>
        <v>14.2983139534884</v>
      </c>
      <c r="AD6" s="2">
        <v>536209.13</v>
      </c>
      <c r="AE6" s="2">
        <f t="shared" ref="AE6:AE69" si="11">AD6/$AD$4</f>
        <v>21.1946315489486</v>
      </c>
      <c r="AF6" s="2">
        <v>491862</v>
      </c>
      <c r="AG6" s="2">
        <f t="shared" ref="AG6:AG69" si="12">AF6/$AF$4</f>
        <v>13.894406779661</v>
      </c>
      <c r="AJ6" s="2">
        <f t="shared" si="0"/>
        <v>2728356.73</v>
      </c>
      <c r="AK6" s="2">
        <f t="shared" ref="AK6:AK69" si="13">AJ6/$AJ$4</f>
        <v>24.9678035232212</v>
      </c>
      <c r="AL6" s="2">
        <v>491862</v>
      </c>
      <c r="AM6" s="2">
        <f t="shared" ref="AM6:AM69" si="14">AL6/$AL$4</f>
        <v>14.2983139534884</v>
      </c>
      <c r="AN6" s="2">
        <v>521109.13</v>
      </c>
      <c r="AO6" s="2">
        <f t="shared" ref="AO6:AO69" si="15">AN6/$AN$4</f>
        <v>20.1812262503931</v>
      </c>
      <c r="AR6" s="2">
        <f t="shared" si="2"/>
        <v>3249465.86</v>
      </c>
      <c r="AS6" s="2">
        <f t="shared" ref="AS6:AS69" si="16">AR6/$AR$4</f>
        <v>24.0529276558501</v>
      </c>
      <c r="AT6" s="2">
        <f t="shared" si="1"/>
        <v>2951172</v>
      </c>
      <c r="AU6" s="2">
        <f t="shared" ref="AU6:AU69" si="17">AT6/$AT$4</f>
        <v>15.4754693235448</v>
      </c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</row>
    <row r="7" s="2" customFormat="1" customHeight="1" outlineLevel="1" spans="2:104">
      <c r="B7" s="2" t="s">
        <v>19</v>
      </c>
      <c r="C7" s="2" t="s">
        <v>20</v>
      </c>
      <c r="D7" s="2">
        <v>0</v>
      </c>
      <c r="E7" s="2">
        <v>0</v>
      </c>
      <c r="F7" s="2">
        <v>0</v>
      </c>
      <c r="G7" s="2">
        <f t="shared" si="3"/>
        <v>0</v>
      </c>
      <c r="I7" s="2">
        <f t="shared" si="4"/>
        <v>0</v>
      </c>
      <c r="L7" s="2">
        <v>0</v>
      </c>
      <c r="M7" s="2">
        <f t="shared" si="5"/>
        <v>0</v>
      </c>
      <c r="N7" s="2">
        <v>0</v>
      </c>
      <c r="O7" s="2">
        <f t="shared" si="6"/>
        <v>0</v>
      </c>
      <c r="R7" s="2">
        <v>0</v>
      </c>
      <c r="S7" s="2">
        <f t="shared" si="7"/>
        <v>0</v>
      </c>
      <c r="T7" s="2">
        <v>0</v>
      </c>
      <c r="U7" s="2">
        <f t="shared" si="8"/>
        <v>0</v>
      </c>
      <c r="X7" s="2">
        <v>0</v>
      </c>
      <c r="Y7" s="2">
        <f t="shared" si="9"/>
        <v>0</v>
      </c>
      <c r="Z7" s="2">
        <v>0</v>
      </c>
      <c r="AA7" s="2">
        <f t="shared" si="10"/>
        <v>0</v>
      </c>
      <c r="AD7" s="2">
        <v>0</v>
      </c>
      <c r="AE7" s="2">
        <f t="shared" si="11"/>
        <v>0</v>
      </c>
      <c r="AF7" s="2">
        <v>0</v>
      </c>
      <c r="AG7" s="2">
        <f t="shared" si="12"/>
        <v>0</v>
      </c>
      <c r="AJ7" s="2">
        <f t="shared" si="0"/>
        <v>0</v>
      </c>
      <c r="AK7" s="2">
        <f t="shared" si="13"/>
        <v>0</v>
      </c>
      <c r="AM7" s="2">
        <f t="shared" si="14"/>
        <v>0</v>
      </c>
      <c r="AN7" s="2">
        <v>0</v>
      </c>
      <c r="AO7" s="2">
        <f t="shared" si="15"/>
        <v>0</v>
      </c>
      <c r="AR7" s="2">
        <f t="shared" si="2"/>
        <v>0</v>
      </c>
      <c r="AS7" s="2">
        <f t="shared" si="16"/>
        <v>0</v>
      </c>
      <c r="AT7" s="2">
        <f t="shared" si="1"/>
        <v>0</v>
      </c>
      <c r="AU7" s="2">
        <f t="shared" si="17"/>
        <v>0</v>
      </c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</row>
    <row r="8" s="2" customFormat="1" customHeight="1" outlineLevel="1" spans="2:104">
      <c r="B8" s="2" t="s">
        <v>21</v>
      </c>
      <c r="C8" s="2" t="s">
        <v>22</v>
      </c>
      <c r="D8" s="2">
        <v>0</v>
      </c>
      <c r="E8" s="2">
        <v>0</v>
      </c>
      <c r="F8" s="2">
        <v>0</v>
      </c>
      <c r="G8" s="2">
        <f t="shared" si="3"/>
        <v>0</v>
      </c>
      <c r="H8" s="2">
        <v>6044.27083333333</v>
      </c>
      <c r="I8" s="2">
        <f t="shared" si="4"/>
        <v>0.278537826420891</v>
      </c>
      <c r="L8" s="2">
        <v>0</v>
      </c>
      <c r="M8" s="2">
        <f t="shared" si="5"/>
        <v>0</v>
      </c>
      <c r="N8" s="2">
        <v>6044.27083333333</v>
      </c>
      <c r="O8" s="2">
        <f t="shared" si="6"/>
        <v>0.196242559523809</v>
      </c>
      <c r="R8" s="2">
        <v>0</v>
      </c>
      <c r="S8" s="2">
        <f t="shared" si="7"/>
        <v>0</v>
      </c>
      <c r="T8" s="2">
        <v>6044.27083333333</v>
      </c>
      <c r="U8" s="2">
        <f t="shared" si="8"/>
        <v>0.177772671568627</v>
      </c>
      <c r="X8" s="2">
        <v>0</v>
      </c>
      <c r="Y8" s="2">
        <f t="shared" si="9"/>
        <v>0</v>
      </c>
      <c r="Z8" s="2">
        <v>6044.27083333333</v>
      </c>
      <c r="AA8" s="2">
        <f t="shared" si="10"/>
        <v>0.17570554748062</v>
      </c>
      <c r="AD8" s="2">
        <v>-7541.58</v>
      </c>
      <c r="AE8" s="2">
        <f t="shared" si="11"/>
        <v>-0.298094531506615</v>
      </c>
      <c r="AF8" s="2">
        <v>6044.27083333333</v>
      </c>
      <c r="AG8" s="2">
        <f t="shared" si="12"/>
        <v>0.17074211393597</v>
      </c>
      <c r="AJ8" s="2">
        <f t="shared" si="0"/>
        <v>-7541.58</v>
      </c>
      <c r="AK8" s="2">
        <f t="shared" si="13"/>
        <v>-0.0690146877144818</v>
      </c>
      <c r="AL8" s="2">
        <v>6044.27</v>
      </c>
      <c r="AM8" s="2">
        <f t="shared" si="14"/>
        <v>0.175705523255814</v>
      </c>
      <c r="AN8" s="2">
        <v>-478.06</v>
      </c>
      <c r="AO8" s="2">
        <f t="shared" si="15"/>
        <v>-0.018514043346857</v>
      </c>
      <c r="AR8" s="2">
        <f t="shared" si="2"/>
        <v>-8019.64</v>
      </c>
      <c r="AS8" s="2">
        <f t="shared" si="16"/>
        <v>-0.0593623164719022</v>
      </c>
      <c r="AT8" s="2">
        <f t="shared" si="1"/>
        <v>36265.6241666666</v>
      </c>
      <c r="AU8" s="2">
        <f t="shared" si="17"/>
        <v>0.190171075860863</v>
      </c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</row>
    <row r="9" s="2" customFormat="1" customHeight="1" outlineLevel="1" spans="2:104">
      <c r="B9" s="2" t="s">
        <v>23</v>
      </c>
      <c r="C9" s="2" t="s">
        <v>24</v>
      </c>
      <c r="D9" s="2">
        <v>172663.19</v>
      </c>
      <c r="E9" s="2">
        <v>2.01345078284776</v>
      </c>
      <c r="F9" s="2">
        <v>43090.2</v>
      </c>
      <c r="G9" s="2">
        <f t="shared" si="3"/>
        <v>2.38575265468425</v>
      </c>
      <c r="H9" s="2">
        <v>71526.0855</v>
      </c>
      <c r="I9" s="2">
        <f t="shared" si="4"/>
        <v>3.29613297235023</v>
      </c>
      <c r="L9" s="2">
        <v>21544.29</v>
      </c>
      <c r="M9" s="2">
        <f t="shared" si="5"/>
        <v>1.03937802186987</v>
      </c>
      <c r="N9" s="2">
        <v>71526.0855</v>
      </c>
      <c r="O9" s="2">
        <f t="shared" si="6"/>
        <v>2.32227550324675</v>
      </c>
      <c r="R9" s="2">
        <v>21043.26</v>
      </c>
      <c r="S9" s="2">
        <f t="shared" si="7"/>
        <v>0.904317490031057</v>
      </c>
      <c r="T9" s="2">
        <v>71526.0855</v>
      </c>
      <c r="U9" s="2">
        <f t="shared" si="8"/>
        <v>2.10370839705882</v>
      </c>
      <c r="X9" s="2">
        <v>20041.2</v>
      </c>
      <c r="Y9" s="2">
        <f t="shared" si="9"/>
        <v>0.914438085434613</v>
      </c>
      <c r="Z9" s="2">
        <v>71526.0855</v>
      </c>
      <c r="AA9" s="2">
        <f t="shared" si="10"/>
        <v>2.07924667151163</v>
      </c>
      <c r="AD9" s="2">
        <v>13009.92</v>
      </c>
      <c r="AE9" s="2">
        <f t="shared" si="11"/>
        <v>0.514240518212171</v>
      </c>
      <c r="AF9" s="2">
        <v>71526.0855</v>
      </c>
      <c r="AG9" s="2">
        <f t="shared" si="12"/>
        <v>2.02051088983051</v>
      </c>
      <c r="AJ9" s="2">
        <f t="shared" si="0"/>
        <v>118728.87</v>
      </c>
      <c r="AK9" s="2">
        <f t="shared" si="13"/>
        <v>1.08651448181194</v>
      </c>
      <c r="AL9" s="2">
        <v>71526.0855</v>
      </c>
      <c r="AM9" s="2">
        <f t="shared" si="14"/>
        <v>2.07924667151163</v>
      </c>
      <c r="AN9" s="2">
        <v>13009.92</v>
      </c>
      <c r="AO9" s="2">
        <f t="shared" si="15"/>
        <v>0.503840988200521</v>
      </c>
      <c r="AR9" s="2">
        <f t="shared" si="2"/>
        <v>131738.79</v>
      </c>
      <c r="AS9" s="2">
        <f t="shared" si="16"/>
        <v>0.975145984558591</v>
      </c>
      <c r="AT9" s="2">
        <f t="shared" si="1"/>
        <v>429156.513</v>
      </c>
      <c r="AU9" s="2">
        <f t="shared" si="17"/>
        <v>2.25042744100682</v>
      </c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</row>
    <row r="10" s="2" customFormat="1" customHeight="1" outlineLevel="1" spans="2:104">
      <c r="B10" s="2" t="s">
        <v>25</v>
      </c>
      <c r="C10" s="2" t="s">
        <v>26</v>
      </c>
      <c r="D10" s="2">
        <v>0</v>
      </c>
      <c r="E10" s="2">
        <v>0</v>
      </c>
      <c r="F10" s="2">
        <v>13659.66</v>
      </c>
      <c r="G10" s="2">
        <f t="shared" si="3"/>
        <v>0.756287278942412</v>
      </c>
      <c r="H10" s="2">
        <v>34430.34</v>
      </c>
      <c r="I10" s="2">
        <f t="shared" si="4"/>
        <v>1.58665161290323</v>
      </c>
      <c r="L10" s="2">
        <v>6829.83</v>
      </c>
      <c r="M10" s="2">
        <f t="shared" si="5"/>
        <v>0.329496827006483</v>
      </c>
      <c r="N10" s="2">
        <v>34430.34</v>
      </c>
      <c r="O10" s="2">
        <f t="shared" si="6"/>
        <v>1.11786818181818</v>
      </c>
      <c r="R10" s="2">
        <v>6460.65</v>
      </c>
      <c r="S10" s="2">
        <f t="shared" si="7"/>
        <v>0.277641334658658</v>
      </c>
      <c r="T10" s="2">
        <v>34430.34</v>
      </c>
      <c r="U10" s="2">
        <f t="shared" si="8"/>
        <v>1.01265705882353</v>
      </c>
      <c r="X10" s="2">
        <v>6091.47</v>
      </c>
      <c r="Y10" s="2">
        <f t="shared" si="9"/>
        <v>0.277941049651836</v>
      </c>
      <c r="Z10" s="2">
        <v>34430.34</v>
      </c>
      <c r="AA10" s="2">
        <f t="shared" si="10"/>
        <v>1.00088197674419</v>
      </c>
      <c r="AD10" s="2">
        <v>4312</v>
      </c>
      <c r="AE10" s="2">
        <f t="shared" si="11"/>
        <v>0.170439565695322</v>
      </c>
      <c r="AF10" s="2">
        <v>34430.34</v>
      </c>
      <c r="AG10" s="2">
        <f t="shared" si="12"/>
        <v>0.972608474576271</v>
      </c>
      <c r="AJ10" s="2">
        <f t="shared" si="0"/>
        <v>37353.61</v>
      </c>
      <c r="AK10" s="2">
        <f t="shared" si="13"/>
        <v>0.341831251429879</v>
      </c>
      <c r="AL10" s="2">
        <v>34430.34</v>
      </c>
      <c r="AM10" s="2">
        <f t="shared" si="14"/>
        <v>1.00088197674419</v>
      </c>
      <c r="AN10" s="2">
        <v>4312</v>
      </c>
      <c r="AO10" s="2">
        <f t="shared" si="15"/>
        <v>0.166992751771006</v>
      </c>
      <c r="AR10" s="2">
        <f t="shared" si="2"/>
        <v>41665.61</v>
      </c>
      <c r="AS10" s="2">
        <f t="shared" si="16"/>
        <v>0.308413735132107</v>
      </c>
      <c r="AT10" s="2">
        <f t="shared" si="1"/>
        <v>206582.04</v>
      </c>
      <c r="AU10" s="2">
        <f t="shared" si="17"/>
        <v>1.08328285264814</v>
      </c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</row>
    <row r="11" s="2" customFormat="1" customHeight="1" outlineLevel="1" spans="2:104">
      <c r="B11" s="2" t="s">
        <v>27</v>
      </c>
      <c r="C11" s="2" t="s">
        <v>28</v>
      </c>
      <c r="D11" s="2">
        <v>0</v>
      </c>
      <c r="E11" s="2">
        <v>0</v>
      </c>
      <c r="F11" s="2">
        <v>1587.48</v>
      </c>
      <c r="G11" s="2">
        <f t="shared" si="3"/>
        <v>0.0878931781300193</v>
      </c>
      <c r="H11" s="2">
        <v>3443.03</v>
      </c>
      <c r="I11" s="2">
        <f t="shared" si="4"/>
        <v>0.158664976958525</v>
      </c>
      <c r="L11" s="2">
        <v>789.78</v>
      </c>
      <c r="M11" s="2">
        <f t="shared" si="5"/>
        <v>0.0381019738460811</v>
      </c>
      <c r="N11" s="2">
        <v>3443.03</v>
      </c>
      <c r="O11" s="2">
        <f t="shared" si="6"/>
        <v>0.111786688311688</v>
      </c>
      <c r="R11" s="2">
        <v>775.28</v>
      </c>
      <c r="S11" s="2">
        <f t="shared" si="7"/>
        <v>0.0333170461074605</v>
      </c>
      <c r="T11" s="2">
        <v>3443.03</v>
      </c>
      <c r="U11" s="2">
        <f t="shared" si="8"/>
        <v>0.101265588235294</v>
      </c>
      <c r="X11" s="2">
        <v>738.4</v>
      </c>
      <c r="Y11" s="2">
        <f t="shared" si="9"/>
        <v>0.0336916493166536</v>
      </c>
      <c r="Z11" s="2">
        <v>3443.03</v>
      </c>
      <c r="AA11" s="2">
        <f t="shared" si="10"/>
        <v>0.100088081395349</v>
      </c>
      <c r="AD11" s="2">
        <v>569.19</v>
      </c>
      <c r="AE11" s="2">
        <f t="shared" si="11"/>
        <v>0.0224982598325882</v>
      </c>
      <c r="AF11" s="2">
        <v>3443.03</v>
      </c>
      <c r="AG11" s="2">
        <f t="shared" si="12"/>
        <v>0.0972607344632768</v>
      </c>
      <c r="AJ11" s="2">
        <f t="shared" si="0"/>
        <v>4460.13</v>
      </c>
      <c r="AK11" s="2">
        <f t="shared" si="13"/>
        <v>0.0408156485929993</v>
      </c>
      <c r="AL11" s="2">
        <v>3443.03</v>
      </c>
      <c r="AM11" s="2">
        <f t="shared" si="14"/>
        <v>0.100088081395349</v>
      </c>
      <c r="AN11" s="2">
        <v>569.19</v>
      </c>
      <c r="AO11" s="2">
        <f t="shared" si="15"/>
        <v>0.0220432755984552</v>
      </c>
      <c r="AR11" s="2">
        <f t="shared" si="2"/>
        <v>5029.32</v>
      </c>
      <c r="AS11" s="2">
        <f t="shared" si="16"/>
        <v>0.0372276168853548</v>
      </c>
      <c r="AT11" s="2">
        <f t="shared" si="1"/>
        <v>20658.18</v>
      </c>
      <c r="AU11" s="2">
        <f t="shared" si="17"/>
        <v>0.10832815941269</v>
      </c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</row>
    <row r="12" s="2" customFormat="1" customHeight="1" outlineLevel="1" spans="2:104">
      <c r="B12" s="2" t="s">
        <v>29</v>
      </c>
      <c r="C12" s="2" t="s">
        <v>30</v>
      </c>
      <c r="D12" s="2">
        <v>0</v>
      </c>
      <c r="E12" s="2">
        <v>0</v>
      </c>
      <c r="F12" s="2">
        <v>643.96</v>
      </c>
      <c r="G12" s="2">
        <f t="shared" si="3"/>
        <v>0.0356537978359458</v>
      </c>
      <c r="H12" s="2">
        <v>6859.73</v>
      </c>
      <c r="I12" s="2">
        <f t="shared" si="4"/>
        <v>0.316116589861751</v>
      </c>
      <c r="L12" s="2">
        <v>638.16</v>
      </c>
      <c r="M12" s="2">
        <f t="shared" si="5"/>
        <v>0.0307872516771951</v>
      </c>
      <c r="N12" s="2">
        <v>6859.73</v>
      </c>
      <c r="O12" s="2">
        <f t="shared" si="6"/>
        <v>0.222718506493506</v>
      </c>
      <c r="R12" s="2">
        <v>599.92</v>
      </c>
      <c r="S12" s="2">
        <f t="shared" si="7"/>
        <v>0.0257810885109737</v>
      </c>
      <c r="T12" s="2">
        <v>6859.73</v>
      </c>
      <c r="U12" s="2">
        <f t="shared" si="8"/>
        <v>0.201756764705882</v>
      </c>
      <c r="X12" s="2">
        <v>565.62</v>
      </c>
      <c r="Y12" s="2">
        <f t="shared" si="9"/>
        <v>0.025808058892857</v>
      </c>
      <c r="Z12" s="2">
        <v>6859.73</v>
      </c>
      <c r="AA12" s="2">
        <f t="shared" si="10"/>
        <v>0.199410755813953</v>
      </c>
      <c r="AD12" s="2">
        <v>400.4</v>
      </c>
      <c r="AE12" s="2">
        <f t="shared" si="11"/>
        <v>0.0158265311002799</v>
      </c>
      <c r="AF12" s="2">
        <v>6859.73</v>
      </c>
      <c r="AG12" s="2">
        <f t="shared" si="12"/>
        <v>0.193777683615819</v>
      </c>
      <c r="AJ12" s="2">
        <f t="shared" si="0"/>
        <v>2848.06</v>
      </c>
      <c r="AK12" s="2">
        <f t="shared" si="13"/>
        <v>0.0260632349576756</v>
      </c>
      <c r="AL12" s="2">
        <v>6859.73</v>
      </c>
      <c r="AM12" s="2">
        <f t="shared" si="14"/>
        <v>0.199410755813953</v>
      </c>
      <c r="AN12" s="2">
        <v>400.4</v>
      </c>
      <c r="AO12" s="2">
        <f t="shared" si="15"/>
        <v>0.0155064698073077</v>
      </c>
      <c r="AR12" s="2">
        <f t="shared" si="2"/>
        <v>3248.46</v>
      </c>
      <c r="AS12" s="2">
        <f t="shared" si="16"/>
        <v>0.0240454821620815</v>
      </c>
      <c r="AT12" s="2">
        <f t="shared" si="1"/>
        <v>41158.38</v>
      </c>
      <c r="AU12" s="2">
        <f t="shared" si="17"/>
        <v>0.215827897220766</v>
      </c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</row>
    <row r="13" s="2" customFormat="1" customHeight="1" outlineLevel="1" spans="2:104">
      <c r="B13" s="2" t="s">
        <v>31</v>
      </c>
      <c r="C13" s="2" t="s">
        <v>32</v>
      </c>
      <c r="D13" s="2">
        <v>0</v>
      </c>
      <c r="E13" s="2">
        <v>0</v>
      </c>
      <c r="F13" s="2">
        <v>975.7</v>
      </c>
      <c r="G13" s="2">
        <f t="shared" si="3"/>
        <v>0.0540210735892483</v>
      </c>
      <c r="H13" s="2">
        <v>1877.4</v>
      </c>
      <c r="I13" s="2">
        <f t="shared" si="4"/>
        <v>0.0865161290322581</v>
      </c>
      <c r="L13" s="2">
        <v>487.85</v>
      </c>
      <c r="M13" s="2">
        <f t="shared" si="5"/>
        <v>0.0235357288622283</v>
      </c>
      <c r="N13" s="2">
        <v>1877.4</v>
      </c>
      <c r="O13" s="2">
        <f t="shared" si="6"/>
        <v>0.0609545454545455</v>
      </c>
      <c r="R13" s="2">
        <v>461.48</v>
      </c>
      <c r="S13" s="2">
        <f t="shared" si="7"/>
        <v>0.0198317387752436</v>
      </c>
      <c r="T13" s="2">
        <v>1877.4</v>
      </c>
      <c r="U13" s="2">
        <f t="shared" si="8"/>
        <v>0.0552176470588235</v>
      </c>
      <c r="X13" s="2">
        <v>435.11</v>
      </c>
      <c r="Y13" s="2">
        <f t="shared" si="9"/>
        <v>0.0198531602575422</v>
      </c>
      <c r="Z13" s="2">
        <v>1877.4</v>
      </c>
      <c r="AA13" s="2">
        <f t="shared" si="10"/>
        <v>0.0545755813953488</v>
      </c>
      <c r="AD13" s="2">
        <v>308</v>
      </c>
      <c r="AE13" s="2">
        <f t="shared" si="11"/>
        <v>0.012174254692523</v>
      </c>
      <c r="AF13" s="2">
        <v>1877.4</v>
      </c>
      <c r="AG13" s="2">
        <f t="shared" si="12"/>
        <v>0.0530338983050847</v>
      </c>
      <c r="AJ13" s="2">
        <f t="shared" si="0"/>
        <v>2668.14</v>
      </c>
      <c r="AK13" s="2">
        <f t="shared" si="13"/>
        <v>0.0244167467398765</v>
      </c>
      <c r="AL13" s="2">
        <v>1877.4</v>
      </c>
      <c r="AM13" s="2">
        <f t="shared" si="14"/>
        <v>0.0545755813953488</v>
      </c>
      <c r="AN13" s="2">
        <v>308</v>
      </c>
      <c r="AO13" s="2">
        <f t="shared" si="15"/>
        <v>0.011928053697929</v>
      </c>
      <c r="AR13" s="2">
        <f t="shared" si="2"/>
        <v>2976.14</v>
      </c>
      <c r="AS13" s="2">
        <f t="shared" si="16"/>
        <v>0.0220297375623702</v>
      </c>
      <c r="AT13" s="2">
        <f t="shared" si="1"/>
        <v>11264.4</v>
      </c>
      <c r="AU13" s="2">
        <f t="shared" si="17"/>
        <v>0.059068694284216</v>
      </c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</row>
    <row r="14" s="2" customFormat="1" customHeight="1" outlineLevel="1" spans="2:104">
      <c r="B14" s="9">
        <v>10</v>
      </c>
      <c r="C14" s="2" t="s">
        <v>33</v>
      </c>
      <c r="D14" s="2">
        <v>0</v>
      </c>
      <c r="E14" s="2">
        <v>0</v>
      </c>
      <c r="F14" s="2">
        <v>0</v>
      </c>
      <c r="G14" s="2">
        <f t="shared" si="3"/>
        <v>0</v>
      </c>
      <c r="H14" s="2">
        <v>44004.24</v>
      </c>
      <c r="I14" s="2">
        <f t="shared" si="4"/>
        <v>2.02784516129032</v>
      </c>
      <c r="M14" s="2">
        <f t="shared" si="5"/>
        <v>0</v>
      </c>
      <c r="N14" s="2">
        <v>44004.24</v>
      </c>
      <c r="O14" s="2">
        <f t="shared" si="6"/>
        <v>1.42870909090909</v>
      </c>
      <c r="R14" s="2">
        <v>0</v>
      </c>
      <c r="S14" s="2">
        <f t="shared" si="7"/>
        <v>0</v>
      </c>
      <c r="T14" s="2">
        <v>44004.24</v>
      </c>
      <c r="U14" s="2">
        <f t="shared" si="8"/>
        <v>1.29424235294118</v>
      </c>
      <c r="X14" s="2">
        <v>0</v>
      </c>
      <c r="Y14" s="2">
        <f t="shared" si="9"/>
        <v>0</v>
      </c>
      <c r="Z14" s="2">
        <v>44004.24</v>
      </c>
      <c r="AA14" s="2">
        <f t="shared" si="10"/>
        <v>1.27919302325581</v>
      </c>
      <c r="AD14" s="2">
        <v>0</v>
      </c>
      <c r="AE14" s="2">
        <f t="shared" si="11"/>
        <v>0</v>
      </c>
      <c r="AF14" s="2">
        <v>44004.24</v>
      </c>
      <c r="AG14" s="2">
        <f t="shared" si="12"/>
        <v>1.24305762711864</v>
      </c>
      <c r="AJ14" s="2">
        <f t="shared" si="0"/>
        <v>0</v>
      </c>
      <c r="AK14" s="2">
        <f t="shared" si="13"/>
        <v>0</v>
      </c>
      <c r="AL14" s="2">
        <v>44004.24</v>
      </c>
      <c r="AM14" s="2">
        <f t="shared" si="14"/>
        <v>1.27919302325581</v>
      </c>
      <c r="AN14" s="2">
        <v>0</v>
      </c>
      <c r="AO14" s="2">
        <f t="shared" si="15"/>
        <v>0</v>
      </c>
      <c r="AR14" s="2">
        <f t="shared" si="2"/>
        <v>0</v>
      </c>
      <c r="AS14" s="2">
        <f t="shared" si="16"/>
        <v>0</v>
      </c>
      <c r="AT14" s="2">
        <f t="shared" si="1"/>
        <v>264025.44</v>
      </c>
      <c r="AU14" s="2">
        <f t="shared" si="17"/>
        <v>1.38450676455165</v>
      </c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</row>
    <row r="15" s="2" customFormat="1" customHeight="1" outlineLevel="1" spans="2:104">
      <c r="B15" s="9">
        <v>11</v>
      </c>
      <c r="C15" s="2" t="s">
        <v>34</v>
      </c>
      <c r="D15" s="2">
        <v>0</v>
      </c>
      <c r="E15" s="2">
        <v>0</v>
      </c>
      <c r="F15" s="2">
        <v>0</v>
      </c>
      <c r="G15" s="2">
        <f t="shared" si="3"/>
        <v>0</v>
      </c>
      <c r="H15" s="2">
        <v>0</v>
      </c>
      <c r="I15" s="2">
        <f t="shared" si="4"/>
        <v>0</v>
      </c>
      <c r="M15" s="2">
        <f t="shared" si="5"/>
        <v>0</v>
      </c>
      <c r="N15" s="2">
        <v>0</v>
      </c>
      <c r="O15" s="2">
        <f t="shared" si="6"/>
        <v>0</v>
      </c>
      <c r="R15" s="2">
        <v>0</v>
      </c>
      <c r="S15" s="2">
        <f t="shared" si="7"/>
        <v>0</v>
      </c>
      <c r="T15" s="2">
        <v>0</v>
      </c>
      <c r="U15" s="2">
        <f t="shared" si="8"/>
        <v>0</v>
      </c>
      <c r="X15" s="2">
        <v>0</v>
      </c>
      <c r="Y15" s="2">
        <f t="shared" si="9"/>
        <v>0</v>
      </c>
      <c r="Z15" s="2">
        <v>0</v>
      </c>
      <c r="AA15" s="2">
        <f t="shared" si="10"/>
        <v>0</v>
      </c>
      <c r="AD15" s="2">
        <v>0</v>
      </c>
      <c r="AE15" s="2">
        <f t="shared" si="11"/>
        <v>0</v>
      </c>
      <c r="AF15" s="2">
        <v>0</v>
      </c>
      <c r="AG15" s="2">
        <f t="shared" si="12"/>
        <v>0</v>
      </c>
      <c r="AJ15" s="2">
        <f t="shared" si="0"/>
        <v>0</v>
      </c>
      <c r="AK15" s="2">
        <f t="shared" si="13"/>
        <v>0</v>
      </c>
      <c r="AL15" s="2">
        <v>0</v>
      </c>
      <c r="AM15" s="2">
        <f t="shared" si="14"/>
        <v>0</v>
      </c>
      <c r="AN15" s="2">
        <v>0</v>
      </c>
      <c r="AO15" s="2">
        <f t="shared" si="15"/>
        <v>0</v>
      </c>
      <c r="AR15" s="2">
        <f t="shared" si="2"/>
        <v>0</v>
      </c>
      <c r="AS15" s="2">
        <f t="shared" si="16"/>
        <v>0</v>
      </c>
      <c r="AT15" s="2">
        <f t="shared" si="1"/>
        <v>0</v>
      </c>
      <c r="AU15" s="2">
        <f t="shared" si="17"/>
        <v>0</v>
      </c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</row>
    <row r="16" s="2" customFormat="1" customHeight="1" outlineLevel="1" spans="2:104">
      <c r="B16" s="9">
        <v>12</v>
      </c>
      <c r="C16" s="2" t="s">
        <v>35</v>
      </c>
      <c r="D16" s="2">
        <v>0</v>
      </c>
      <c r="E16" s="2">
        <v>0</v>
      </c>
      <c r="F16" s="2">
        <v>0</v>
      </c>
      <c r="G16" s="2">
        <f t="shared" si="3"/>
        <v>0</v>
      </c>
      <c r="H16" s="2">
        <v>0</v>
      </c>
      <c r="I16" s="2">
        <f t="shared" si="4"/>
        <v>0</v>
      </c>
      <c r="M16" s="2">
        <f t="shared" si="5"/>
        <v>0</v>
      </c>
      <c r="N16" s="2">
        <v>0</v>
      </c>
      <c r="O16" s="2">
        <f t="shared" si="6"/>
        <v>0</v>
      </c>
      <c r="R16" s="2">
        <v>0</v>
      </c>
      <c r="S16" s="2">
        <f t="shared" si="7"/>
        <v>0</v>
      </c>
      <c r="T16" s="2">
        <v>0</v>
      </c>
      <c r="U16" s="2">
        <f t="shared" si="8"/>
        <v>0</v>
      </c>
      <c r="X16" s="2">
        <v>0</v>
      </c>
      <c r="Y16" s="2">
        <f t="shared" si="9"/>
        <v>0</v>
      </c>
      <c r="Z16" s="2">
        <v>0</v>
      </c>
      <c r="AA16" s="2">
        <f t="shared" si="10"/>
        <v>0</v>
      </c>
      <c r="AD16" s="2">
        <v>0</v>
      </c>
      <c r="AE16" s="2">
        <f t="shared" si="11"/>
        <v>0</v>
      </c>
      <c r="AF16" s="2">
        <v>0</v>
      </c>
      <c r="AG16" s="2">
        <f t="shared" si="12"/>
        <v>0</v>
      </c>
      <c r="AJ16" s="2">
        <f t="shared" si="0"/>
        <v>0</v>
      </c>
      <c r="AK16" s="2">
        <f t="shared" si="13"/>
        <v>0</v>
      </c>
      <c r="AL16" s="2">
        <v>0</v>
      </c>
      <c r="AM16" s="2">
        <f t="shared" si="14"/>
        <v>0</v>
      </c>
      <c r="AN16" s="2">
        <v>0</v>
      </c>
      <c r="AO16" s="2">
        <f t="shared" si="15"/>
        <v>0</v>
      </c>
      <c r="AR16" s="2">
        <f t="shared" si="2"/>
        <v>0</v>
      </c>
      <c r="AS16" s="2">
        <f t="shared" si="16"/>
        <v>0</v>
      </c>
      <c r="AT16" s="2">
        <f t="shared" si="1"/>
        <v>0</v>
      </c>
      <c r="AU16" s="2">
        <f t="shared" si="17"/>
        <v>0</v>
      </c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</row>
    <row r="17" s="2" customFormat="1" customHeight="1" outlineLevel="1" spans="2:104">
      <c r="B17" s="9">
        <v>13</v>
      </c>
      <c r="C17" s="2" t="s">
        <v>36</v>
      </c>
      <c r="D17" s="2">
        <v>0</v>
      </c>
      <c r="E17" s="2">
        <v>0</v>
      </c>
      <c r="F17" s="2">
        <v>0</v>
      </c>
      <c r="G17" s="2">
        <f t="shared" si="3"/>
        <v>0</v>
      </c>
      <c r="H17" s="2">
        <v>0</v>
      </c>
      <c r="I17" s="2">
        <f t="shared" si="4"/>
        <v>0</v>
      </c>
      <c r="M17" s="2">
        <f t="shared" si="5"/>
        <v>0</v>
      </c>
      <c r="N17" s="2">
        <v>0</v>
      </c>
      <c r="O17" s="2">
        <f t="shared" si="6"/>
        <v>0</v>
      </c>
      <c r="R17" s="2">
        <v>0</v>
      </c>
      <c r="S17" s="2">
        <f t="shared" si="7"/>
        <v>0</v>
      </c>
      <c r="T17" s="2">
        <v>0</v>
      </c>
      <c r="U17" s="2">
        <f t="shared" si="8"/>
        <v>0</v>
      </c>
      <c r="X17" s="2">
        <v>0</v>
      </c>
      <c r="Y17" s="2">
        <f t="shared" si="9"/>
        <v>0</v>
      </c>
      <c r="Z17" s="2">
        <v>0</v>
      </c>
      <c r="AA17" s="2">
        <f t="shared" si="10"/>
        <v>0</v>
      </c>
      <c r="AD17" s="2">
        <v>0</v>
      </c>
      <c r="AE17" s="2">
        <f t="shared" si="11"/>
        <v>0</v>
      </c>
      <c r="AF17" s="2">
        <v>0</v>
      </c>
      <c r="AG17" s="2">
        <f t="shared" si="12"/>
        <v>0</v>
      </c>
      <c r="AJ17" s="2">
        <f t="shared" si="0"/>
        <v>0</v>
      </c>
      <c r="AK17" s="2">
        <f t="shared" si="13"/>
        <v>0</v>
      </c>
      <c r="AL17" s="2">
        <v>0</v>
      </c>
      <c r="AM17" s="2">
        <f t="shared" si="14"/>
        <v>0</v>
      </c>
      <c r="AN17" s="2">
        <v>0</v>
      </c>
      <c r="AO17" s="2">
        <f t="shared" si="15"/>
        <v>0</v>
      </c>
      <c r="AR17" s="2">
        <f t="shared" si="2"/>
        <v>0</v>
      </c>
      <c r="AS17" s="2">
        <f t="shared" si="16"/>
        <v>0</v>
      </c>
      <c r="AT17" s="2">
        <f t="shared" si="1"/>
        <v>0</v>
      </c>
      <c r="AU17" s="2">
        <f t="shared" si="17"/>
        <v>0</v>
      </c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</row>
    <row r="18" s="2" customFormat="1" customHeight="1" outlineLevel="1" spans="2:104">
      <c r="B18" s="9">
        <v>14</v>
      </c>
      <c r="C18" s="2" t="s">
        <v>37</v>
      </c>
      <c r="D18" s="2">
        <v>0</v>
      </c>
      <c r="E18" s="2">
        <v>0</v>
      </c>
      <c r="F18" s="2">
        <v>0</v>
      </c>
      <c r="G18" s="2">
        <f t="shared" si="3"/>
        <v>0</v>
      </c>
      <c r="H18" s="2">
        <v>39348.96</v>
      </c>
      <c r="I18" s="2">
        <f t="shared" si="4"/>
        <v>1.81331612903226</v>
      </c>
      <c r="M18" s="2">
        <f t="shared" si="5"/>
        <v>0</v>
      </c>
      <c r="N18" s="2">
        <v>39348.96</v>
      </c>
      <c r="O18" s="2">
        <f t="shared" si="6"/>
        <v>1.27756363636364</v>
      </c>
      <c r="R18" s="2">
        <v>0</v>
      </c>
      <c r="S18" s="2">
        <f t="shared" si="7"/>
        <v>0</v>
      </c>
      <c r="T18" s="2">
        <v>39348.96</v>
      </c>
      <c r="U18" s="2">
        <f t="shared" si="8"/>
        <v>1.15732235294118</v>
      </c>
      <c r="X18" s="2">
        <v>0</v>
      </c>
      <c r="Y18" s="2">
        <f t="shared" si="9"/>
        <v>0</v>
      </c>
      <c r="Z18" s="2">
        <v>39348.96</v>
      </c>
      <c r="AA18" s="2">
        <f t="shared" si="10"/>
        <v>1.14386511627907</v>
      </c>
      <c r="AD18" s="2">
        <v>0</v>
      </c>
      <c r="AE18" s="2">
        <f t="shared" si="11"/>
        <v>0</v>
      </c>
      <c r="AF18" s="2">
        <v>39348.96</v>
      </c>
      <c r="AG18" s="2">
        <f t="shared" si="12"/>
        <v>1.11155254237288</v>
      </c>
      <c r="AJ18" s="2">
        <f t="shared" si="0"/>
        <v>0</v>
      </c>
      <c r="AK18" s="2">
        <f t="shared" si="13"/>
        <v>0</v>
      </c>
      <c r="AL18" s="2">
        <v>39348.96</v>
      </c>
      <c r="AM18" s="2">
        <f t="shared" si="14"/>
        <v>1.14386511627907</v>
      </c>
      <c r="AN18" s="2">
        <v>0</v>
      </c>
      <c r="AO18" s="2">
        <f t="shared" si="15"/>
        <v>0</v>
      </c>
      <c r="AR18" s="2">
        <f t="shared" si="2"/>
        <v>0</v>
      </c>
      <c r="AS18" s="2">
        <f t="shared" si="16"/>
        <v>0</v>
      </c>
      <c r="AT18" s="2">
        <f t="shared" si="1"/>
        <v>236093.76</v>
      </c>
      <c r="AU18" s="2">
        <f t="shared" si="17"/>
        <v>1.23803754588359</v>
      </c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</row>
    <row r="19" s="2" customFormat="1" customHeight="1" outlineLevel="1" spans="2:104">
      <c r="B19" s="9">
        <v>15</v>
      </c>
      <c r="C19" s="2" t="s">
        <v>38</v>
      </c>
      <c r="D19" s="2">
        <v>0</v>
      </c>
      <c r="E19" s="2">
        <v>0</v>
      </c>
      <c r="F19" s="2">
        <v>0</v>
      </c>
      <c r="G19" s="2">
        <f t="shared" si="3"/>
        <v>0</v>
      </c>
      <c r="H19" s="2">
        <v>9837.24</v>
      </c>
      <c r="I19" s="2">
        <f t="shared" si="4"/>
        <v>0.453329032258064</v>
      </c>
      <c r="M19" s="2">
        <f t="shared" si="5"/>
        <v>0</v>
      </c>
      <c r="N19" s="2">
        <v>9837.24</v>
      </c>
      <c r="O19" s="2">
        <f t="shared" si="6"/>
        <v>0.319390909090909</v>
      </c>
      <c r="R19" s="2">
        <v>0</v>
      </c>
      <c r="S19" s="2">
        <f t="shared" si="7"/>
        <v>0</v>
      </c>
      <c r="T19" s="2">
        <v>9837.24</v>
      </c>
      <c r="U19" s="2">
        <f t="shared" si="8"/>
        <v>0.289330588235294</v>
      </c>
      <c r="X19" s="2">
        <v>0</v>
      </c>
      <c r="Y19" s="2">
        <f t="shared" si="9"/>
        <v>0</v>
      </c>
      <c r="Z19" s="2">
        <v>9837.24</v>
      </c>
      <c r="AA19" s="2">
        <f t="shared" si="10"/>
        <v>0.285966279069767</v>
      </c>
      <c r="AD19" s="2">
        <v>6596.92</v>
      </c>
      <c r="AE19" s="2">
        <f t="shared" si="11"/>
        <v>0.260755143721425</v>
      </c>
      <c r="AF19" s="2">
        <v>9837.24</v>
      </c>
      <c r="AG19" s="2">
        <f t="shared" si="12"/>
        <v>0.27788813559322</v>
      </c>
      <c r="AJ19" s="2">
        <f t="shared" si="0"/>
        <v>6596.92</v>
      </c>
      <c r="AK19" s="2">
        <f t="shared" si="13"/>
        <v>0.0603698924731183</v>
      </c>
      <c r="AL19" s="2">
        <v>9837.24</v>
      </c>
      <c r="AM19" s="2">
        <f t="shared" si="14"/>
        <v>0.285966279069767</v>
      </c>
      <c r="AN19" s="2">
        <v>8118.17</v>
      </c>
      <c r="AO19" s="2">
        <f t="shared" si="15"/>
        <v>0.314395998989988</v>
      </c>
      <c r="AR19" s="2">
        <f t="shared" si="2"/>
        <v>14715.09</v>
      </c>
      <c r="AS19" s="2">
        <f t="shared" si="16"/>
        <v>0.108922823155718</v>
      </c>
      <c r="AT19" s="2">
        <f t="shared" si="1"/>
        <v>59023.44</v>
      </c>
      <c r="AU19" s="2">
        <f t="shared" si="17"/>
        <v>0.309509386470897</v>
      </c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</row>
    <row r="20" s="2" customFormat="1" customHeight="1" outlineLevel="1" spans="2:104">
      <c r="B20" s="9">
        <v>16</v>
      </c>
      <c r="C20" s="2" t="s">
        <v>39</v>
      </c>
      <c r="D20" s="2">
        <v>0</v>
      </c>
      <c r="E20" s="2">
        <v>0</v>
      </c>
      <c r="F20" s="2">
        <v>0</v>
      </c>
      <c r="G20" s="2">
        <f t="shared" si="3"/>
        <v>0</v>
      </c>
      <c r="H20" s="2">
        <v>0</v>
      </c>
      <c r="I20" s="2">
        <f t="shared" si="4"/>
        <v>0</v>
      </c>
      <c r="M20" s="2">
        <f t="shared" si="5"/>
        <v>0</v>
      </c>
      <c r="N20" s="2">
        <v>0</v>
      </c>
      <c r="O20" s="2">
        <f t="shared" si="6"/>
        <v>0</v>
      </c>
      <c r="R20" s="2">
        <v>0</v>
      </c>
      <c r="S20" s="2">
        <f t="shared" si="7"/>
        <v>0</v>
      </c>
      <c r="T20" s="2">
        <v>0</v>
      </c>
      <c r="U20" s="2">
        <f t="shared" si="8"/>
        <v>0</v>
      </c>
      <c r="X20" s="2">
        <v>0</v>
      </c>
      <c r="Y20" s="2">
        <f t="shared" si="9"/>
        <v>0</v>
      </c>
      <c r="Z20" s="2">
        <v>0</v>
      </c>
      <c r="AA20" s="2">
        <f t="shared" si="10"/>
        <v>0</v>
      </c>
      <c r="AD20" s="2">
        <v>0</v>
      </c>
      <c r="AE20" s="2">
        <f t="shared" si="11"/>
        <v>0</v>
      </c>
      <c r="AF20" s="2">
        <v>0</v>
      </c>
      <c r="AG20" s="2">
        <f t="shared" si="12"/>
        <v>0</v>
      </c>
      <c r="AJ20" s="2">
        <f t="shared" si="0"/>
        <v>0</v>
      </c>
      <c r="AK20" s="2">
        <f t="shared" si="13"/>
        <v>0</v>
      </c>
      <c r="AL20" s="2">
        <v>0</v>
      </c>
      <c r="AM20" s="2">
        <f t="shared" si="14"/>
        <v>0</v>
      </c>
      <c r="AN20" s="2">
        <v>0</v>
      </c>
      <c r="AO20" s="2">
        <f t="shared" si="15"/>
        <v>0</v>
      </c>
      <c r="AR20" s="2">
        <f t="shared" si="2"/>
        <v>0</v>
      </c>
      <c r="AS20" s="2">
        <f t="shared" si="16"/>
        <v>0</v>
      </c>
      <c r="AT20" s="2">
        <f t="shared" si="1"/>
        <v>0</v>
      </c>
      <c r="AU20" s="2">
        <f t="shared" si="17"/>
        <v>0</v>
      </c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</row>
    <row r="21" customHeight="1" spans="2:47">
      <c r="B21" s="10">
        <v>17</v>
      </c>
      <c r="C21" s="7" t="s">
        <v>40</v>
      </c>
      <c r="D21" s="7">
        <v>0</v>
      </c>
      <c r="E21" s="7">
        <v>0</v>
      </c>
      <c r="F21" s="7">
        <v>0</v>
      </c>
      <c r="G21" s="7">
        <f t="shared" si="3"/>
        <v>0</v>
      </c>
      <c r="I21" s="7">
        <f t="shared" si="4"/>
        <v>0</v>
      </c>
      <c r="M21" s="7">
        <f t="shared" si="5"/>
        <v>0</v>
      </c>
      <c r="O21" s="7">
        <f t="shared" si="6"/>
        <v>0</v>
      </c>
      <c r="P21" s="2"/>
      <c r="Q21" s="2"/>
      <c r="R21" s="7">
        <v>0</v>
      </c>
      <c r="S21" s="7">
        <f t="shared" si="7"/>
        <v>0</v>
      </c>
      <c r="U21" s="7">
        <f t="shared" si="8"/>
        <v>0</v>
      </c>
      <c r="V21" s="2"/>
      <c r="W21" s="2"/>
      <c r="X21" s="7">
        <v>0</v>
      </c>
      <c r="Y21" s="7">
        <f t="shared" si="9"/>
        <v>0</v>
      </c>
      <c r="AA21" s="7">
        <f t="shared" si="10"/>
        <v>0</v>
      </c>
      <c r="AB21" s="2"/>
      <c r="AC21" s="2"/>
      <c r="AD21" s="7">
        <v>0</v>
      </c>
      <c r="AE21" s="7">
        <f t="shared" si="11"/>
        <v>0</v>
      </c>
      <c r="AG21" s="7">
        <f t="shared" si="12"/>
        <v>0</v>
      </c>
      <c r="AH21" s="2"/>
      <c r="AI21" s="2"/>
      <c r="AJ21" s="7">
        <f t="shared" si="0"/>
        <v>0</v>
      </c>
      <c r="AK21" s="7">
        <f t="shared" si="13"/>
        <v>0</v>
      </c>
      <c r="AM21" s="7">
        <f t="shared" si="14"/>
        <v>0</v>
      </c>
      <c r="AN21" s="7">
        <v>0</v>
      </c>
      <c r="AO21" s="7">
        <f t="shared" si="15"/>
        <v>0</v>
      </c>
      <c r="AR21" s="8">
        <f t="shared" si="2"/>
        <v>0</v>
      </c>
      <c r="AS21" s="2">
        <f t="shared" si="16"/>
        <v>0</v>
      </c>
      <c r="AT21" s="8">
        <f t="shared" si="1"/>
        <v>0</v>
      </c>
      <c r="AU21" s="8">
        <f t="shared" si="17"/>
        <v>0</v>
      </c>
    </row>
    <row r="22" customHeight="1" spans="2:47">
      <c r="B22" s="10">
        <v>18</v>
      </c>
      <c r="C22" s="7" t="s">
        <v>41</v>
      </c>
      <c r="D22" s="7">
        <v>0</v>
      </c>
      <c r="E22" s="7">
        <v>0</v>
      </c>
      <c r="F22" s="7">
        <v>0</v>
      </c>
      <c r="G22" s="7">
        <f t="shared" si="3"/>
        <v>0</v>
      </c>
      <c r="I22" s="7">
        <f t="shared" si="4"/>
        <v>0</v>
      </c>
      <c r="M22" s="7">
        <f t="shared" si="5"/>
        <v>0</v>
      </c>
      <c r="O22" s="7">
        <f t="shared" si="6"/>
        <v>0</v>
      </c>
      <c r="P22" s="2"/>
      <c r="Q22" s="2"/>
      <c r="R22" s="7">
        <v>0</v>
      </c>
      <c r="S22" s="7">
        <f t="shared" si="7"/>
        <v>0</v>
      </c>
      <c r="U22" s="7">
        <f t="shared" si="8"/>
        <v>0</v>
      </c>
      <c r="V22" s="2"/>
      <c r="W22" s="2"/>
      <c r="X22" s="7">
        <v>0</v>
      </c>
      <c r="Y22" s="7">
        <f t="shared" si="9"/>
        <v>0</v>
      </c>
      <c r="AA22" s="7">
        <f t="shared" si="10"/>
        <v>0</v>
      </c>
      <c r="AB22" s="2"/>
      <c r="AC22" s="2"/>
      <c r="AD22" s="7">
        <v>0</v>
      </c>
      <c r="AE22" s="7">
        <f t="shared" si="11"/>
        <v>0</v>
      </c>
      <c r="AG22" s="7">
        <f t="shared" si="12"/>
        <v>0</v>
      </c>
      <c r="AH22" s="2"/>
      <c r="AI22" s="2"/>
      <c r="AJ22" s="7">
        <f t="shared" si="0"/>
        <v>0</v>
      </c>
      <c r="AK22" s="7">
        <f t="shared" si="13"/>
        <v>0</v>
      </c>
      <c r="AM22" s="7">
        <f t="shared" si="14"/>
        <v>0</v>
      </c>
      <c r="AN22" s="7">
        <v>0</v>
      </c>
      <c r="AO22" s="7">
        <f t="shared" si="15"/>
        <v>0</v>
      </c>
      <c r="AR22" s="8">
        <f t="shared" si="2"/>
        <v>0</v>
      </c>
      <c r="AS22" s="2">
        <f t="shared" si="16"/>
        <v>0</v>
      </c>
      <c r="AT22" s="8">
        <f t="shared" si="1"/>
        <v>0</v>
      </c>
      <c r="AU22" s="8">
        <f t="shared" si="17"/>
        <v>0</v>
      </c>
    </row>
    <row r="23" customHeight="1" spans="2:47">
      <c r="B23" s="10">
        <v>19</v>
      </c>
      <c r="C23" s="7" t="s">
        <v>42</v>
      </c>
      <c r="D23" s="7">
        <v>0</v>
      </c>
      <c r="E23" s="7">
        <v>0</v>
      </c>
      <c r="F23" s="7">
        <v>0</v>
      </c>
      <c r="G23" s="7">
        <f t="shared" si="3"/>
        <v>0</v>
      </c>
      <c r="I23" s="7">
        <f t="shared" si="4"/>
        <v>0</v>
      </c>
      <c r="M23" s="7">
        <f t="shared" si="5"/>
        <v>0</v>
      </c>
      <c r="O23" s="7">
        <f t="shared" si="6"/>
        <v>0</v>
      </c>
      <c r="P23" s="2"/>
      <c r="Q23" s="2"/>
      <c r="R23" s="7">
        <v>0</v>
      </c>
      <c r="S23" s="7">
        <f t="shared" si="7"/>
        <v>0</v>
      </c>
      <c r="U23" s="7">
        <f t="shared" si="8"/>
        <v>0</v>
      </c>
      <c r="V23" s="2"/>
      <c r="W23" s="2"/>
      <c r="X23" s="7">
        <v>0</v>
      </c>
      <c r="Y23" s="7">
        <f t="shared" si="9"/>
        <v>0</v>
      </c>
      <c r="AA23" s="7">
        <f t="shared" si="10"/>
        <v>0</v>
      </c>
      <c r="AB23" s="2"/>
      <c r="AC23" s="2"/>
      <c r="AD23" s="7">
        <v>0</v>
      </c>
      <c r="AE23" s="7">
        <f t="shared" si="11"/>
        <v>0</v>
      </c>
      <c r="AG23" s="7">
        <f t="shared" si="12"/>
        <v>0</v>
      </c>
      <c r="AH23" s="2"/>
      <c r="AI23" s="2"/>
      <c r="AJ23" s="7">
        <f t="shared" si="0"/>
        <v>0</v>
      </c>
      <c r="AK23" s="7">
        <f t="shared" si="13"/>
        <v>0</v>
      </c>
      <c r="AM23" s="7">
        <f t="shared" si="14"/>
        <v>0</v>
      </c>
      <c r="AN23" s="7">
        <v>0</v>
      </c>
      <c r="AO23" s="7">
        <f t="shared" si="15"/>
        <v>0</v>
      </c>
      <c r="AR23" s="8">
        <f t="shared" si="2"/>
        <v>0</v>
      </c>
      <c r="AS23" s="2">
        <f t="shared" si="16"/>
        <v>0</v>
      </c>
      <c r="AT23" s="8">
        <f t="shared" si="1"/>
        <v>0</v>
      </c>
      <c r="AU23" s="8">
        <f t="shared" si="17"/>
        <v>0</v>
      </c>
    </row>
    <row r="24" s="3" customFormat="1" customHeight="1" spans="2:104">
      <c r="B24" s="11">
        <v>20</v>
      </c>
      <c r="C24" s="3" t="s">
        <v>43</v>
      </c>
      <c r="D24" s="3">
        <v>1554168.65</v>
      </c>
      <c r="E24" s="3">
        <v>18.1233885752947</v>
      </c>
      <c r="F24" s="3">
        <v>119811.6</v>
      </c>
      <c r="G24" s="3">
        <f t="shared" si="3"/>
        <v>6.63354643891112</v>
      </c>
      <c r="H24" s="3">
        <v>347361.231</v>
      </c>
      <c r="I24" s="3">
        <f t="shared" si="4"/>
        <v>16.00743</v>
      </c>
      <c r="L24" s="3">
        <f>91649.81+377468.9345</f>
        <v>469118.7445</v>
      </c>
      <c r="M24" s="3">
        <f t="shared" si="5"/>
        <v>22.6320622624597</v>
      </c>
      <c r="N24" s="3">
        <v>493028.844</v>
      </c>
      <c r="O24" s="3">
        <f t="shared" si="6"/>
        <v>16.00743</v>
      </c>
      <c r="R24" s="3">
        <f>132121.31+279445.97</f>
        <v>411567.28</v>
      </c>
      <c r="S24" s="3">
        <f t="shared" si="7"/>
        <v>17.6867790270381</v>
      </c>
      <c r="T24" s="3">
        <v>544252.62</v>
      </c>
      <c r="U24" s="3">
        <f t="shared" si="8"/>
        <v>16.00743</v>
      </c>
      <c r="X24" s="3">
        <f>38140.74+285935.45</f>
        <v>324076.19</v>
      </c>
      <c r="Y24" s="3">
        <f t="shared" si="9"/>
        <v>14.7869194817947</v>
      </c>
      <c r="Z24" s="3">
        <v>550655.592</v>
      </c>
      <c r="AA24" s="3">
        <f t="shared" si="10"/>
        <v>16.00743</v>
      </c>
      <c r="AD24" s="3">
        <v>313610.92</v>
      </c>
      <c r="AE24" s="3">
        <f t="shared" si="11"/>
        <v>12.396036410508</v>
      </c>
      <c r="AF24" s="3">
        <v>566663.022</v>
      </c>
      <c r="AG24" s="3">
        <f t="shared" si="12"/>
        <v>16.00743</v>
      </c>
      <c r="AJ24" s="3">
        <f t="shared" si="0"/>
        <v>1638184.7345</v>
      </c>
      <c r="AK24" s="3">
        <f t="shared" si="13"/>
        <v>14.9913954198124</v>
      </c>
      <c r="AL24" s="3">
        <v>550655.59</v>
      </c>
      <c r="AM24" s="3">
        <f t="shared" si="14"/>
        <v>16.0074299418605</v>
      </c>
      <c r="AN24" s="3">
        <v>281538.51</v>
      </c>
      <c r="AO24" s="3">
        <f t="shared" si="15"/>
        <v>10.903267744529</v>
      </c>
      <c r="AR24" s="3">
        <f t="shared" si="2"/>
        <v>1919723.2445</v>
      </c>
      <c r="AS24" s="3">
        <f t="shared" si="16"/>
        <v>14.2100167561731</v>
      </c>
      <c r="AT24" s="3">
        <f t="shared" si="1"/>
        <v>3052616.899</v>
      </c>
      <c r="AU24" s="3">
        <f t="shared" si="17"/>
        <v>16.0074299895123</v>
      </c>
      <c r="AW24" s="3">
        <f>AR24-AT24</f>
        <v>-1132893.6545</v>
      </c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</row>
    <row r="25" customHeight="1" spans="2:47">
      <c r="B25" s="10">
        <v>21</v>
      </c>
      <c r="C25" s="7" t="s">
        <v>44</v>
      </c>
      <c r="D25" s="7">
        <v>0</v>
      </c>
      <c r="E25" s="7">
        <v>0</v>
      </c>
      <c r="F25" s="7">
        <v>0</v>
      </c>
      <c r="G25" s="7">
        <f t="shared" si="3"/>
        <v>0</v>
      </c>
      <c r="H25" s="7">
        <v>19530</v>
      </c>
      <c r="I25" s="7">
        <f t="shared" si="4"/>
        <v>0.9</v>
      </c>
      <c r="L25" s="7">
        <v>12069</v>
      </c>
      <c r="M25" s="7">
        <f t="shared" si="5"/>
        <v>0.582254200344847</v>
      </c>
      <c r="N25" s="7">
        <v>27720</v>
      </c>
      <c r="O25" s="7">
        <f t="shared" si="6"/>
        <v>0.9</v>
      </c>
      <c r="P25" s="2"/>
      <c r="Q25" s="2"/>
      <c r="R25" s="7">
        <v>13612.5</v>
      </c>
      <c r="S25" s="7">
        <f t="shared" si="7"/>
        <v>0.58498644378522</v>
      </c>
      <c r="T25" s="7">
        <v>30600</v>
      </c>
      <c r="U25" s="7">
        <f t="shared" si="8"/>
        <v>0.9</v>
      </c>
      <c r="V25" s="2"/>
      <c r="W25" s="2"/>
      <c r="X25" s="7">
        <v>0</v>
      </c>
      <c r="Y25" s="7">
        <f t="shared" si="9"/>
        <v>0</v>
      </c>
      <c r="Z25" s="7">
        <v>30960</v>
      </c>
      <c r="AA25" s="7">
        <f t="shared" si="10"/>
        <v>0.9</v>
      </c>
      <c r="AB25" s="2"/>
      <c r="AC25" s="2"/>
      <c r="AD25" s="7">
        <v>0</v>
      </c>
      <c r="AE25" s="7">
        <f t="shared" si="11"/>
        <v>0</v>
      </c>
      <c r="AF25" s="7">
        <v>31860</v>
      </c>
      <c r="AG25" s="7">
        <f t="shared" si="12"/>
        <v>0.9</v>
      </c>
      <c r="AH25" s="2"/>
      <c r="AI25" s="2"/>
      <c r="AJ25" s="7">
        <f t="shared" si="0"/>
        <v>25681.5</v>
      </c>
      <c r="AK25" s="7">
        <f t="shared" si="13"/>
        <v>0.235017158544955</v>
      </c>
      <c r="AL25" s="7">
        <v>30960</v>
      </c>
      <c r="AM25" s="7">
        <f t="shared" si="14"/>
        <v>0.9</v>
      </c>
      <c r="AN25" s="7">
        <v>0</v>
      </c>
      <c r="AO25" s="7">
        <f t="shared" si="15"/>
        <v>0</v>
      </c>
      <c r="AR25" s="8">
        <f t="shared" si="2"/>
        <v>25681.5</v>
      </c>
      <c r="AS25" s="2">
        <f t="shared" si="16"/>
        <v>0.190097477003102</v>
      </c>
      <c r="AT25" s="8">
        <f t="shared" si="1"/>
        <v>171630</v>
      </c>
      <c r="AU25" s="8">
        <f t="shared" si="17"/>
        <v>0.9</v>
      </c>
    </row>
    <row r="26" customHeight="1" spans="2:47">
      <c r="B26" s="10">
        <v>22</v>
      </c>
      <c r="C26" s="7" t="s">
        <v>45</v>
      </c>
      <c r="D26" s="7">
        <v>1730291.35</v>
      </c>
      <c r="E26" s="7">
        <v>20.1771812116538</v>
      </c>
      <c r="F26" s="7">
        <v>212523.239655172</v>
      </c>
      <c r="G26" s="7">
        <f t="shared" si="3"/>
        <v>11.7666634916854</v>
      </c>
      <c r="H26" s="7">
        <v>307272</v>
      </c>
      <c r="I26" s="7">
        <f t="shared" si="4"/>
        <v>14.16</v>
      </c>
      <c r="L26" s="7">
        <v>239296.4</v>
      </c>
      <c r="M26" s="7">
        <f t="shared" si="5"/>
        <v>11.5445632635181</v>
      </c>
      <c r="N26" s="7">
        <v>436128</v>
      </c>
      <c r="O26" s="7">
        <f t="shared" si="6"/>
        <v>14.16</v>
      </c>
      <c r="P26" s="2"/>
      <c r="Q26" s="2"/>
      <c r="R26" s="7">
        <v>321491.68</v>
      </c>
      <c r="S26" s="7">
        <f t="shared" si="7"/>
        <v>13.8158512095306</v>
      </c>
      <c r="T26" s="7">
        <v>481440</v>
      </c>
      <c r="U26" s="7">
        <f t="shared" si="8"/>
        <v>14.16</v>
      </c>
      <c r="V26" s="2"/>
      <c r="W26" s="2"/>
      <c r="X26" s="7">
        <v>245172</v>
      </c>
      <c r="Y26" s="7">
        <f t="shared" si="9"/>
        <v>11.186686140659</v>
      </c>
      <c r="Z26" s="7">
        <v>487104</v>
      </c>
      <c r="AA26" s="7">
        <f t="shared" si="10"/>
        <v>14.16</v>
      </c>
      <c r="AB26" s="2"/>
      <c r="AC26" s="2"/>
      <c r="AD26" s="4">
        <f>306202.82</f>
        <v>306202.82</v>
      </c>
      <c r="AE26" s="7">
        <f t="shared" si="11"/>
        <v>12.1032179163921</v>
      </c>
      <c r="AF26" s="7">
        <v>501264</v>
      </c>
      <c r="AG26" s="7">
        <f t="shared" si="12"/>
        <v>14.16</v>
      </c>
      <c r="AH26" s="2"/>
      <c r="AI26" s="2"/>
      <c r="AJ26" s="7">
        <f t="shared" si="0"/>
        <v>1324686.13965517</v>
      </c>
      <c r="AK26" s="7">
        <f t="shared" si="13"/>
        <v>12.1224995621613</v>
      </c>
      <c r="AL26" s="7">
        <v>487104</v>
      </c>
      <c r="AM26" s="7">
        <f t="shared" si="14"/>
        <v>14.16</v>
      </c>
      <c r="AN26" s="7">
        <v>312282.14</v>
      </c>
      <c r="AO26" s="7">
        <f t="shared" si="15"/>
        <v>12.0938900481305</v>
      </c>
      <c r="AR26" s="8">
        <f t="shared" si="2"/>
        <v>1636968.27965517</v>
      </c>
      <c r="AS26" s="2">
        <f t="shared" si="16"/>
        <v>12.1170313220239</v>
      </c>
      <c r="AT26" s="8">
        <f t="shared" si="1"/>
        <v>2700312</v>
      </c>
      <c r="AU26" s="8">
        <f t="shared" si="17"/>
        <v>14.16</v>
      </c>
    </row>
    <row r="27" customHeight="1" spans="2:47">
      <c r="B27" s="10">
        <v>23</v>
      </c>
      <c r="C27" s="7" t="s">
        <v>46</v>
      </c>
      <c r="D27" s="7">
        <v>0</v>
      </c>
      <c r="E27" s="7">
        <v>0</v>
      </c>
      <c r="F27" s="7">
        <v>0</v>
      </c>
      <c r="G27" s="7">
        <f t="shared" si="3"/>
        <v>0</v>
      </c>
      <c r="I27" s="7">
        <f t="shared" si="4"/>
        <v>0</v>
      </c>
      <c r="M27" s="7">
        <f t="shared" si="5"/>
        <v>0</v>
      </c>
      <c r="O27" s="7">
        <f t="shared" si="6"/>
        <v>0</v>
      </c>
      <c r="P27" s="2"/>
      <c r="Q27" s="2"/>
      <c r="R27" s="7">
        <v>0</v>
      </c>
      <c r="S27" s="7">
        <f t="shared" si="7"/>
        <v>0</v>
      </c>
      <c r="U27" s="7">
        <f t="shared" si="8"/>
        <v>0</v>
      </c>
      <c r="V27" s="2"/>
      <c r="W27" s="2"/>
      <c r="X27" s="7">
        <v>0</v>
      </c>
      <c r="Y27" s="7">
        <f t="shared" si="9"/>
        <v>0</v>
      </c>
      <c r="AA27" s="7">
        <f t="shared" si="10"/>
        <v>0</v>
      </c>
      <c r="AB27" s="2"/>
      <c r="AC27" s="2"/>
      <c r="AD27" s="7">
        <v>0</v>
      </c>
      <c r="AE27" s="7">
        <f t="shared" si="11"/>
        <v>0</v>
      </c>
      <c r="AG27" s="7">
        <f t="shared" si="12"/>
        <v>0</v>
      </c>
      <c r="AH27" s="2"/>
      <c r="AI27" s="2"/>
      <c r="AJ27" s="7">
        <f t="shared" si="0"/>
        <v>0</v>
      </c>
      <c r="AK27" s="7">
        <f t="shared" si="13"/>
        <v>0</v>
      </c>
      <c r="AM27" s="7">
        <f t="shared" si="14"/>
        <v>0</v>
      </c>
      <c r="AN27" s="7">
        <v>0</v>
      </c>
      <c r="AO27" s="7">
        <f t="shared" si="15"/>
        <v>0</v>
      </c>
      <c r="AR27" s="8">
        <f t="shared" si="2"/>
        <v>0</v>
      </c>
      <c r="AS27" s="2">
        <f t="shared" si="16"/>
        <v>0</v>
      </c>
      <c r="AT27" s="8">
        <f t="shared" si="1"/>
        <v>0</v>
      </c>
      <c r="AU27" s="8">
        <f t="shared" si="17"/>
        <v>0</v>
      </c>
    </row>
    <row r="28" s="2" customFormat="1" customHeight="1" spans="2:104">
      <c r="B28" s="9">
        <v>24</v>
      </c>
      <c r="C28" s="2" t="s">
        <v>47</v>
      </c>
      <c r="D28" s="2">
        <v>0</v>
      </c>
      <c r="E28" s="2">
        <v>0</v>
      </c>
      <c r="F28" s="2">
        <v>0</v>
      </c>
      <c r="G28" s="2">
        <f t="shared" si="3"/>
        <v>0</v>
      </c>
      <c r="I28" s="2">
        <f t="shared" si="4"/>
        <v>0</v>
      </c>
      <c r="M28" s="2">
        <f t="shared" si="5"/>
        <v>0</v>
      </c>
      <c r="O28" s="2">
        <f t="shared" si="6"/>
        <v>0</v>
      </c>
      <c r="R28" s="2">
        <v>0</v>
      </c>
      <c r="S28" s="2">
        <f t="shared" si="7"/>
        <v>0</v>
      </c>
      <c r="U28" s="2">
        <f t="shared" si="8"/>
        <v>0</v>
      </c>
      <c r="X28" s="2">
        <v>0</v>
      </c>
      <c r="Y28" s="2">
        <f t="shared" si="9"/>
        <v>0</v>
      </c>
      <c r="AA28" s="2">
        <f t="shared" si="10"/>
        <v>0</v>
      </c>
      <c r="AD28" s="2">
        <v>0</v>
      </c>
      <c r="AE28" s="2">
        <f t="shared" si="11"/>
        <v>0</v>
      </c>
      <c r="AG28" s="2">
        <f t="shared" si="12"/>
        <v>0</v>
      </c>
      <c r="AJ28" s="2">
        <f t="shared" si="0"/>
        <v>0</v>
      </c>
      <c r="AK28" s="2">
        <f t="shared" si="13"/>
        <v>0</v>
      </c>
      <c r="AM28" s="2">
        <f t="shared" si="14"/>
        <v>0</v>
      </c>
      <c r="AN28" s="2">
        <v>0</v>
      </c>
      <c r="AO28" s="2">
        <f t="shared" si="15"/>
        <v>0</v>
      </c>
      <c r="AR28" s="2">
        <f t="shared" si="2"/>
        <v>0</v>
      </c>
      <c r="AS28" s="2">
        <f t="shared" si="16"/>
        <v>0</v>
      </c>
      <c r="AT28" s="2">
        <f t="shared" si="1"/>
        <v>0</v>
      </c>
      <c r="AU28" s="2">
        <f t="shared" si="17"/>
        <v>0</v>
      </c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</row>
    <row r="29" s="4" customFormat="1" customHeight="1" spans="2:104">
      <c r="B29" s="12">
        <v>25</v>
      </c>
      <c r="C29" s="4" t="s">
        <v>48</v>
      </c>
      <c r="D29" s="4">
        <v>1173869.77</v>
      </c>
      <c r="E29" s="4">
        <v>13.6886675577338</v>
      </c>
      <c r="F29" s="4">
        <v>215660.69</v>
      </c>
      <c r="G29" s="4">
        <f t="shared" si="3"/>
        <v>11.940373070409</v>
      </c>
      <c r="H29" s="4">
        <v>130200</v>
      </c>
      <c r="I29" s="4">
        <f t="shared" si="4"/>
        <v>6</v>
      </c>
      <c r="L29" s="4">
        <v>60145.33</v>
      </c>
      <c r="M29" s="4">
        <f t="shared" si="5"/>
        <v>2.90163816584861</v>
      </c>
      <c r="N29" s="4">
        <v>184800</v>
      </c>
      <c r="O29" s="4">
        <f t="shared" si="6"/>
        <v>6</v>
      </c>
      <c r="R29" s="4">
        <v>156939.1</v>
      </c>
      <c r="S29" s="4">
        <f t="shared" si="7"/>
        <v>6.74433395774862</v>
      </c>
      <c r="T29" s="4">
        <v>204000</v>
      </c>
      <c r="U29" s="4">
        <f t="shared" si="8"/>
        <v>6</v>
      </c>
      <c r="X29" s="4">
        <v>181182.53</v>
      </c>
      <c r="Y29" s="4">
        <f t="shared" si="9"/>
        <v>8.26698031292534</v>
      </c>
      <c r="Z29" s="4">
        <v>206400</v>
      </c>
      <c r="AA29" s="4">
        <f t="shared" si="10"/>
        <v>6</v>
      </c>
      <c r="AD29" s="4">
        <v>287815.66</v>
      </c>
      <c r="AE29" s="4">
        <f t="shared" si="11"/>
        <v>11.3764323030409</v>
      </c>
      <c r="AF29" s="4">
        <v>212400</v>
      </c>
      <c r="AG29" s="4">
        <f t="shared" si="12"/>
        <v>6</v>
      </c>
      <c r="AJ29" s="4">
        <f t="shared" si="0"/>
        <v>901743.31</v>
      </c>
      <c r="AK29" s="4">
        <f t="shared" si="13"/>
        <v>8.2520549988561</v>
      </c>
      <c r="AL29" s="4">
        <v>206400</v>
      </c>
      <c r="AM29" s="4">
        <f t="shared" si="14"/>
        <v>6</v>
      </c>
      <c r="AN29" s="4">
        <v>418398.36</v>
      </c>
      <c r="AO29" s="4">
        <f t="shared" si="15"/>
        <v>16.2035003415761</v>
      </c>
      <c r="AR29" s="4">
        <f t="shared" si="2"/>
        <v>1320141.67</v>
      </c>
      <c r="AS29" s="4">
        <f t="shared" si="16"/>
        <v>9.77184357431074</v>
      </c>
      <c r="AT29" s="4">
        <f t="shared" si="1"/>
        <v>1144200</v>
      </c>
      <c r="AU29" s="4">
        <f t="shared" si="17"/>
        <v>6</v>
      </c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customHeight="1" spans="2:47">
      <c r="B30" s="10">
        <v>26</v>
      </c>
      <c r="C30" s="7" t="s">
        <v>49</v>
      </c>
      <c r="D30" s="7">
        <v>0</v>
      </c>
      <c r="E30" s="7">
        <v>0</v>
      </c>
      <c r="F30" s="7">
        <v>0</v>
      </c>
      <c r="G30" s="7">
        <f t="shared" si="3"/>
        <v>0</v>
      </c>
      <c r="I30" s="7">
        <f t="shared" si="4"/>
        <v>0</v>
      </c>
      <c r="M30" s="7">
        <f t="shared" si="5"/>
        <v>0</v>
      </c>
      <c r="O30" s="7">
        <f t="shared" si="6"/>
        <v>0</v>
      </c>
      <c r="P30" s="2"/>
      <c r="Q30" s="2"/>
      <c r="R30" s="7">
        <v>0</v>
      </c>
      <c r="S30" s="7">
        <f t="shared" si="7"/>
        <v>0</v>
      </c>
      <c r="U30" s="7">
        <f t="shared" si="8"/>
        <v>0</v>
      </c>
      <c r="V30" s="2"/>
      <c r="W30" s="2"/>
      <c r="X30" s="7">
        <v>0</v>
      </c>
      <c r="Y30" s="7">
        <f t="shared" si="9"/>
        <v>0</v>
      </c>
      <c r="AA30" s="7">
        <f t="shared" si="10"/>
        <v>0</v>
      </c>
      <c r="AB30" s="2"/>
      <c r="AC30" s="2"/>
      <c r="AD30" s="7">
        <v>0</v>
      </c>
      <c r="AE30" s="7">
        <f t="shared" si="11"/>
        <v>0</v>
      </c>
      <c r="AG30" s="7">
        <f t="shared" si="12"/>
        <v>0</v>
      </c>
      <c r="AH30" s="2"/>
      <c r="AI30" s="2"/>
      <c r="AJ30" s="7">
        <f t="shared" si="0"/>
        <v>0</v>
      </c>
      <c r="AK30" s="7">
        <f t="shared" si="13"/>
        <v>0</v>
      </c>
      <c r="AM30" s="7">
        <f t="shared" si="14"/>
        <v>0</v>
      </c>
      <c r="AN30" s="7">
        <v>0</v>
      </c>
      <c r="AO30" s="7">
        <f t="shared" si="15"/>
        <v>0</v>
      </c>
      <c r="AR30" s="8">
        <f t="shared" si="2"/>
        <v>0</v>
      </c>
      <c r="AS30" s="2">
        <f t="shared" si="16"/>
        <v>0</v>
      </c>
      <c r="AT30" s="8">
        <f t="shared" si="1"/>
        <v>0</v>
      </c>
      <c r="AU30" s="8">
        <f t="shared" si="17"/>
        <v>0</v>
      </c>
    </row>
    <row r="31" customHeight="1" spans="2:47">
      <c r="B31" s="10">
        <v>27</v>
      </c>
      <c r="C31" s="7" t="s">
        <v>50</v>
      </c>
      <c r="D31" s="7">
        <v>0</v>
      </c>
      <c r="E31" s="7">
        <v>0</v>
      </c>
      <c r="F31" s="7">
        <v>0</v>
      </c>
      <c r="G31" s="7">
        <f t="shared" si="3"/>
        <v>0</v>
      </c>
      <c r="I31" s="7">
        <f t="shared" si="4"/>
        <v>0</v>
      </c>
      <c r="M31" s="7">
        <f t="shared" si="5"/>
        <v>0</v>
      </c>
      <c r="O31" s="7">
        <f t="shared" si="6"/>
        <v>0</v>
      </c>
      <c r="P31" s="2"/>
      <c r="Q31" s="2"/>
      <c r="R31" s="7">
        <v>0</v>
      </c>
      <c r="S31" s="7">
        <f t="shared" si="7"/>
        <v>0</v>
      </c>
      <c r="U31" s="7">
        <f t="shared" si="8"/>
        <v>0</v>
      </c>
      <c r="V31" s="2"/>
      <c r="W31" s="2"/>
      <c r="X31" s="7">
        <v>0</v>
      </c>
      <c r="Y31" s="7">
        <f t="shared" si="9"/>
        <v>0</v>
      </c>
      <c r="AA31" s="7">
        <f t="shared" si="10"/>
        <v>0</v>
      </c>
      <c r="AB31" s="2"/>
      <c r="AC31" s="2"/>
      <c r="AD31" s="7">
        <v>0</v>
      </c>
      <c r="AE31" s="7">
        <f t="shared" si="11"/>
        <v>0</v>
      </c>
      <c r="AG31" s="7">
        <f t="shared" si="12"/>
        <v>0</v>
      </c>
      <c r="AH31" s="2"/>
      <c r="AI31" s="2"/>
      <c r="AJ31" s="7">
        <f t="shared" si="0"/>
        <v>0</v>
      </c>
      <c r="AK31" s="7">
        <f t="shared" si="13"/>
        <v>0</v>
      </c>
      <c r="AM31" s="7">
        <f t="shared" si="14"/>
        <v>0</v>
      </c>
      <c r="AN31" s="7">
        <v>0</v>
      </c>
      <c r="AO31" s="7">
        <f t="shared" si="15"/>
        <v>0</v>
      </c>
      <c r="AR31" s="8">
        <f t="shared" si="2"/>
        <v>0</v>
      </c>
      <c r="AS31" s="2">
        <f t="shared" si="16"/>
        <v>0</v>
      </c>
      <c r="AT31" s="8">
        <f t="shared" si="1"/>
        <v>0</v>
      </c>
      <c r="AU31" s="8">
        <f t="shared" si="17"/>
        <v>0</v>
      </c>
    </row>
    <row r="32" customHeight="1" spans="2:47">
      <c r="B32" s="10">
        <v>28</v>
      </c>
      <c r="C32" s="7" t="s">
        <v>51</v>
      </c>
      <c r="D32" s="7">
        <v>21946.68</v>
      </c>
      <c r="E32" s="7">
        <v>0.255923454367484</v>
      </c>
      <c r="F32" s="7">
        <v>0</v>
      </c>
      <c r="G32" s="7">
        <f t="shared" si="3"/>
        <v>0</v>
      </c>
      <c r="H32" s="7">
        <v>1519</v>
      </c>
      <c r="I32" s="7">
        <f t="shared" si="4"/>
        <v>0.07</v>
      </c>
      <c r="M32" s="7">
        <f t="shared" si="5"/>
        <v>0</v>
      </c>
      <c r="N32" s="7">
        <v>2156</v>
      </c>
      <c r="O32" s="7">
        <f t="shared" si="6"/>
        <v>0.07</v>
      </c>
      <c r="P32" s="2"/>
      <c r="Q32" s="2"/>
      <c r="R32" s="7">
        <v>0</v>
      </c>
      <c r="S32" s="7">
        <f t="shared" si="7"/>
        <v>0</v>
      </c>
      <c r="T32" s="7">
        <v>2380</v>
      </c>
      <c r="U32" s="7">
        <f t="shared" si="8"/>
        <v>0.07</v>
      </c>
      <c r="V32" s="2"/>
      <c r="W32" s="2"/>
      <c r="X32" s="7">
        <v>0</v>
      </c>
      <c r="Y32" s="7">
        <f t="shared" si="9"/>
        <v>0</v>
      </c>
      <c r="Z32" s="7">
        <v>2408</v>
      </c>
      <c r="AA32" s="7">
        <f t="shared" si="10"/>
        <v>0.07</v>
      </c>
      <c r="AB32" s="2"/>
      <c r="AC32" s="2"/>
      <c r="AD32" s="7">
        <v>0</v>
      </c>
      <c r="AE32" s="7">
        <f t="shared" si="11"/>
        <v>0</v>
      </c>
      <c r="AF32" s="7">
        <v>2478</v>
      </c>
      <c r="AG32" s="7">
        <f t="shared" si="12"/>
        <v>0.07</v>
      </c>
      <c r="AH32" s="2"/>
      <c r="AI32" s="2"/>
      <c r="AJ32" s="7">
        <f t="shared" si="0"/>
        <v>0</v>
      </c>
      <c r="AK32" s="7">
        <f t="shared" si="13"/>
        <v>0</v>
      </c>
      <c r="AL32" s="7">
        <v>2408</v>
      </c>
      <c r="AM32" s="7">
        <f t="shared" si="14"/>
        <v>0.07</v>
      </c>
      <c r="AN32" s="7">
        <v>0</v>
      </c>
      <c r="AO32" s="7">
        <f t="shared" si="15"/>
        <v>0</v>
      </c>
      <c r="AR32" s="8">
        <f t="shared" si="2"/>
        <v>0</v>
      </c>
      <c r="AS32" s="2">
        <f t="shared" si="16"/>
        <v>0</v>
      </c>
      <c r="AT32" s="8">
        <f t="shared" si="1"/>
        <v>13349</v>
      </c>
      <c r="AU32" s="8">
        <f t="shared" si="17"/>
        <v>0.07</v>
      </c>
    </row>
    <row r="33" customHeight="1" spans="2:47">
      <c r="B33" s="10">
        <v>29</v>
      </c>
      <c r="C33" s="7" t="s">
        <v>52</v>
      </c>
      <c r="D33" s="7">
        <v>0</v>
      </c>
      <c r="E33" s="7">
        <v>0</v>
      </c>
      <c r="F33" s="7">
        <v>0</v>
      </c>
      <c r="G33" s="7">
        <f t="shared" si="3"/>
        <v>0</v>
      </c>
      <c r="I33" s="7">
        <f t="shared" si="4"/>
        <v>0</v>
      </c>
      <c r="M33" s="7">
        <f t="shared" si="5"/>
        <v>0</v>
      </c>
      <c r="O33" s="7">
        <f t="shared" si="6"/>
        <v>0</v>
      </c>
      <c r="P33" s="2"/>
      <c r="Q33" s="2"/>
      <c r="R33" s="7">
        <v>0</v>
      </c>
      <c r="S33" s="7">
        <f t="shared" si="7"/>
        <v>0</v>
      </c>
      <c r="U33" s="7">
        <f t="shared" si="8"/>
        <v>0</v>
      </c>
      <c r="V33" s="2"/>
      <c r="W33" s="2"/>
      <c r="X33" s="7">
        <v>0</v>
      </c>
      <c r="Y33" s="7">
        <f t="shared" si="9"/>
        <v>0</v>
      </c>
      <c r="AA33" s="7">
        <f t="shared" si="10"/>
        <v>0</v>
      </c>
      <c r="AB33" s="2"/>
      <c r="AC33" s="2"/>
      <c r="AD33" s="7">
        <v>0</v>
      </c>
      <c r="AE33" s="7">
        <f t="shared" si="11"/>
        <v>0</v>
      </c>
      <c r="AG33" s="7">
        <f t="shared" si="12"/>
        <v>0</v>
      </c>
      <c r="AH33" s="2"/>
      <c r="AI33" s="2"/>
      <c r="AJ33" s="7">
        <f t="shared" si="0"/>
        <v>0</v>
      </c>
      <c r="AK33" s="7">
        <f t="shared" si="13"/>
        <v>0</v>
      </c>
      <c r="AM33" s="7">
        <f t="shared" si="14"/>
        <v>0</v>
      </c>
      <c r="AN33" s="7">
        <v>0</v>
      </c>
      <c r="AO33" s="7">
        <f t="shared" si="15"/>
        <v>0</v>
      </c>
      <c r="AR33" s="8">
        <f t="shared" si="2"/>
        <v>0</v>
      </c>
      <c r="AS33" s="2">
        <f t="shared" si="16"/>
        <v>0</v>
      </c>
      <c r="AT33" s="8">
        <f t="shared" si="1"/>
        <v>0</v>
      </c>
      <c r="AU33" s="8">
        <f t="shared" si="17"/>
        <v>0</v>
      </c>
    </row>
    <row r="34" customHeight="1" spans="2:47">
      <c r="B34" s="10">
        <v>30</v>
      </c>
      <c r="C34" s="7" t="s">
        <v>53</v>
      </c>
      <c r="D34" s="7">
        <v>0</v>
      </c>
      <c r="E34" s="7">
        <v>0</v>
      </c>
      <c r="F34" s="7">
        <v>0</v>
      </c>
      <c r="G34" s="7">
        <f t="shared" si="3"/>
        <v>0</v>
      </c>
      <c r="H34" s="7">
        <v>2210.75</v>
      </c>
      <c r="I34" s="7">
        <f t="shared" si="4"/>
        <v>0.101877880184332</v>
      </c>
      <c r="M34" s="7">
        <f t="shared" si="5"/>
        <v>0</v>
      </c>
      <c r="N34" s="7">
        <v>2210.75</v>
      </c>
      <c r="O34" s="7">
        <f t="shared" si="6"/>
        <v>0.0717775974025974</v>
      </c>
      <c r="P34" s="2"/>
      <c r="Q34" s="2"/>
      <c r="R34" s="7">
        <v>0</v>
      </c>
      <c r="S34" s="7">
        <f t="shared" si="7"/>
        <v>0</v>
      </c>
      <c r="T34" s="7">
        <v>2210.75</v>
      </c>
      <c r="U34" s="7">
        <f t="shared" si="8"/>
        <v>0.0650220588235294</v>
      </c>
      <c r="V34" s="2"/>
      <c r="W34" s="2"/>
      <c r="X34" s="7">
        <v>0</v>
      </c>
      <c r="Y34" s="7">
        <f t="shared" si="9"/>
        <v>0</v>
      </c>
      <c r="Z34" s="7">
        <v>2210.75</v>
      </c>
      <c r="AA34" s="7">
        <f t="shared" si="10"/>
        <v>0.064265988372093</v>
      </c>
      <c r="AB34" s="2"/>
      <c r="AC34" s="2"/>
      <c r="AD34" s="7">
        <v>0</v>
      </c>
      <c r="AE34" s="7">
        <f t="shared" si="11"/>
        <v>0</v>
      </c>
      <c r="AF34" s="7">
        <v>2210.75</v>
      </c>
      <c r="AG34" s="7">
        <f t="shared" si="12"/>
        <v>0.0624505649717514</v>
      </c>
      <c r="AH34" s="2"/>
      <c r="AI34" s="2"/>
      <c r="AJ34" s="7">
        <f t="shared" si="0"/>
        <v>0</v>
      </c>
      <c r="AK34" s="7">
        <f t="shared" si="13"/>
        <v>0</v>
      </c>
      <c r="AL34" s="7">
        <v>2210.75</v>
      </c>
      <c r="AM34" s="7">
        <f t="shared" si="14"/>
        <v>0.064265988372093</v>
      </c>
      <c r="AN34" s="7">
        <v>0</v>
      </c>
      <c r="AO34" s="7">
        <f t="shared" si="15"/>
        <v>0</v>
      </c>
      <c r="AR34" s="8">
        <f t="shared" si="2"/>
        <v>0</v>
      </c>
      <c r="AS34" s="2">
        <f t="shared" si="16"/>
        <v>0</v>
      </c>
      <c r="AT34" s="8">
        <f t="shared" si="1"/>
        <v>13264.5</v>
      </c>
      <c r="AU34" s="8">
        <f t="shared" si="17"/>
        <v>0.0695568956476141</v>
      </c>
    </row>
    <row r="35" customHeight="1" spans="2:47">
      <c r="B35" s="10">
        <v>31</v>
      </c>
      <c r="C35" s="7" t="s">
        <v>54</v>
      </c>
      <c r="D35" s="7">
        <v>9603.5</v>
      </c>
      <c r="E35" s="7">
        <v>0.111987822031311</v>
      </c>
      <c r="F35" s="7">
        <v>2938.5</v>
      </c>
      <c r="G35" s="7">
        <f t="shared" si="3"/>
        <v>0.162694398628683</v>
      </c>
      <c r="H35" s="7">
        <v>2476.25</v>
      </c>
      <c r="I35" s="7">
        <f t="shared" si="4"/>
        <v>0.114112903225806</v>
      </c>
      <c r="L35" s="7">
        <v>2319</v>
      </c>
      <c r="M35" s="7">
        <f t="shared" si="5"/>
        <v>0.111877329571605</v>
      </c>
      <c r="N35" s="7">
        <v>2476.25</v>
      </c>
      <c r="O35" s="7">
        <f t="shared" si="6"/>
        <v>0.0803977272727273</v>
      </c>
      <c r="P35" s="2"/>
      <c r="Q35" s="2"/>
      <c r="R35" s="7">
        <v>2420.5</v>
      </c>
      <c r="S35" s="7">
        <f t="shared" si="7"/>
        <v>0.104019077111635</v>
      </c>
      <c r="T35" s="7">
        <v>2476.25</v>
      </c>
      <c r="U35" s="7">
        <f t="shared" si="8"/>
        <v>0.0728308823529412</v>
      </c>
      <c r="V35" s="2"/>
      <c r="W35" s="2"/>
      <c r="X35" s="7">
        <v>3701.55</v>
      </c>
      <c r="Y35" s="7">
        <f t="shared" si="9"/>
        <v>0.168893993131174</v>
      </c>
      <c r="Z35" s="7">
        <v>2476.25</v>
      </c>
      <c r="AA35" s="7">
        <f t="shared" si="10"/>
        <v>0.071984011627907</v>
      </c>
      <c r="AB35" s="2"/>
      <c r="AC35" s="2"/>
      <c r="AD35" s="7">
        <v>615.54</v>
      </c>
      <c r="AE35" s="7">
        <f t="shared" si="11"/>
        <v>0.0243303270566091</v>
      </c>
      <c r="AF35" s="7">
        <v>2476.25</v>
      </c>
      <c r="AG35" s="7">
        <f t="shared" si="12"/>
        <v>0.0699505649717514</v>
      </c>
      <c r="AH35" s="2"/>
      <c r="AI35" s="2"/>
      <c r="AJ35" s="7">
        <f t="shared" si="0"/>
        <v>11995.09</v>
      </c>
      <c r="AK35" s="7">
        <f t="shared" si="13"/>
        <v>0.109769755204759</v>
      </c>
      <c r="AL35" s="7">
        <v>2476.25</v>
      </c>
      <c r="AM35" s="7">
        <f t="shared" si="14"/>
        <v>0.071984011627907</v>
      </c>
      <c r="AN35" s="7">
        <v>756.59</v>
      </c>
      <c r="AO35" s="7">
        <f t="shared" si="15"/>
        <v>0.0293007991795978</v>
      </c>
      <c r="AR35" s="8">
        <f t="shared" si="2"/>
        <v>12751.68</v>
      </c>
      <c r="AS35" s="2">
        <f t="shared" si="16"/>
        <v>0.0943894319082185</v>
      </c>
      <c r="AT35" s="8">
        <f t="shared" si="1"/>
        <v>14857.5</v>
      </c>
      <c r="AU35" s="8">
        <f t="shared" si="17"/>
        <v>0.0779103303618249</v>
      </c>
    </row>
    <row r="36" customHeight="1" spans="2:47">
      <c r="B36" s="10">
        <v>32</v>
      </c>
      <c r="C36" s="7" t="s">
        <v>55</v>
      </c>
      <c r="D36" s="7">
        <v>0</v>
      </c>
      <c r="E36" s="7">
        <v>0</v>
      </c>
      <c r="F36" s="7">
        <v>0</v>
      </c>
      <c r="G36" s="7">
        <f t="shared" si="3"/>
        <v>0</v>
      </c>
      <c r="H36" s="7">
        <v>320.25</v>
      </c>
      <c r="I36" s="7">
        <f t="shared" si="4"/>
        <v>0.014758064516129</v>
      </c>
      <c r="M36" s="7">
        <f t="shared" si="5"/>
        <v>0</v>
      </c>
      <c r="N36" s="7">
        <v>320.25</v>
      </c>
      <c r="O36" s="7">
        <f t="shared" si="6"/>
        <v>0.0103977272727273</v>
      </c>
      <c r="P36" s="2"/>
      <c r="Q36" s="2"/>
      <c r="R36" s="7">
        <v>0</v>
      </c>
      <c r="S36" s="7">
        <f t="shared" si="7"/>
        <v>0</v>
      </c>
      <c r="T36" s="7">
        <v>320.25</v>
      </c>
      <c r="U36" s="7">
        <f t="shared" si="8"/>
        <v>0.00941911764705882</v>
      </c>
      <c r="V36" s="2"/>
      <c r="W36" s="2"/>
      <c r="X36" s="7">
        <v>0</v>
      </c>
      <c r="Y36" s="7">
        <f t="shared" si="9"/>
        <v>0</v>
      </c>
      <c r="Z36" s="7">
        <v>320.25</v>
      </c>
      <c r="AA36" s="7">
        <f t="shared" si="10"/>
        <v>0.00930959302325581</v>
      </c>
      <c r="AB36" s="2"/>
      <c r="AC36" s="2"/>
      <c r="AD36" s="7">
        <v>0</v>
      </c>
      <c r="AE36" s="7">
        <f t="shared" si="11"/>
        <v>0</v>
      </c>
      <c r="AF36" s="7">
        <v>320.25</v>
      </c>
      <c r="AG36" s="7">
        <f t="shared" si="12"/>
        <v>0.00904661016949153</v>
      </c>
      <c r="AH36" s="2"/>
      <c r="AI36" s="2"/>
      <c r="AJ36" s="7">
        <f t="shared" si="0"/>
        <v>0</v>
      </c>
      <c r="AK36" s="7">
        <f t="shared" si="13"/>
        <v>0</v>
      </c>
      <c r="AL36" s="7">
        <v>320.25</v>
      </c>
      <c r="AM36" s="7">
        <f t="shared" si="14"/>
        <v>0.00930959302325581</v>
      </c>
      <c r="AN36" s="7">
        <v>0</v>
      </c>
      <c r="AO36" s="7">
        <f t="shared" si="15"/>
        <v>0</v>
      </c>
      <c r="AR36" s="8">
        <f t="shared" si="2"/>
        <v>0</v>
      </c>
      <c r="AS36" s="2">
        <f t="shared" si="16"/>
        <v>0</v>
      </c>
      <c r="AT36" s="8">
        <f t="shared" si="1"/>
        <v>1921.5</v>
      </c>
      <c r="AU36" s="8">
        <f t="shared" si="17"/>
        <v>0.0100760356581017</v>
      </c>
    </row>
    <row r="37" customHeight="1" spans="2:47">
      <c r="B37" s="10">
        <v>33</v>
      </c>
      <c r="C37" s="7" t="s">
        <v>56</v>
      </c>
      <c r="D37" s="7">
        <v>0</v>
      </c>
      <c r="E37" s="7">
        <v>0</v>
      </c>
      <c r="F37" s="7">
        <v>0</v>
      </c>
      <c r="G37" s="7">
        <f t="shared" si="3"/>
        <v>0</v>
      </c>
      <c r="I37" s="7">
        <f t="shared" si="4"/>
        <v>0</v>
      </c>
      <c r="M37" s="7">
        <f t="shared" si="5"/>
        <v>0</v>
      </c>
      <c r="O37" s="7">
        <f t="shared" si="6"/>
        <v>0</v>
      </c>
      <c r="P37" s="2"/>
      <c r="Q37" s="2"/>
      <c r="R37" s="7">
        <v>0</v>
      </c>
      <c r="S37" s="7">
        <f t="shared" si="7"/>
        <v>0</v>
      </c>
      <c r="U37" s="7">
        <f t="shared" si="8"/>
        <v>0</v>
      </c>
      <c r="V37" s="2"/>
      <c r="W37" s="2"/>
      <c r="X37" s="7">
        <v>0</v>
      </c>
      <c r="Y37" s="7">
        <f t="shared" si="9"/>
        <v>0</v>
      </c>
      <c r="AA37" s="7">
        <f t="shared" si="10"/>
        <v>0</v>
      </c>
      <c r="AB37" s="2"/>
      <c r="AC37" s="2"/>
      <c r="AD37" s="7">
        <v>0</v>
      </c>
      <c r="AE37" s="7">
        <f t="shared" si="11"/>
        <v>0</v>
      </c>
      <c r="AG37" s="7">
        <f t="shared" si="12"/>
        <v>0</v>
      </c>
      <c r="AH37" s="2"/>
      <c r="AI37" s="2"/>
      <c r="AJ37" s="7">
        <f t="shared" si="0"/>
        <v>0</v>
      </c>
      <c r="AK37" s="7">
        <f t="shared" si="13"/>
        <v>0</v>
      </c>
      <c r="AM37" s="7">
        <f t="shared" si="14"/>
        <v>0</v>
      </c>
      <c r="AN37" s="7">
        <v>0</v>
      </c>
      <c r="AO37" s="7">
        <f t="shared" si="15"/>
        <v>0</v>
      </c>
      <c r="AR37" s="8">
        <f t="shared" si="2"/>
        <v>0</v>
      </c>
      <c r="AS37" s="2">
        <f t="shared" si="16"/>
        <v>0</v>
      </c>
      <c r="AT37" s="8">
        <f t="shared" si="1"/>
        <v>0</v>
      </c>
      <c r="AU37" s="8">
        <f t="shared" si="17"/>
        <v>0</v>
      </c>
    </row>
    <row r="38" customHeight="1" spans="2:47">
      <c r="B38" s="10">
        <v>34</v>
      </c>
      <c r="C38" s="7" t="s">
        <v>57</v>
      </c>
      <c r="D38" s="7">
        <v>0</v>
      </c>
      <c r="E38" s="7">
        <v>0</v>
      </c>
      <c r="F38" s="7">
        <v>0</v>
      </c>
      <c r="G38" s="7">
        <f t="shared" si="3"/>
        <v>0</v>
      </c>
      <c r="I38" s="7">
        <f t="shared" si="4"/>
        <v>0</v>
      </c>
      <c r="M38" s="7">
        <f t="shared" si="5"/>
        <v>0</v>
      </c>
      <c r="O38" s="7">
        <f t="shared" si="6"/>
        <v>0</v>
      </c>
      <c r="P38" s="2"/>
      <c r="Q38" s="2"/>
      <c r="R38" s="7">
        <v>0</v>
      </c>
      <c r="S38" s="7">
        <f t="shared" si="7"/>
        <v>0</v>
      </c>
      <c r="U38" s="7">
        <f t="shared" si="8"/>
        <v>0</v>
      </c>
      <c r="V38" s="2"/>
      <c r="W38" s="2"/>
      <c r="X38" s="7">
        <v>0</v>
      </c>
      <c r="Y38" s="7">
        <f t="shared" si="9"/>
        <v>0</v>
      </c>
      <c r="AA38" s="7">
        <f t="shared" si="10"/>
        <v>0</v>
      </c>
      <c r="AB38" s="2"/>
      <c r="AC38" s="2"/>
      <c r="AD38" s="7">
        <v>0</v>
      </c>
      <c r="AE38" s="7">
        <f t="shared" si="11"/>
        <v>0</v>
      </c>
      <c r="AG38" s="7">
        <f t="shared" si="12"/>
        <v>0</v>
      </c>
      <c r="AH38" s="2"/>
      <c r="AI38" s="2"/>
      <c r="AJ38" s="7">
        <f t="shared" si="0"/>
        <v>0</v>
      </c>
      <c r="AK38" s="7">
        <f t="shared" si="13"/>
        <v>0</v>
      </c>
      <c r="AM38" s="7">
        <f t="shared" si="14"/>
        <v>0</v>
      </c>
      <c r="AN38" s="7">
        <v>0</v>
      </c>
      <c r="AO38" s="7">
        <f t="shared" si="15"/>
        <v>0</v>
      </c>
      <c r="AR38" s="8">
        <f t="shared" si="2"/>
        <v>0</v>
      </c>
      <c r="AS38" s="2">
        <f t="shared" si="16"/>
        <v>0</v>
      </c>
      <c r="AT38" s="8">
        <f t="shared" si="1"/>
        <v>0</v>
      </c>
      <c r="AU38" s="8">
        <f t="shared" si="17"/>
        <v>0</v>
      </c>
    </row>
    <row r="39" s="3" customFormat="1" customHeight="1" spans="2:104">
      <c r="B39" s="11">
        <v>35</v>
      </c>
      <c r="C39" s="3" t="s">
        <v>58</v>
      </c>
      <c r="D39" s="3">
        <v>0</v>
      </c>
      <c r="E39" s="3">
        <v>0</v>
      </c>
      <c r="F39" s="3">
        <v>0</v>
      </c>
      <c r="G39" s="3">
        <f t="shared" si="3"/>
        <v>0</v>
      </c>
      <c r="I39" s="3">
        <f t="shared" si="4"/>
        <v>0</v>
      </c>
      <c r="L39" s="3">
        <f>377468.9345-377468.9345</f>
        <v>0</v>
      </c>
      <c r="M39" s="3">
        <f t="shared" si="5"/>
        <v>0</v>
      </c>
      <c r="O39" s="3">
        <f t="shared" si="6"/>
        <v>0</v>
      </c>
      <c r="R39" s="3">
        <f>279445.97-279445.97</f>
        <v>0</v>
      </c>
      <c r="S39" s="3">
        <f t="shared" si="7"/>
        <v>0</v>
      </c>
      <c r="U39" s="3">
        <f t="shared" si="8"/>
        <v>0</v>
      </c>
      <c r="X39" s="3">
        <f>285935.45-285935.45</f>
        <v>0</v>
      </c>
      <c r="Y39" s="3">
        <f t="shared" si="9"/>
        <v>0</v>
      </c>
      <c r="AA39" s="3">
        <f t="shared" si="10"/>
        <v>0</v>
      </c>
      <c r="AD39" s="3">
        <v>0</v>
      </c>
      <c r="AE39" s="3">
        <f t="shared" si="11"/>
        <v>0</v>
      </c>
      <c r="AG39" s="3">
        <f t="shared" si="12"/>
        <v>0</v>
      </c>
      <c r="AJ39" s="3">
        <f t="shared" si="0"/>
        <v>0</v>
      </c>
      <c r="AK39" s="3">
        <f t="shared" si="13"/>
        <v>0</v>
      </c>
      <c r="AM39" s="3">
        <f t="shared" si="14"/>
        <v>0</v>
      </c>
      <c r="AN39" s="3">
        <v>0</v>
      </c>
      <c r="AO39" s="3">
        <f t="shared" si="15"/>
        <v>0</v>
      </c>
      <c r="AR39" s="3">
        <f t="shared" si="2"/>
        <v>0</v>
      </c>
      <c r="AS39" s="3">
        <f t="shared" si="16"/>
        <v>0</v>
      </c>
      <c r="AT39" s="3">
        <f t="shared" si="1"/>
        <v>0</v>
      </c>
      <c r="AU39" s="3">
        <f t="shared" si="17"/>
        <v>0</v>
      </c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</row>
    <row r="40" customHeight="1" spans="2:47">
      <c r="B40" s="10">
        <v>36</v>
      </c>
      <c r="C40" s="7" t="s">
        <v>59</v>
      </c>
      <c r="D40" s="7">
        <v>218898.83</v>
      </c>
      <c r="E40" s="7">
        <v>2.55261136220151</v>
      </c>
      <c r="F40" s="7">
        <v>0</v>
      </c>
      <c r="G40" s="7">
        <f t="shared" si="3"/>
        <v>0</v>
      </c>
      <c r="H40" s="7">
        <v>20833.3333333333</v>
      </c>
      <c r="I40" s="7">
        <f t="shared" si="4"/>
        <v>0.96006144393241</v>
      </c>
      <c r="M40" s="7">
        <f t="shared" si="5"/>
        <v>0</v>
      </c>
      <c r="N40" s="7">
        <v>20833.3333333333</v>
      </c>
      <c r="O40" s="7">
        <f t="shared" si="6"/>
        <v>0.676406926406925</v>
      </c>
      <c r="P40" s="2"/>
      <c r="Q40" s="2"/>
      <c r="R40" s="7">
        <v>0</v>
      </c>
      <c r="S40" s="7">
        <f t="shared" si="7"/>
        <v>0</v>
      </c>
      <c r="T40" s="7">
        <v>20833.33</v>
      </c>
      <c r="U40" s="7">
        <f t="shared" si="8"/>
        <v>0.612745</v>
      </c>
      <c r="V40" s="2"/>
      <c r="W40" s="2"/>
      <c r="X40" s="7">
        <v>0</v>
      </c>
      <c r="Y40" s="7">
        <f t="shared" si="9"/>
        <v>0</v>
      </c>
      <c r="Z40" s="7">
        <v>20833.3333333333</v>
      </c>
      <c r="AA40" s="7">
        <f t="shared" si="10"/>
        <v>0.605620155038759</v>
      </c>
      <c r="AB40" s="2"/>
      <c r="AC40" s="2"/>
      <c r="AD40" s="7">
        <v>0</v>
      </c>
      <c r="AE40" s="7">
        <f t="shared" si="11"/>
        <v>0</v>
      </c>
      <c r="AF40" s="7">
        <v>20833.33</v>
      </c>
      <c r="AG40" s="7">
        <f t="shared" si="12"/>
        <v>0.588512146892655</v>
      </c>
      <c r="AH40" s="2"/>
      <c r="AI40" s="2"/>
      <c r="AJ40" s="7">
        <f t="shared" si="0"/>
        <v>0</v>
      </c>
      <c r="AK40" s="7">
        <f t="shared" si="13"/>
        <v>0</v>
      </c>
      <c r="AL40" s="7">
        <v>20833.33</v>
      </c>
      <c r="AM40" s="7">
        <f t="shared" si="14"/>
        <v>0.605620058139535</v>
      </c>
      <c r="AN40" s="7">
        <v>0</v>
      </c>
      <c r="AO40" s="7">
        <f t="shared" si="15"/>
        <v>0</v>
      </c>
      <c r="AR40" s="8">
        <f t="shared" si="2"/>
        <v>0</v>
      </c>
      <c r="AS40" s="2">
        <f t="shared" si="16"/>
        <v>0</v>
      </c>
      <c r="AT40" s="8">
        <f t="shared" si="1"/>
        <v>124999.99</v>
      </c>
      <c r="AU40" s="8">
        <f t="shared" si="17"/>
        <v>0.655479758783429</v>
      </c>
    </row>
    <row r="41" customHeight="1" spans="2:47">
      <c r="B41" s="10">
        <v>37</v>
      </c>
      <c r="C41" s="7" t="s">
        <v>60</v>
      </c>
      <c r="D41" s="7">
        <v>78165.47</v>
      </c>
      <c r="E41" s="7">
        <v>0.91149901008526</v>
      </c>
      <c r="F41" s="7">
        <v>0</v>
      </c>
      <c r="G41" s="7">
        <f t="shared" si="3"/>
        <v>0</v>
      </c>
      <c r="I41" s="7">
        <f t="shared" si="4"/>
        <v>0</v>
      </c>
      <c r="M41" s="7">
        <f t="shared" si="5"/>
        <v>0</v>
      </c>
      <c r="O41" s="7">
        <f t="shared" si="6"/>
        <v>0</v>
      </c>
      <c r="P41" s="2"/>
      <c r="Q41" s="2"/>
      <c r="R41" s="7">
        <v>0</v>
      </c>
      <c r="S41" s="7">
        <f t="shared" si="7"/>
        <v>0</v>
      </c>
      <c r="U41" s="7">
        <f t="shared" si="8"/>
        <v>0</v>
      </c>
      <c r="V41" s="2"/>
      <c r="W41" s="2"/>
      <c r="X41" s="7">
        <v>0</v>
      </c>
      <c r="Y41" s="7">
        <f t="shared" si="9"/>
        <v>0</v>
      </c>
      <c r="AA41" s="7">
        <f t="shared" si="10"/>
        <v>0</v>
      </c>
      <c r="AB41" s="2"/>
      <c r="AC41" s="2"/>
      <c r="AD41" s="7">
        <v>0</v>
      </c>
      <c r="AE41" s="7">
        <f t="shared" si="11"/>
        <v>0</v>
      </c>
      <c r="AG41" s="7">
        <f t="shared" si="12"/>
        <v>0</v>
      </c>
      <c r="AH41" s="2"/>
      <c r="AI41" s="2"/>
      <c r="AJ41" s="7">
        <f t="shared" si="0"/>
        <v>0</v>
      </c>
      <c r="AK41" s="7">
        <f t="shared" si="13"/>
        <v>0</v>
      </c>
      <c r="AM41" s="7">
        <f t="shared" si="14"/>
        <v>0</v>
      </c>
      <c r="AN41" s="7">
        <v>0</v>
      </c>
      <c r="AO41" s="7">
        <f t="shared" si="15"/>
        <v>0</v>
      </c>
      <c r="AR41" s="8">
        <f t="shared" si="2"/>
        <v>0</v>
      </c>
      <c r="AS41" s="2">
        <f t="shared" si="16"/>
        <v>0</v>
      </c>
      <c r="AT41" s="8">
        <f t="shared" si="1"/>
        <v>0</v>
      </c>
      <c r="AU41" s="8">
        <f t="shared" si="17"/>
        <v>0</v>
      </c>
    </row>
    <row r="42" s="2" customFormat="1" customHeight="1" spans="2:104">
      <c r="B42" s="9">
        <v>38</v>
      </c>
      <c r="C42" s="2" t="s">
        <v>61</v>
      </c>
      <c r="D42" s="2">
        <v>757304.77</v>
      </c>
      <c r="E42" s="2">
        <v>8.83104199575394</v>
      </c>
      <c r="F42" s="2">
        <v>77323.38</v>
      </c>
      <c r="G42" s="2">
        <f t="shared" si="3"/>
        <v>4.28112329727315</v>
      </c>
      <c r="H42" s="2">
        <v>80486.2666666667</v>
      </c>
      <c r="I42" s="2">
        <f t="shared" si="4"/>
        <v>3.709044546851</v>
      </c>
      <c r="L42" s="2">
        <v>5903.09</v>
      </c>
      <c r="M42" s="2">
        <f t="shared" si="5"/>
        <v>0.284787384830032</v>
      </c>
      <c r="N42" s="2">
        <v>80486.2666666667</v>
      </c>
      <c r="O42" s="2">
        <f t="shared" si="6"/>
        <v>2.61319047619048</v>
      </c>
      <c r="R42" s="2">
        <v>40637.24</v>
      </c>
      <c r="S42" s="2">
        <f t="shared" si="7"/>
        <v>1.74635331591159</v>
      </c>
      <c r="T42" s="2">
        <v>80486.27</v>
      </c>
      <c r="U42" s="2">
        <f t="shared" si="8"/>
        <v>2.36724323529412</v>
      </c>
      <c r="X42" s="2">
        <v>55233.49</v>
      </c>
      <c r="Y42" s="2">
        <f t="shared" si="9"/>
        <v>2.5201887535413</v>
      </c>
      <c r="Z42" s="2">
        <v>80486.27</v>
      </c>
      <c r="AA42" s="2">
        <f t="shared" si="10"/>
        <v>2.33971715116279</v>
      </c>
      <c r="AD42" s="2">
        <v>14279.3</v>
      </c>
      <c r="AE42" s="2">
        <f t="shared" si="11"/>
        <v>0.564415048801765</v>
      </c>
      <c r="AF42" s="2">
        <v>80486.27</v>
      </c>
      <c r="AG42" s="2">
        <f t="shared" si="12"/>
        <v>2.27362344632768</v>
      </c>
      <c r="AJ42" s="2">
        <f t="shared" si="0"/>
        <v>193376.5</v>
      </c>
      <c r="AK42" s="2">
        <f t="shared" si="13"/>
        <v>1.76963166323496</v>
      </c>
      <c r="AL42" s="2">
        <v>80486.27</v>
      </c>
      <c r="AM42" s="2">
        <f t="shared" si="14"/>
        <v>2.33971715116279</v>
      </c>
      <c r="AN42" s="2">
        <v>67307.4</v>
      </c>
      <c r="AO42" s="2">
        <f t="shared" si="15"/>
        <v>2.60664377099996</v>
      </c>
      <c r="AR42" s="2">
        <f t="shared" si="2"/>
        <v>260683.9</v>
      </c>
      <c r="AS42" s="2">
        <f t="shared" si="16"/>
        <v>1.92961282188848</v>
      </c>
      <c r="AT42" s="2">
        <f t="shared" si="1"/>
        <v>482917.613333333</v>
      </c>
      <c r="AU42" s="2">
        <f t="shared" si="17"/>
        <v>2.53234196818738</v>
      </c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</row>
    <row r="43" customHeight="1" spans="2:47">
      <c r="B43" s="10">
        <v>39</v>
      </c>
      <c r="C43" s="7" t="s">
        <v>62</v>
      </c>
      <c r="D43" s="7">
        <v>0</v>
      </c>
      <c r="E43" s="7">
        <v>0</v>
      </c>
      <c r="F43" s="7">
        <v>0</v>
      </c>
      <c r="G43" s="7">
        <f t="shared" si="3"/>
        <v>0</v>
      </c>
      <c r="H43" s="7">
        <v>666.666666666667</v>
      </c>
      <c r="I43" s="7">
        <f t="shared" si="4"/>
        <v>0.0307219662058372</v>
      </c>
      <c r="M43" s="7">
        <f t="shared" si="5"/>
        <v>0</v>
      </c>
      <c r="N43" s="7">
        <v>666.666666666667</v>
      </c>
      <c r="O43" s="7">
        <f t="shared" si="6"/>
        <v>0.0216450216450217</v>
      </c>
      <c r="P43" s="2"/>
      <c r="Q43" s="2"/>
      <c r="R43" s="7">
        <v>0</v>
      </c>
      <c r="S43" s="7">
        <f t="shared" si="7"/>
        <v>0</v>
      </c>
      <c r="T43" s="7">
        <v>666.67</v>
      </c>
      <c r="U43" s="7">
        <f t="shared" si="8"/>
        <v>0.0196079411764706</v>
      </c>
      <c r="V43" s="2"/>
      <c r="W43" s="2"/>
      <c r="X43" s="7">
        <v>0</v>
      </c>
      <c r="Y43" s="7">
        <f t="shared" si="9"/>
        <v>0</v>
      </c>
      <c r="Z43" s="7">
        <v>666.67</v>
      </c>
      <c r="AA43" s="7">
        <f t="shared" si="10"/>
        <v>0.0193799418604651</v>
      </c>
      <c r="AB43" s="2"/>
      <c r="AC43" s="2"/>
      <c r="AD43" s="7">
        <v>0</v>
      </c>
      <c r="AE43" s="7">
        <f t="shared" si="11"/>
        <v>0</v>
      </c>
      <c r="AF43" s="7">
        <v>666.67</v>
      </c>
      <c r="AG43" s="7">
        <f t="shared" si="12"/>
        <v>0.0188324858757062</v>
      </c>
      <c r="AH43" s="2"/>
      <c r="AI43" s="2"/>
      <c r="AJ43" s="7">
        <f t="shared" si="0"/>
        <v>0</v>
      </c>
      <c r="AK43" s="7">
        <f t="shared" si="13"/>
        <v>0</v>
      </c>
      <c r="AL43" s="7">
        <v>666.67</v>
      </c>
      <c r="AM43" s="7">
        <f t="shared" si="14"/>
        <v>0.0193799418604651</v>
      </c>
      <c r="AN43" s="7">
        <v>0</v>
      </c>
      <c r="AO43" s="7">
        <f t="shared" si="15"/>
        <v>0</v>
      </c>
      <c r="AR43" s="8">
        <f t="shared" si="2"/>
        <v>0</v>
      </c>
      <c r="AS43" s="2">
        <f t="shared" si="16"/>
        <v>0</v>
      </c>
      <c r="AT43" s="8">
        <f t="shared" si="1"/>
        <v>4000.01333333333</v>
      </c>
      <c r="AU43" s="8">
        <f t="shared" si="17"/>
        <v>0.0209754238769446</v>
      </c>
    </row>
    <row r="44" customHeight="1" spans="2:47">
      <c r="B44" s="10">
        <v>40</v>
      </c>
      <c r="C44" s="7" t="s">
        <v>63</v>
      </c>
      <c r="D44" s="7">
        <v>0</v>
      </c>
      <c r="E44" s="7">
        <v>0</v>
      </c>
      <c r="F44" s="7">
        <v>0</v>
      </c>
      <c r="G44" s="7">
        <f t="shared" si="3"/>
        <v>0</v>
      </c>
      <c r="H44" s="7">
        <v>1377.41666666667</v>
      </c>
      <c r="I44" s="7">
        <f t="shared" si="4"/>
        <v>0.0634754224270355</v>
      </c>
      <c r="M44" s="7">
        <f t="shared" si="5"/>
        <v>0</v>
      </c>
      <c r="N44" s="7">
        <v>1377.41666666667</v>
      </c>
      <c r="O44" s="7">
        <f t="shared" si="6"/>
        <v>0.0447213203463205</v>
      </c>
      <c r="P44" s="2"/>
      <c r="Q44" s="2"/>
      <c r="R44" s="7">
        <v>0</v>
      </c>
      <c r="S44" s="7">
        <f t="shared" si="7"/>
        <v>0</v>
      </c>
      <c r="T44" s="7">
        <v>1377.42</v>
      </c>
      <c r="U44" s="7">
        <f t="shared" si="8"/>
        <v>0.0405123529411765</v>
      </c>
      <c r="V44" s="2"/>
      <c r="W44" s="2"/>
      <c r="X44" s="7">
        <v>0</v>
      </c>
      <c r="Y44" s="7">
        <f t="shared" si="9"/>
        <v>0</v>
      </c>
      <c r="Z44" s="7">
        <v>1377.42</v>
      </c>
      <c r="AA44" s="7">
        <f t="shared" si="10"/>
        <v>0.0400412790697674</v>
      </c>
      <c r="AB44" s="2"/>
      <c r="AC44" s="2"/>
      <c r="AD44" s="7">
        <v>0</v>
      </c>
      <c r="AE44" s="7">
        <f t="shared" si="11"/>
        <v>0</v>
      </c>
      <c r="AF44" s="7">
        <v>1377.41666666667</v>
      </c>
      <c r="AG44" s="7">
        <f t="shared" si="12"/>
        <v>0.0389100753295669</v>
      </c>
      <c r="AH44" s="2"/>
      <c r="AI44" s="2"/>
      <c r="AJ44" s="7">
        <f t="shared" si="0"/>
        <v>0</v>
      </c>
      <c r="AK44" s="7">
        <f t="shared" si="13"/>
        <v>0</v>
      </c>
      <c r="AL44" s="7">
        <v>1377.42</v>
      </c>
      <c r="AM44" s="7">
        <f t="shared" si="14"/>
        <v>0.0400412790697674</v>
      </c>
      <c r="AN44" s="7">
        <v>0</v>
      </c>
      <c r="AO44" s="7">
        <f t="shared" si="15"/>
        <v>0</v>
      </c>
      <c r="AR44" s="8">
        <f t="shared" si="2"/>
        <v>0</v>
      </c>
      <c r="AS44" s="2">
        <f t="shared" si="16"/>
        <v>0</v>
      </c>
      <c r="AT44" s="8">
        <f t="shared" si="1"/>
        <v>8264.51000000001</v>
      </c>
      <c r="AU44" s="8">
        <f t="shared" si="17"/>
        <v>0.0433377556371264</v>
      </c>
    </row>
    <row r="45" customHeight="1" spans="2:47">
      <c r="B45" s="10">
        <v>41</v>
      </c>
      <c r="C45" s="7" t="s">
        <v>64</v>
      </c>
      <c r="D45" s="7">
        <v>0</v>
      </c>
      <c r="E45" s="7">
        <v>0</v>
      </c>
      <c r="F45" s="7">
        <v>0</v>
      </c>
      <c r="G45" s="7">
        <f t="shared" si="3"/>
        <v>0</v>
      </c>
      <c r="H45" s="7">
        <v>76925.198</v>
      </c>
      <c r="I45" s="7">
        <f t="shared" si="4"/>
        <v>3.54494</v>
      </c>
      <c r="M45" s="7">
        <f t="shared" si="5"/>
        <v>0</v>
      </c>
      <c r="N45" s="7">
        <v>109184.15</v>
      </c>
      <c r="O45" s="7">
        <f t="shared" si="6"/>
        <v>3.54493993506493</v>
      </c>
      <c r="P45" s="2"/>
      <c r="Q45" s="2"/>
      <c r="R45" s="7">
        <v>0</v>
      </c>
      <c r="S45" s="7">
        <f t="shared" si="7"/>
        <v>0</v>
      </c>
      <c r="T45" s="7">
        <v>120527.96</v>
      </c>
      <c r="U45" s="7">
        <f t="shared" si="8"/>
        <v>3.54494</v>
      </c>
      <c r="V45" s="2"/>
      <c r="W45" s="2"/>
      <c r="X45" s="7">
        <v>0</v>
      </c>
      <c r="Y45" s="7">
        <f t="shared" si="9"/>
        <v>0</v>
      </c>
      <c r="Z45" s="7">
        <v>121945.94</v>
      </c>
      <c r="AA45" s="7">
        <f t="shared" si="10"/>
        <v>3.54494011627907</v>
      </c>
      <c r="AB45" s="2"/>
      <c r="AC45" s="2"/>
      <c r="AD45" s="7">
        <v>0</v>
      </c>
      <c r="AE45" s="7">
        <f t="shared" si="11"/>
        <v>0</v>
      </c>
      <c r="AF45" s="7">
        <v>125490.876</v>
      </c>
      <c r="AG45" s="7">
        <f t="shared" si="12"/>
        <v>3.54494</v>
      </c>
      <c r="AH45" s="2"/>
      <c r="AI45" s="2"/>
      <c r="AJ45" s="7">
        <f t="shared" si="0"/>
        <v>0</v>
      </c>
      <c r="AK45" s="7">
        <f t="shared" si="13"/>
        <v>0</v>
      </c>
      <c r="AL45" s="7">
        <v>121945.94</v>
      </c>
      <c r="AM45" s="7">
        <f t="shared" si="14"/>
        <v>3.54494011627907</v>
      </c>
      <c r="AN45" s="7">
        <v>0</v>
      </c>
      <c r="AO45" s="7">
        <f t="shared" si="15"/>
        <v>0</v>
      </c>
      <c r="AR45" s="8">
        <f t="shared" si="2"/>
        <v>0</v>
      </c>
      <c r="AS45" s="2">
        <f t="shared" si="16"/>
        <v>0</v>
      </c>
      <c r="AT45" s="8">
        <f t="shared" si="1"/>
        <v>676020.064</v>
      </c>
      <c r="AU45" s="8">
        <f t="shared" si="17"/>
        <v>3.54494003146303</v>
      </c>
    </row>
    <row r="46" customHeight="1" spans="2:47">
      <c r="B46" s="10">
        <v>42</v>
      </c>
      <c r="C46" s="7" t="s">
        <v>65</v>
      </c>
      <c r="D46" s="7">
        <v>0</v>
      </c>
      <c r="E46" s="7">
        <v>0</v>
      </c>
      <c r="F46" s="7">
        <v>0</v>
      </c>
      <c r="G46" s="7">
        <f t="shared" si="3"/>
        <v>0</v>
      </c>
      <c r="I46" s="7">
        <f t="shared" si="4"/>
        <v>0</v>
      </c>
      <c r="M46" s="7">
        <f t="shared" si="5"/>
        <v>0</v>
      </c>
      <c r="O46" s="7">
        <f t="shared" si="6"/>
        <v>0</v>
      </c>
      <c r="P46" s="2"/>
      <c r="Q46" s="2"/>
      <c r="R46" s="7">
        <v>0</v>
      </c>
      <c r="S46" s="7">
        <f t="shared" si="7"/>
        <v>0</v>
      </c>
      <c r="U46" s="7">
        <f t="shared" si="8"/>
        <v>0</v>
      </c>
      <c r="V46" s="2"/>
      <c r="W46" s="2"/>
      <c r="X46" s="7">
        <v>0</v>
      </c>
      <c r="Y46" s="7">
        <f t="shared" si="9"/>
        <v>0</v>
      </c>
      <c r="AA46" s="7">
        <f t="shared" si="10"/>
        <v>0</v>
      </c>
      <c r="AB46" s="2"/>
      <c r="AC46" s="2"/>
      <c r="AD46" s="7">
        <v>0</v>
      </c>
      <c r="AE46" s="7">
        <f t="shared" si="11"/>
        <v>0</v>
      </c>
      <c r="AG46" s="7">
        <f t="shared" si="12"/>
        <v>0</v>
      </c>
      <c r="AH46" s="2"/>
      <c r="AI46" s="2"/>
      <c r="AJ46" s="7">
        <f t="shared" si="0"/>
        <v>0</v>
      </c>
      <c r="AK46" s="7">
        <f t="shared" si="13"/>
        <v>0</v>
      </c>
      <c r="AM46" s="7">
        <f t="shared" si="14"/>
        <v>0</v>
      </c>
      <c r="AN46" s="7">
        <v>0</v>
      </c>
      <c r="AO46" s="7">
        <f t="shared" si="15"/>
        <v>0</v>
      </c>
      <c r="AR46" s="8">
        <f t="shared" si="2"/>
        <v>0</v>
      </c>
      <c r="AS46" s="2">
        <f t="shared" si="16"/>
        <v>0</v>
      </c>
      <c r="AT46" s="8">
        <f t="shared" si="1"/>
        <v>0</v>
      </c>
      <c r="AU46" s="8">
        <f t="shared" si="17"/>
        <v>0</v>
      </c>
    </row>
    <row r="47" customHeight="1" spans="2:47">
      <c r="B47" s="10">
        <v>43</v>
      </c>
      <c r="C47" s="7" t="s">
        <v>66</v>
      </c>
      <c r="D47" s="7">
        <v>5009461.09</v>
      </c>
      <c r="E47" s="7">
        <v>58.4160605008276</v>
      </c>
      <c r="F47" s="7">
        <v>882644.363636364</v>
      </c>
      <c r="G47" s="7">
        <f t="shared" si="3"/>
        <v>48.8689106499285</v>
      </c>
      <c r="H47" s="7">
        <v>1420363.63636364</v>
      </c>
      <c r="I47" s="7">
        <f t="shared" si="4"/>
        <v>65.4545454545456</v>
      </c>
      <c r="L47" s="7">
        <v>1018008</v>
      </c>
      <c r="M47" s="7">
        <f t="shared" si="5"/>
        <v>49.1125556371411</v>
      </c>
      <c r="N47" s="7">
        <v>2016000</v>
      </c>
      <c r="O47" s="7">
        <f t="shared" si="6"/>
        <v>65.4545454545455</v>
      </c>
      <c r="P47" s="2"/>
      <c r="Q47" s="2"/>
      <c r="R47" s="7">
        <v>1201437.82</v>
      </c>
      <c r="S47" s="7">
        <f t="shared" si="7"/>
        <v>51.6308420753622</v>
      </c>
      <c r="T47" s="7">
        <v>2225454.54545455</v>
      </c>
      <c r="U47" s="7">
        <f t="shared" si="8"/>
        <v>65.4545454545456</v>
      </c>
      <c r="V47" s="2"/>
      <c r="W47" s="2"/>
      <c r="X47" s="7">
        <v>1125959.63</v>
      </c>
      <c r="Y47" s="7">
        <f t="shared" si="9"/>
        <v>51.3751855344922</v>
      </c>
      <c r="Z47" s="7">
        <v>2251636.36363636</v>
      </c>
      <c r="AA47" s="7">
        <f t="shared" si="10"/>
        <v>65.4545454545454</v>
      </c>
      <c r="AB47" s="2"/>
      <c r="AC47" s="2"/>
      <c r="AD47" s="7">
        <v>1164067.52</v>
      </c>
      <c r="AE47" s="7">
        <f t="shared" si="11"/>
        <v>46.0118651551091</v>
      </c>
      <c r="AF47" s="7">
        <v>2317090.90909091</v>
      </c>
      <c r="AG47" s="7">
        <f t="shared" si="12"/>
        <v>65.4545454545455</v>
      </c>
      <c r="AH47" s="2"/>
      <c r="AI47" s="2"/>
      <c r="AJ47" s="7">
        <f t="shared" si="0"/>
        <v>5392117.33363636</v>
      </c>
      <c r="AK47" s="7">
        <f t="shared" si="13"/>
        <v>49.3444734260935</v>
      </c>
      <c r="AL47" s="7">
        <v>2251636.36363636</v>
      </c>
      <c r="AM47" s="7">
        <f t="shared" si="14"/>
        <v>65.4545454545454</v>
      </c>
      <c r="AN47" s="7">
        <v>1743457.62</v>
      </c>
      <c r="AO47" s="7">
        <f t="shared" si="15"/>
        <v>67.519662699427</v>
      </c>
      <c r="AR47" s="8">
        <f t="shared" si="2"/>
        <v>7135574.95363636</v>
      </c>
      <c r="AS47" s="2">
        <f t="shared" si="16"/>
        <v>52.8183632440783</v>
      </c>
      <c r="AT47" s="8">
        <f t="shared" si="1"/>
        <v>12482181.8181818</v>
      </c>
      <c r="AU47" s="8">
        <f t="shared" si="17"/>
        <v>65.4545454545455</v>
      </c>
    </row>
    <row r="48" s="2" customFormat="1" customHeight="1" spans="2:104">
      <c r="B48" s="9">
        <v>44</v>
      </c>
      <c r="C48" s="2" t="s">
        <v>67</v>
      </c>
      <c r="D48" s="2">
        <v>447791.12</v>
      </c>
      <c r="E48" s="2">
        <v>5.2217579271892</v>
      </c>
      <c r="F48" s="2">
        <v>0</v>
      </c>
      <c r="G48" s="2">
        <f t="shared" si="3"/>
        <v>0</v>
      </c>
      <c r="H48" s="2">
        <v>8469.944</v>
      </c>
      <c r="I48" s="2">
        <f t="shared" si="4"/>
        <v>0.39032</v>
      </c>
      <c r="M48" s="2">
        <f t="shared" si="5"/>
        <v>0</v>
      </c>
      <c r="N48" s="2">
        <v>12021.856</v>
      </c>
      <c r="O48" s="2">
        <f t="shared" si="6"/>
        <v>0.39032</v>
      </c>
      <c r="R48" s="2">
        <v>0</v>
      </c>
      <c r="S48" s="2">
        <f t="shared" si="7"/>
        <v>0</v>
      </c>
      <c r="T48" s="2">
        <v>13270.88</v>
      </c>
      <c r="U48" s="2">
        <f t="shared" si="8"/>
        <v>0.39032</v>
      </c>
      <c r="X48" s="2">
        <v>0</v>
      </c>
      <c r="Y48" s="2">
        <f t="shared" si="9"/>
        <v>0</v>
      </c>
      <c r="Z48" s="2">
        <v>13427.01</v>
      </c>
      <c r="AA48" s="2">
        <f t="shared" si="10"/>
        <v>0.390320058139535</v>
      </c>
      <c r="AD48" s="2">
        <v>0</v>
      </c>
      <c r="AE48" s="2">
        <f t="shared" si="11"/>
        <v>0</v>
      </c>
      <c r="AF48" s="2">
        <v>13817.328</v>
      </c>
      <c r="AG48" s="2">
        <f t="shared" si="12"/>
        <v>0.39032</v>
      </c>
      <c r="AJ48" s="2">
        <f t="shared" si="0"/>
        <v>0</v>
      </c>
      <c r="AK48" s="2">
        <f t="shared" si="13"/>
        <v>0</v>
      </c>
      <c r="AL48" s="2">
        <v>13427.01</v>
      </c>
      <c r="AM48" s="2">
        <f t="shared" si="14"/>
        <v>0.390320058139535</v>
      </c>
      <c r="AN48" s="2">
        <v>0</v>
      </c>
      <c r="AO48" s="2">
        <f t="shared" si="15"/>
        <v>0</v>
      </c>
      <c r="AR48" s="2">
        <f t="shared" si="2"/>
        <v>0</v>
      </c>
      <c r="AS48" s="2">
        <f t="shared" si="16"/>
        <v>0</v>
      </c>
      <c r="AT48" s="2">
        <f t="shared" si="1"/>
        <v>74434.028</v>
      </c>
      <c r="AU48" s="2">
        <f t="shared" si="17"/>
        <v>0.390320020975354</v>
      </c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</row>
    <row r="49" customHeight="1" spans="2:47">
      <c r="B49" s="10">
        <v>45</v>
      </c>
      <c r="C49" s="7" t="s">
        <v>68</v>
      </c>
      <c r="D49" s="7">
        <v>20562.37</v>
      </c>
      <c r="E49" s="7">
        <v>0.239780812422759</v>
      </c>
      <c r="F49" s="7">
        <f>SUM(F50:F53)</f>
        <v>0</v>
      </c>
      <c r="G49" s="7">
        <f>SUM(G50:G53)</f>
        <v>0</v>
      </c>
      <c r="H49" s="7">
        <v>7441.25</v>
      </c>
      <c r="I49" s="7">
        <f t="shared" si="4"/>
        <v>0.342914746543779</v>
      </c>
      <c r="L49" s="7">
        <f>SUM(L50:L53)</f>
        <v>0</v>
      </c>
      <c r="M49" s="7">
        <f>SUM(M50:M53)</f>
        <v>0</v>
      </c>
      <c r="N49" s="7">
        <v>7441.25</v>
      </c>
      <c r="O49" s="7">
        <f t="shared" si="6"/>
        <v>0.241599025974026</v>
      </c>
      <c r="P49" s="2"/>
      <c r="Q49" s="2"/>
      <c r="R49" s="7">
        <f>SUM(R50:R53)</f>
        <v>0</v>
      </c>
      <c r="S49" s="7">
        <f>SUM(S50:S53)</f>
        <v>0</v>
      </c>
      <c r="T49" s="7">
        <v>7441.25</v>
      </c>
      <c r="U49" s="7">
        <f t="shared" si="8"/>
        <v>0.218860294117647</v>
      </c>
      <c r="V49" s="2"/>
      <c r="W49" s="2"/>
      <c r="X49" s="7">
        <v>0</v>
      </c>
      <c r="Y49" s="7">
        <f t="shared" si="9"/>
        <v>0</v>
      </c>
      <c r="Z49" s="7">
        <v>7441.25</v>
      </c>
      <c r="AA49" s="7">
        <f t="shared" si="10"/>
        <v>0.216315406976744</v>
      </c>
      <c r="AB49" s="2"/>
      <c r="AC49" s="2"/>
      <c r="AD49" s="7">
        <v>0</v>
      </c>
      <c r="AE49" s="7">
        <f t="shared" si="11"/>
        <v>0</v>
      </c>
      <c r="AF49" s="7">
        <v>7441.25</v>
      </c>
      <c r="AG49" s="7">
        <f t="shared" si="12"/>
        <v>0.210204802259887</v>
      </c>
      <c r="AH49" s="2"/>
      <c r="AI49" s="2"/>
      <c r="AJ49" s="7">
        <f t="shared" si="0"/>
        <v>0</v>
      </c>
      <c r="AK49" s="7">
        <f t="shared" si="13"/>
        <v>0</v>
      </c>
      <c r="AL49" s="7">
        <v>7441.25</v>
      </c>
      <c r="AM49" s="7">
        <f t="shared" si="14"/>
        <v>0.216315406976744</v>
      </c>
      <c r="AN49" s="7">
        <v>0</v>
      </c>
      <c r="AO49" s="7">
        <f t="shared" si="15"/>
        <v>0</v>
      </c>
      <c r="AR49" s="8">
        <f t="shared" si="2"/>
        <v>0</v>
      </c>
      <c r="AS49" s="2">
        <f t="shared" si="16"/>
        <v>0</v>
      </c>
      <c r="AT49" s="8">
        <f t="shared" si="1"/>
        <v>44647.5</v>
      </c>
      <c r="AU49" s="8">
        <f t="shared" si="17"/>
        <v>0.234124278972208</v>
      </c>
    </row>
    <row r="50" customHeight="1" outlineLevel="1" spans="2:47">
      <c r="B50" s="10">
        <v>46</v>
      </c>
      <c r="C50" s="7" t="s">
        <v>69</v>
      </c>
      <c r="D50" s="7">
        <v>10223.37</v>
      </c>
      <c r="E50" s="7">
        <v>0.119216217016738</v>
      </c>
      <c r="F50" s="7">
        <v>0</v>
      </c>
      <c r="G50" s="7">
        <f t="shared" ref="G50:G90" si="18">+F50/F$4</f>
        <v>0</v>
      </c>
      <c r="H50" s="7">
        <v>5840</v>
      </c>
      <c r="I50" s="7">
        <f t="shared" si="4"/>
        <v>0.269124423963134</v>
      </c>
      <c r="M50" s="7">
        <f t="shared" ref="M50:M90" si="19">+L50/L$4</f>
        <v>0</v>
      </c>
      <c r="N50" s="7">
        <v>5840</v>
      </c>
      <c r="O50" s="7">
        <f t="shared" si="6"/>
        <v>0.18961038961039</v>
      </c>
      <c r="P50" s="2"/>
      <c r="Q50" s="2"/>
      <c r="R50" s="7">
        <v>0</v>
      </c>
      <c r="S50" s="7">
        <f t="shared" si="7"/>
        <v>0</v>
      </c>
      <c r="T50" s="7">
        <v>5840</v>
      </c>
      <c r="U50" s="7">
        <f t="shared" si="8"/>
        <v>0.171764705882353</v>
      </c>
      <c r="V50" s="2"/>
      <c r="W50" s="2"/>
      <c r="X50" s="7">
        <v>0</v>
      </c>
      <c r="Y50" s="7">
        <f t="shared" si="9"/>
        <v>0</v>
      </c>
      <c r="Z50" s="7">
        <v>5840</v>
      </c>
      <c r="AA50" s="7">
        <f t="shared" si="10"/>
        <v>0.169767441860465</v>
      </c>
      <c r="AB50" s="2"/>
      <c r="AC50" s="2"/>
      <c r="AD50" s="7">
        <v>0</v>
      </c>
      <c r="AE50" s="7">
        <f t="shared" si="11"/>
        <v>0</v>
      </c>
      <c r="AF50" s="7">
        <v>5840</v>
      </c>
      <c r="AG50" s="7">
        <f t="shared" si="12"/>
        <v>0.164971751412429</v>
      </c>
      <c r="AH50" s="2"/>
      <c r="AI50" s="2"/>
      <c r="AJ50" s="7">
        <f t="shared" si="0"/>
        <v>0</v>
      </c>
      <c r="AK50" s="7">
        <f t="shared" si="13"/>
        <v>0</v>
      </c>
      <c r="AL50" s="7">
        <v>5840</v>
      </c>
      <c r="AM50" s="7">
        <f t="shared" si="14"/>
        <v>0.169767441860465</v>
      </c>
      <c r="AN50" s="7">
        <v>0</v>
      </c>
      <c r="AO50" s="7">
        <f t="shared" si="15"/>
        <v>0</v>
      </c>
      <c r="AR50" s="8">
        <f t="shared" si="2"/>
        <v>0</v>
      </c>
      <c r="AS50" s="2">
        <f t="shared" si="16"/>
        <v>0</v>
      </c>
      <c r="AT50" s="8">
        <f t="shared" si="1"/>
        <v>35040</v>
      </c>
      <c r="AU50" s="8">
        <f t="shared" si="17"/>
        <v>0.183744100681699</v>
      </c>
    </row>
    <row r="51" customHeight="1" outlineLevel="1" spans="2:47">
      <c r="B51" s="10">
        <v>47</v>
      </c>
      <c r="C51" s="7" t="s">
        <v>70</v>
      </c>
      <c r="D51" s="7">
        <v>0</v>
      </c>
      <c r="E51" s="7">
        <v>0</v>
      </c>
      <c r="F51" s="7">
        <v>0</v>
      </c>
      <c r="G51" s="7">
        <f t="shared" si="18"/>
        <v>0</v>
      </c>
      <c r="H51" s="7">
        <v>0</v>
      </c>
      <c r="I51" s="7">
        <f t="shared" si="4"/>
        <v>0</v>
      </c>
      <c r="M51" s="7">
        <f t="shared" si="19"/>
        <v>0</v>
      </c>
      <c r="N51" s="7">
        <v>0</v>
      </c>
      <c r="O51" s="7">
        <f t="shared" si="6"/>
        <v>0</v>
      </c>
      <c r="P51" s="2"/>
      <c r="Q51" s="2"/>
      <c r="R51" s="7">
        <v>0</v>
      </c>
      <c r="S51" s="7">
        <f t="shared" si="7"/>
        <v>0</v>
      </c>
      <c r="T51" s="7">
        <v>0</v>
      </c>
      <c r="U51" s="7">
        <f t="shared" si="8"/>
        <v>0</v>
      </c>
      <c r="V51" s="2"/>
      <c r="W51" s="2"/>
      <c r="X51" s="7">
        <v>0</v>
      </c>
      <c r="Y51" s="7">
        <f t="shared" si="9"/>
        <v>0</v>
      </c>
      <c r="Z51" s="7">
        <v>0</v>
      </c>
      <c r="AA51" s="7">
        <f t="shared" si="10"/>
        <v>0</v>
      </c>
      <c r="AB51" s="2"/>
      <c r="AC51" s="2"/>
      <c r="AD51" s="7">
        <v>0</v>
      </c>
      <c r="AE51" s="7">
        <f t="shared" si="11"/>
        <v>0</v>
      </c>
      <c r="AF51" s="7">
        <v>0</v>
      </c>
      <c r="AG51" s="7">
        <f t="shared" si="12"/>
        <v>0</v>
      </c>
      <c r="AH51" s="2"/>
      <c r="AI51" s="2"/>
      <c r="AJ51" s="7">
        <f t="shared" si="0"/>
        <v>0</v>
      </c>
      <c r="AK51" s="7">
        <f t="shared" si="13"/>
        <v>0</v>
      </c>
      <c r="AL51" s="7">
        <v>0</v>
      </c>
      <c r="AM51" s="7">
        <f t="shared" si="14"/>
        <v>0</v>
      </c>
      <c r="AN51" s="7">
        <v>0</v>
      </c>
      <c r="AO51" s="7">
        <f t="shared" si="15"/>
        <v>0</v>
      </c>
      <c r="AR51" s="8">
        <f t="shared" si="2"/>
        <v>0</v>
      </c>
      <c r="AS51" s="2">
        <f t="shared" si="16"/>
        <v>0</v>
      </c>
      <c r="AT51" s="8">
        <f t="shared" si="1"/>
        <v>0</v>
      </c>
      <c r="AU51" s="8">
        <f t="shared" si="17"/>
        <v>0</v>
      </c>
    </row>
    <row r="52" customHeight="1" outlineLevel="1" spans="2:47">
      <c r="B52" s="10">
        <v>48</v>
      </c>
      <c r="C52" s="7" t="s">
        <v>71</v>
      </c>
      <c r="D52" s="7">
        <v>0</v>
      </c>
      <c r="E52" s="7">
        <v>0</v>
      </c>
      <c r="F52" s="7">
        <v>0</v>
      </c>
      <c r="G52" s="7">
        <f t="shared" si="18"/>
        <v>0</v>
      </c>
      <c r="I52" s="7">
        <f t="shared" si="4"/>
        <v>0</v>
      </c>
      <c r="M52" s="7">
        <f t="shared" si="19"/>
        <v>0</v>
      </c>
      <c r="O52" s="7">
        <f t="shared" si="6"/>
        <v>0</v>
      </c>
      <c r="P52" s="2"/>
      <c r="Q52" s="2"/>
      <c r="R52" s="7">
        <v>0</v>
      </c>
      <c r="S52" s="7">
        <f t="shared" si="7"/>
        <v>0</v>
      </c>
      <c r="U52" s="7">
        <f t="shared" si="8"/>
        <v>0</v>
      </c>
      <c r="V52" s="2"/>
      <c r="W52" s="2"/>
      <c r="X52" s="7">
        <v>0</v>
      </c>
      <c r="Y52" s="7">
        <f t="shared" si="9"/>
        <v>0</v>
      </c>
      <c r="AA52" s="7">
        <f t="shared" si="10"/>
        <v>0</v>
      </c>
      <c r="AB52" s="2"/>
      <c r="AC52" s="2"/>
      <c r="AD52" s="7">
        <v>0</v>
      </c>
      <c r="AE52" s="7">
        <f t="shared" si="11"/>
        <v>0</v>
      </c>
      <c r="AG52" s="7">
        <f t="shared" si="12"/>
        <v>0</v>
      </c>
      <c r="AH52" s="2"/>
      <c r="AI52" s="2"/>
      <c r="AJ52" s="7">
        <f t="shared" si="0"/>
        <v>0</v>
      </c>
      <c r="AK52" s="7">
        <f t="shared" si="13"/>
        <v>0</v>
      </c>
      <c r="AM52" s="7">
        <f t="shared" si="14"/>
        <v>0</v>
      </c>
      <c r="AN52" s="7">
        <v>0</v>
      </c>
      <c r="AO52" s="7">
        <f t="shared" si="15"/>
        <v>0</v>
      </c>
      <c r="AR52" s="8">
        <f t="shared" si="2"/>
        <v>0</v>
      </c>
      <c r="AS52" s="2">
        <f t="shared" si="16"/>
        <v>0</v>
      </c>
      <c r="AT52" s="8">
        <f t="shared" si="1"/>
        <v>0</v>
      </c>
      <c r="AU52" s="8">
        <f t="shared" si="17"/>
        <v>0</v>
      </c>
    </row>
    <row r="53" customHeight="1" outlineLevel="1" spans="2:47">
      <c r="B53" s="10">
        <v>49</v>
      </c>
      <c r="C53" s="7" t="s">
        <v>72</v>
      </c>
      <c r="D53" s="7">
        <v>10339</v>
      </c>
      <c r="E53" s="7">
        <v>0.120564595406021</v>
      </c>
      <c r="F53" s="7">
        <v>0</v>
      </c>
      <c r="G53" s="7">
        <f t="shared" si="18"/>
        <v>0</v>
      </c>
      <c r="H53" s="7">
        <v>1601.25</v>
      </c>
      <c r="I53" s="7">
        <f t="shared" si="4"/>
        <v>0.0737903225806452</v>
      </c>
      <c r="M53" s="7">
        <f t="shared" si="19"/>
        <v>0</v>
      </c>
      <c r="N53" s="7">
        <v>1601.25</v>
      </c>
      <c r="O53" s="7">
        <f t="shared" si="6"/>
        <v>0.0519886363636364</v>
      </c>
      <c r="P53" s="2"/>
      <c r="Q53" s="2"/>
      <c r="R53" s="7">
        <v>0</v>
      </c>
      <c r="S53" s="7">
        <f t="shared" si="7"/>
        <v>0</v>
      </c>
      <c r="T53" s="7">
        <v>1601.25</v>
      </c>
      <c r="U53" s="7">
        <f t="shared" si="8"/>
        <v>0.0470955882352941</v>
      </c>
      <c r="V53" s="2"/>
      <c r="W53" s="2"/>
      <c r="X53" s="7">
        <v>0</v>
      </c>
      <c r="Y53" s="7">
        <f t="shared" si="9"/>
        <v>0</v>
      </c>
      <c r="Z53" s="7">
        <v>1601.25</v>
      </c>
      <c r="AA53" s="7">
        <f t="shared" si="10"/>
        <v>0.0465479651162791</v>
      </c>
      <c r="AB53" s="2"/>
      <c r="AC53" s="2"/>
      <c r="AD53" s="7">
        <v>0</v>
      </c>
      <c r="AE53" s="7">
        <f t="shared" si="11"/>
        <v>0</v>
      </c>
      <c r="AF53" s="7">
        <v>1601.25</v>
      </c>
      <c r="AG53" s="7">
        <f t="shared" si="12"/>
        <v>0.0452330508474576</v>
      </c>
      <c r="AH53" s="2"/>
      <c r="AI53" s="2"/>
      <c r="AJ53" s="7">
        <f t="shared" si="0"/>
        <v>0</v>
      </c>
      <c r="AK53" s="7">
        <f t="shared" si="13"/>
        <v>0</v>
      </c>
      <c r="AL53" s="7">
        <v>1601.25</v>
      </c>
      <c r="AM53" s="7">
        <f t="shared" si="14"/>
        <v>0.0465479651162791</v>
      </c>
      <c r="AN53" s="7">
        <v>0</v>
      </c>
      <c r="AO53" s="7">
        <f t="shared" si="15"/>
        <v>0</v>
      </c>
      <c r="AR53" s="8">
        <f t="shared" si="2"/>
        <v>0</v>
      </c>
      <c r="AS53" s="2">
        <f t="shared" si="16"/>
        <v>0</v>
      </c>
      <c r="AT53" s="8">
        <f t="shared" si="1"/>
        <v>9607.5</v>
      </c>
      <c r="AU53" s="8">
        <f t="shared" si="17"/>
        <v>0.0503801782905086</v>
      </c>
    </row>
    <row r="54" customHeight="1" spans="2:47">
      <c r="B54" s="10">
        <v>50</v>
      </c>
      <c r="C54" s="7" t="s">
        <v>73</v>
      </c>
      <c r="D54" s="7">
        <v>0</v>
      </c>
      <c r="E54" s="7">
        <v>0</v>
      </c>
      <c r="F54" s="7">
        <v>0</v>
      </c>
      <c r="G54" s="7">
        <f t="shared" si="18"/>
        <v>0</v>
      </c>
      <c r="I54" s="7">
        <f t="shared" si="4"/>
        <v>0</v>
      </c>
      <c r="M54" s="7">
        <f t="shared" si="19"/>
        <v>0</v>
      </c>
      <c r="O54" s="7">
        <f t="shared" si="6"/>
        <v>0</v>
      </c>
      <c r="P54" s="2"/>
      <c r="Q54" s="2"/>
      <c r="R54" s="7">
        <v>0</v>
      </c>
      <c r="S54" s="7">
        <f t="shared" si="7"/>
        <v>0</v>
      </c>
      <c r="U54" s="7">
        <f t="shared" si="8"/>
        <v>0</v>
      </c>
      <c r="V54" s="2"/>
      <c r="W54" s="2"/>
      <c r="X54" s="7">
        <v>0</v>
      </c>
      <c r="Y54" s="7">
        <f t="shared" si="9"/>
        <v>0</v>
      </c>
      <c r="AA54" s="7">
        <f t="shared" si="10"/>
        <v>0</v>
      </c>
      <c r="AB54" s="2"/>
      <c r="AC54" s="2"/>
      <c r="AD54" s="7">
        <v>0</v>
      </c>
      <c r="AE54" s="7">
        <f t="shared" si="11"/>
        <v>0</v>
      </c>
      <c r="AG54" s="7">
        <f t="shared" si="12"/>
        <v>0</v>
      </c>
      <c r="AH54" s="2"/>
      <c r="AI54" s="2"/>
      <c r="AJ54" s="7">
        <f t="shared" si="0"/>
        <v>0</v>
      </c>
      <c r="AK54" s="7">
        <f t="shared" si="13"/>
        <v>0</v>
      </c>
      <c r="AM54" s="7">
        <f t="shared" si="14"/>
        <v>0</v>
      </c>
      <c r="AN54" s="7">
        <v>0</v>
      </c>
      <c r="AO54" s="7">
        <f t="shared" si="15"/>
        <v>0</v>
      </c>
      <c r="AR54" s="8">
        <f t="shared" si="2"/>
        <v>0</v>
      </c>
      <c r="AS54" s="2">
        <f t="shared" si="16"/>
        <v>0</v>
      </c>
      <c r="AT54" s="8">
        <f t="shared" si="1"/>
        <v>0</v>
      </c>
      <c r="AU54" s="8">
        <f t="shared" si="17"/>
        <v>0</v>
      </c>
    </row>
    <row r="55" customHeight="1" spans="2:47">
      <c r="B55" s="10">
        <v>51</v>
      </c>
      <c r="C55" s="7" t="s">
        <v>74</v>
      </c>
      <c r="D55" s="7">
        <v>1247533.344258</v>
      </c>
      <c r="E55" s="7">
        <v>14.5476693012851</v>
      </c>
      <c r="F55" s="7">
        <v>297818.181818182</v>
      </c>
      <c r="G55" s="7">
        <f t="shared" si="18"/>
        <v>16.4891441182906</v>
      </c>
      <c r="H55" s="7">
        <v>295916.982028613</v>
      </c>
      <c r="I55" s="7">
        <f t="shared" si="4"/>
        <v>13.6367272824246</v>
      </c>
      <c r="L55" s="7">
        <v>337636.363636364</v>
      </c>
      <c r="M55" s="7">
        <f t="shared" si="19"/>
        <v>16.2888549934902</v>
      </c>
      <c r="N55" s="7">
        <v>420011.200298676</v>
      </c>
      <c r="O55" s="7">
        <f t="shared" si="6"/>
        <v>13.6367272824245</v>
      </c>
      <c r="P55" s="2"/>
      <c r="Q55" s="2"/>
      <c r="R55" s="7">
        <v>348136.363636364</v>
      </c>
      <c r="S55" s="7">
        <f t="shared" si="7"/>
        <v>14.9608854593906</v>
      </c>
      <c r="T55" s="7">
        <v>463648.727602434</v>
      </c>
      <c r="U55" s="7">
        <f t="shared" si="8"/>
        <v>13.6367272824245</v>
      </c>
      <c r="V55" s="2"/>
      <c r="W55" s="2"/>
      <c r="X55" s="7">
        <v>338256.87</v>
      </c>
      <c r="Y55" s="7">
        <f t="shared" si="9"/>
        <v>15.4339542835711</v>
      </c>
      <c r="Z55" s="7">
        <v>469103.418515404</v>
      </c>
      <c r="AA55" s="7">
        <f t="shared" si="10"/>
        <v>13.6367272824245</v>
      </c>
      <c r="AB55" s="2"/>
      <c r="AC55" s="2"/>
      <c r="AD55" s="7">
        <v>348165.13</v>
      </c>
      <c r="AE55" s="7">
        <f t="shared" si="11"/>
        <v>13.7618537911538</v>
      </c>
      <c r="AF55" s="7">
        <v>482740.145797829</v>
      </c>
      <c r="AG55" s="7">
        <f t="shared" si="12"/>
        <v>13.6367272824245</v>
      </c>
      <c r="AH55" s="2"/>
      <c r="AI55" s="2"/>
      <c r="AJ55" s="7">
        <f t="shared" si="0"/>
        <v>1670012.90909091</v>
      </c>
      <c r="AK55" s="7">
        <f t="shared" si="13"/>
        <v>15.2826621742476</v>
      </c>
      <c r="AL55" s="7">
        <v>469103.418515404</v>
      </c>
      <c r="AM55" s="7">
        <f t="shared" si="14"/>
        <v>13.6367272824245</v>
      </c>
      <c r="AN55" s="7">
        <v>348853.22</v>
      </c>
      <c r="AO55" s="7">
        <f t="shared" si="15"/>
        <v>13.510194613167</v>
      </c>
      <c r="AR55" s="8">
        <f t="shared" si="2"/>
        <v>2018866.12909091</v>
      </c>
      <c r="AS55" s="2">
        <f t="shared" si="16"/>
        <v>14.9438840234099</v>
      </c>
      <c r="AT55" s="8">
        <f t="shared" si="1"/>
        <v>2600523.89275836</v>
      </c>
      <c r="AU55" s="8">
        <f t="shared" si="17"/>
        <v>13.6367272824245</v>
      </c>
    </row>
    <row r="56" customHeight="1" spans="2:47">
      <c r="B56" s="10">
        <v>52</v>
      </c>
      <c r="C56" s="7" t="s">
        <v>75</v>
      </c>
      <c r="D56" s="7">
        <v>0</v>
      </c>
      <c r="E56" s="7">
        <v>0</v>
      </c>
      <c r="F56" s="7">
        <v>0</v>
      </c>
      <c r="G56" s="7">
        <f t="shared" si="18"/>
        <v>0</v>
      </c>
      <c r="I56" s="7">
        <f t="shared" si="4"/>
        <v>0</v>
      </c>
      <c r="M56" s="7">
        <f t="shared" si="19"/>
        <v>0</v>
      </c>
      <c r="O56" s="7">
        <f t="shared" si="6"/>
        <v>0</v>
      </c>
      <c r="P56" s="2"/>
      <c r="Q56" s="2"/>
      <c r="R56" s="7">
        <v>100000</v>
      </c>
      <c r="S56" s="7">
        <f t="shared" si="7"/>
        <v>4.2974210746389</v>
      </c>
      <c r="U56" s="7">
        <f t="shared" si="8"/>
        <v>0</v>
      </c>
      <c r="V56" s="2"/>
      <c r="W56" s="2"/>
      <c r="X56" s="7">
        <v>50000</v>
      </c>
      <c r="Y56" s="7">
        <f t="shared" si="9"/>
        <v>2.28139553877665</v>
      </c>
      <c r="AA56" s="7">
        <f t="shared" si="10"/>
        <v>0</v>
      </c>
      <c r="AB56" s="2"/>
      <c r="AC56" s="2"/>
      <c r="AD56" s="7">
        <v>50000</v>
      </c>
      <c r="AE56" s="7">
        <f t="shared" si="11"/>
        <v>1.9763400474875</v>
      </c>
      <c r="AG56" s="7">
        <f t="shared" si="12"/>
        <v>0</v>
      </c>
      <c r="AH56" s="2"/>
      <c r="AI56" s="2"/>
      <c r="AJ56" s="7">
        <f t="shared" si="0"/>
        <v>200000</v>
      </c>
      <c r="AK56" s="7">
        <f t="shared" si="13"/>
        <v>1.83024479524136</v>
      </c>
      <c r="AM56" s="7">
        <f t="shared" si="14"/>
        <v>0</v>
      </c>
      <c r="AN56" s="7">
        <v>0</v>
      </c>
      <c r="AO56" s="7">
        <f t="shared" si="15"/>
        <v>0</v>
      </c>
      <c r="AR56" s="8">
        <f t="shared" si="2"/>
        <v>200000</v>
      </c>
      <c r="AS56" s="2">
        <f t="shared" si="16"/>
        <v>1.48042347217337</v>
      </c>
      <c r="AT56" s="8">
        <f t="shared" si="1"/>
        <v>0</v>
      </c>
      <c r="AU56" s="8">
        <f t="shared" si="17"/>
        <v>0</v>
      </c>
    </row>
    <row r="57" customHeight="1" spans="2:47">
      <c r="B57" s="10">
        <v>53</v>
      </c>
      <c r="C57" s="7" t="s">
        <v>76</v>
      </c>
      <c r="D57" s="7">
        <v>0</v>
      </c>
      <c r="E57" s="7">
        <v>0</v>
      </c>
      <c r="F57" s="7">
        <v>119188.66</v>
      </c>
      <c r="G57" s="7">
        <f t="shared" si="18"/>
        <v>6.59905644446438</v>
      </c>
      <c r="I57" s="7">
        <f t="shared" si="4"/>
        <v>0</v>
      </c>
      <c r="L57" s="7">
        <v>32040</v>
      </c>
      <c r="M57" s="7">
        <f t="shared" si="19"/>
        <v>1.5457307630333</v>
      </c>
      <c r="O57" s="7">
        <f t="shared" si="6"/>
        <v>0</v>
      </c>
      <c r="P57" s="2"/>
      <c r="Q57" s="2"/>
      <c r="R57" s="7">
        <v>196645.1</v>
      </c>
      <c r="S57" s="7">
        <f t="shared" si="7"/>
        <v>8.45066796964474</v>
      </c>
      <c r="U57" s="7">
        <f t="shared" si="8"/>
        <v>0</v>
      </c>
      <c r="V57" s="2"/>
      <c r="W57" s="2"/>
      <c r="X57" s="7">
        <v>0</v>
      </c>
      <c r="Y57" s="7">
        <f t="shared" si="9"/>
        <v>0</v>
      </c>
      <c r="AA57" s="7">
        <f t="shared" si="10"/>
        <v>0</v>
      </c>
      <c r="AB57" s="2"/>
      <c r="AC57" s="2"/>
      <c r="AD57" s="7">
        <v>311461.78</v>
      </c>
      <c r="AE57" s="7">
        <f t="shared" si="11"/>
        <v>12.3110877815148</v>
      </c>
      <c r="AG57" s="7">
        <f t="shared" si="12"/>
        <v>0</v>
      </c>
      <c r="AH57" s="2"/>
      <c r="AI57" s="2"/>
      <c r="AJ57" s="7">
        <f t="shared" si="0"/>
        <v>659335.54</v>
      </c>
      <c r="AK57" s="7">
        <f t="shared" si="13"/>
        <v>6.03372720201327</v>
      </c>
      <c r="AM57" s="7">
        <f t="shared" si="14"/>
        <v>0</v>
      </c>
      <c r="AN57" s="7">
        <v>0</v>
      </c>
      <c r="AR57" s="8">
        <f t="shared" si="2"/>
        <v>659335.54</v>
      </c>
      <c r="AS57" s="2">
        <f t="shared" si="16"/>
        <v>4.88047904727051</v>
      </c>
      <c r="AT57" s="8">
        <f t="shared" si="1"/>
        <v>0</v>
      </c>
      <c r="AU57" s="8">
        <f t="shared" si="17"/>
        <v>0</v>
      </c>
    </row>
    <row r="58" customHeight="1" spans="2:47">
      <c r="B58" s="10">
        <v>54</v>
      </c>
      <c r="C58" s="7" t="s">
        <v>77</v>
      </c>
      <c r="D58" s="7">
        <v>3359137.18</v>
      </c>
      <c r="E58" s="7">
        <v>39.1713913357214</v>
      </c>
      <c r="F58" s="7">
        <v>0</v>
      </c>
      <c r="G58" s="7">
        <f t="shared" si="18"/>
        <v>0</v>
      </c>
      <c r="I58" s="7">
        <f t="shared" si="4"/>
        <v>0</v>
      </c>
      <c r="M58" s="7">
        <f t="shared" si="19"/>
        <v>0</v>
      </c>
      <c r="O58" s="7">
        <f t="shared" si="6"/>
        <v>0</v>
      </c>
      <c r="P58" s="2"/>
      <c r="Q58" s="2"/>
      <c r="R58" s="7">
        <v>0</v>
      </c>
      <c r="S58" s="7">
        <f t="shared" si="7"/>
        <v>0</v>
      </c>
      <c r="U58" s="7">
        <f t="shared" si="8"/>
        <v>0</v>
      </c>
      <c r="V58" s="2"/>
      <c r="W58" s="2"/>
      <c r="X58" s="7">
        <v>0</v>
      </c>
      <c r="Y58" s="7">
        <f t="shared" si="9"/>
        <v>0</v>
      </c>
      <c r="AA58" s="7">
        <f t="shared" si="10"/>
        <v>0</v>
      </c>
      <c r="AB58" s="2"/>
      <c r="AC58" s="2"/>
      <c r="AD58" s="7">
        <v>0</v>
      </c>
      <c r="AE58" s="7">
        <f t="shared" si="11"/>
        <v>0</v>
      </c>
      <c r="AG58" s="7">
        <f t="shared" si="12"/>
        <v>0</v>
      </c>
      <c r="AH58" s="2"/>
      <c r="AI58" s="2"/>
      <c r="AJ58" s="7">
        <f t="shared" si="0"/>
        <v>0</v>
      </c>
      <c r="AK58" s="7">
        <f t="shared" si="13"/>
        <v>0</v>
      </c>
      <c r="AM58" s="7">
        <f t="shared" si="14"/>
        <v>0</v>
      </c>
      <c r="AN58" s="7">
        <v>0</v>
      </c>
      <c r="AO58" s="15"/>
      <c r="AR58" s="8">
        <f t="shared" si="2"/>
        <v>0</v>
      </c>
      <c r="AS58" s="2">
        <f t="shared" si="16"/>
        <v>0</v>
      </c>
      <c r="AT58" s="8">
        <f t="shared" si="1"/>
        <v>0</v>
      </c>
      <c r="AU58" s="8">
        <f t="shared" si="17"/>
        <v>0</v>
      </c>
    </row>
    <row r="59" customHeight="1" spans="2:47">
      <c r="B59" s="10">
        <v>55</v>
      </c>
      <c r="C59" s="7" t="s">
        <v>78</v>
      </c>
      <c r="D59" s="7">
        <v>0</v>
      </c>
      <c r="E59" s="7">
        <v>0</v>
      </c>
      <c r="F59" s="7">
        <v>0</v>
      </c>
      <c r="G59" s="7">
        <f t="shared" si="18"/>
        <v>0</v>
      </c>
      <c r="I59" s="7">
        <f t="shared" si="4"/>
        <v>0</v>
      </c>
      <c r="M59" s="7">
        <f t="shared" si="19"/>
        <v>0</v>
      </c>
      <c r="O59" s="7">
        <f t="shared" si="6"/>
        <v>0</v>
      </c>
      <c r="P59" s="2"/>
      <c r="Q59" s="2"/>
      <c r="R59" s="7">
        <v>0</v>
      </c>
      <c r="S59" s="7">
        <f t="shared" si="7"/>
        <v>0</v>
      </c>
      <c r="U59" s="7">
        <f t="shared" si="8"/>
        <v>0</v>
      </c>
      <c r="V59" s="2"/>
      <c r="W59" s="2"/>
      <c r="X59" s="7">
        <v>0</v>
      </c>
      <c r="Y59" s="7">
        <f t="shared" si="9"/>
        <v>0</v>
      </c>
      <c r="AA59" s="7">
        <f t="shared" si="10"/>
        <v>0</v>
      </c>
      <c r="AB59" s="2"/>
      <c r="AC59" s="2"/>
      <c r="AD59" s="7">
        <v>0</v>
      </c>
      <c r="AE59" s="7">
        <f t="shared" si="11"/>
        <v>0</v>
      </c>
      <c r="AG59" s="7">
        <f t="shared" si="12"/>
        <v>0</v>
      </c>
      <c r="AH59" s="2"/>
      <c r="AI59" s="2"/>
      <c r="AJ59" s="7">
        <f t="shared" si="0"/>
        <v>0</v>
      </c>
      <c r="AK59" s="7">
        <f t="shared" si="13"/>
        <v>0</v>
      </c>
      <c r="AM59" s="7">
        <f t="shared" si="14"/>
        <v>0</v>
      </c>
      <c r="AN59" s="7">
        <v>0</v>
      </c>
      <c r="AO59" s="7">
        <f t="shared" si="15"/>
        <v>0</v>
      </c>
      <c r="AR59" s="8">
        <f t="shared" si="2"/>
        <v>0</v>
      </c>
      <c r="AS59" s="2">
        <f t="shared" si="16"/>
        <v>0</v>
      </c>
      <c r="AT59" s="8">
        <f t="shared" si="1"/>
        <v>0</v>
      </c>
      <c r="AU59" s="8">
        <f t="shared" si="17"/>
        <v>0</v>
      </c>
    </row>
    <row r="60" customHeight="1" spans="2:47">
      <c r="B60" s="10">
        <v>56</v>
      </c>
      <c r="C60" s="7" t="s">
        <v>79</v>
      </c>
      <c r="D60" s="7">
        <v>0</v>
      </c>
      <c r="E60" s="7">
        <v>0</v>
      </c>
      <c r="F60" s="7">
        <v>0</v>
      </c>
      <c r="G60" s="7">
        <f t="shared" si="18"/>
        <v>0</v>
      </c>
      <c r="I60" s="7">
        <f t="shared" si="4"/>
        <v>0</v>
      </c>
      <c r="M60" s="7">
        <f t="shared" si="19"/>
        <v>0</v>
      </c>
      <c r="O60" s="7">
        <f t="shared" si="6"/>
        <v>0</v>
      </c>
      <c r="P60" s="2"/>
      <c r="Q60" s="2"/>
      <c r="R60" s="7">
        <v>0</v>
      </c>
      <c r="S60" s="7">
        <f t="shared" si="7"/>
        <v>0</v>
      </c>
      <c r="U60" s="7">
        <f t="shared" si="8"/>
        <v>0</v>
      </c>
      <c r="V60" s="2"/>
      <c r="W60" s="2"/>
      <c r="X60" s="7">
        <v>0</v>
      </c>
      <c r="Y60" s="7">
        <f t="shared" si="9"/>
        <v>0</v>
      </c>
      <c r="AA60" s="7">
        <f t="shared" si="10"/>
        <v>0</v>
      </c>
      <c r="AB60" s="2"/>
      <c r="AC60" s="2"/>
      <c r="AD60" s="7">
        <v>0</v>
      </c>
      <c r="AE60" s="7">
        <f t="shared" si="11"/>
        <v>0</v>
      </c>
      <c r="AG60" s="7">
        <f t="shared" si="12"/>
        <v>0</v>
      </c>
      <c r="AH60" s="2"/>
      <c r="AI60" s="2"/>
      <c r="AJ60" s="7">
        <f t="shared" si="0"/>
        <v>0</v>
      </c>
      <c r="AK60" s="7">
        <f t="shared" si="13"/>
        <v>0</v>
      </c>
      <c r="AM60" s="7">
        <f t="shared" si="14"/>
        <v>0</v>
      </c>
      <c r="AN60" s="7">
        <v>0</v>
      </c>
      <c r="AO60" s="7">
        <f t="shared" si="15"/>
        <v>0</v>
      </c>
      <c r="AR60" s="8">
        <f t="shared" si="2"/>
        <v>0</v>
      </c>
      <c r="AS60" s="2">
        <f t="shared" si="16"/>
        <v>0</v>
      </c>
      <c r="AT60" s="8">
        <f t="shared" si="1"/>
        <v>0</v>
      </c>
      <c r="AU60" s="8">
        <f t="shared" si="17"/>
        <v>0</v>
      </c>
    </row>
    <row r="61" customHeight="1" spans="2:47">
      <c r="B61" s="10">
        <v>57</v>
      </c>
      <c r="C61" s="7" t="s">
        <v>80</v>
      </c>
      <c r="D61" s="7">
        <v>0</v>
      </c>
      <c r="E61" s="7">
        <v>0</v>
      </c>
      <c r="F61" s="7">
        <v>0</v>
      </c>
      <c r="G61" s="7">
        <f t="shared" si="18"/>
        <v>0</v>
      </c>
      <c r="I61" s="7">
        <f t="shared" si="4"/>
        <v>0</v>
      </c>
      <c r="M61" s="7">
        <f t="shared" si="19"/>
        <v>0</v>
      </c>
      <c r="O61" s="7">
        <f t="shared" si="6"/>
        <v>0</v>
      </c>
      <c r="P61" s="2"/>
      <c r="Q61" s="2"/>
      <c r="R61" s="7">
        <v>0</v>
      </c>
      <c r="S61" s="7">
        <f t="shared" si="7"/>
        <v>0</v>
      </c>
      <c r="U61" s="7">
        <f t="shared" si="8"/>
        <v>0</v>
      </c>
      <c r="V61" s="2"/>
      <c r="W61" s="2"/>
      <c r="X61" s="7">
        <v>0</v>
      </c>
      <c r="Y61" s="7">
        <f t="shared" si="9"/>
        <v>0</v>
      </c>
      <c r="AA61" s="7">
        <f t="shared" si="10"/>
        <v>0</v>
      </c>
      <c r="AB61" s="2"/>
      <c r="AC61" s="2"/>
      <c r="AD61" s="7">
        <v>0</v>
      </c>
      <c r="AE61" s="7">
        <f t="shared" si="11"/>
        <v>0</v>
      </c>
      <c r="AG61" s="7">
        <f t="shared" si="12"/>
        <v>0</v>
      </c>
      <c r="AH61" s="2"/>
      <c r="AI61" s="2"/>
      <c r="AJ61" s="7">
        <f t="shared" si="0"/>
        <v>0</v>
      </c>
      <c r="AK61" s="7">
        <f t="shared" si="13"/>
        <v>0</v>
      </c>
      <c r="AM61" s="7">
        <f t="shared" si="14"/>
        <v>0</v>
      </c>
      <c r="AN61" s="7">
        <v>0</v>
      </c>
      <c r="AO61" s="7">
        <f t="shared" si="15"/>
        <v>0</v>
      </c>
      <c r="AR61" s="8">
        <f t="shared" si="2"/>
        <v>0</v>
      </c>
      <c r="AS61" s="2">
        <f t="shared" si="16"/>
        <v>0</v>
      </c>
      <c r="AT61" s="8">
        <f t="shared" si="1"/>
        <v>0</v>
      </c>
      <c r="AU61" s="8">
        <f t="shared" si="17"/>
        <v>0</v>
      </c>
    </row>
    <row r="62" customHeight="1" spans="2:47">
      <c r="B62" s="10">
        <v>58</v>
      </c>
      <c r="C62" s="7" t="s">
        <v>81</v>
      </c>
      <c r="D62" s="7">
        <v>0</v>
      </c>
      <c r="E62" s="7">
        <v>0</v>
      </c>
      <c r="F62" s="7">
        <v>0</v>
      </c>
      <c r="G62" s="7">
        <f t="shared" si="18"/>
        <v>0</v>
      </c>
      <c r="I62" s="7">
        <f t="shared" si="4"/>
        <v>0</v>
      </c>
      <c r="M62" s="7">
        <f t="shared" si="19"/>
        <v>0</v>
      </c>
      <c r="O62" s="7">
        <f t="shared" si="6"/>
        <v>0</v>
      </c>
      <c r="P62" s="2"/>
      <c r="Q62" s="2"/>
      <c r="R62" s="7">
        <v>0</v>
      </c>
      <c r="S62" s="7">
        <f t="shared" si="7"/>
        <v>0</v>
      </c>
      <c r="U62" s="7">
        <f t="shared" si="8"/>
        <v>0</v>
      </c>
      <c r="V62" s="2"/>
      <c r="W62" s="2"/>
      <c r="X62" s="4">
        <v>0</v>
      </c>
      <c r="Y62" s="7">
        <f t="shared" si="9"/>
        <v>0</v>
      </c>
      <c r="AA62" s="7">
        <f t="shared" si="10"/>
        <v>0</v>
      </c>
      <c r="AB62" s="2"/>
      <c r="AC62" s="2"/>
      <c r="AD62" s="7">
        <v>0</v>
      </c>
      <c r="AE62" s="7">
        <f t="shared" si="11"/>
        <v>0</v>
      </c>
      <c r="AG62" s="7">
        <f t="shared" si="12"/>
        <v>0</v>
      </c>
      <c r="AH62" s="2"/>
      <c r="AI62" s="2"/>
      <c r="AJ62" s="7">
        <f t="shared" si="0"/>
        <v>0</v>
      </c>
      <c r="AK62" s="7">
        <f t="shared" si="13"/>
        <v>0</v>
      </c>
      <c r="AM62" s="7">
        <f t="shared" si="14"/>
        <v>0</v>
      </c>
      <c r="AN62" s="7">
        <v>0</v>
      </c>
      <c r="AO62" s="7">
        <f t="shared" si="15"/>
        <v>0</v>
      </c>
      <c r="AR62" s="8">
        <f t="shared" si="2"/>
        <v>0</v>
      </c>
      <c r="AS62" s="2">
        <f t="shared" si="16"/>
        <v>0</v>
      </c>
      <c r="AT62" s="8">
        <f t="shared" si="1"/>
        <v>0</v>
      </c>
      <c r="AU62" s="8">
        <f t="shared" si="17"/>
        <v>0</v>
      </c>
    </row>
    <row r="63" customHeight="1" spans="2:47">
      <c r="B63" s="10">
        <v>59</v>
      </c>
      <c r="C63" s="7" t="s">
        <v>82</v>
      </c>
      <c r="D63" s="7">
        <v>0</v>
      </c>
      <c r="E63" s="7">
        <v>0</v>
      </c>
      <c r="F63" s="7">
        <v>0</v>
      </c>
      <c r="G63" s="7">
        <f t="shared" si="18"/>
        <v>0</v>
      </c>
      <c r="I63" s="7">
        <f t="shared" si="4"/>
        <v>0</v>
      </c>
      <c r="M63" s="7">
        <f t="shared" si="19"/>
        <v>0</v>
      </c>
      <c r="O63" s="7">
        <f t="shared" si="6"/>
        <v>0</v>
      </c>
      <c r="P63" s="2"/>
      <c r="Q63" s="2"/>
      <c r="R63" s="7">
        <v>0</v>
      </c>
      <c r="S63" s="7">
        <f t="shared" si="7"/>
        <v>0</v>
      </c>
      <c r="U63" s="7">
        <f t="shared" si="8"/>
        <v>0</v>
      </c>
      <c r="V63" s="2"/>
      <c r="W63" s="2"/>
      <c r="X63" s="7">
        <v>0</v>
      </c>
      <c r="Y63" s="7">
        <f t="shared" si="9"/>
        <v>0</v>
      </c>
      <c r="AA63" s="7">
        <f t="shared" si="10"/>
        <v>0</v>
      </c>
      <c r="AB63" s="2"/>
      <c r="AC63" s="2"/>
      <c r="AD63" s="7">
        <v>0</v>
      </c>
      <c r="AE63" s="7">
        <f t="shared" si="11"/>
        <v>0</v>
      </c>
      <c r="AG63" s="7">
        <f t="shared" si="12"/>
        <v>0</v>
      </c>
      <c r="AH63" s="2"/>
      <c r="AI63" s="2"/>
      <c r="AJ63" s="7">
        <f t="shared" si="0"/>
        <v>0</v>
      </c>
      <c r="AK63" s="7">
        <f t="shared" si="13"/>
        <v>0</v>
      </c>
      <c r="AM63" s="7">
        <f t="shared" si="14"/>
        <v>0</v>
      </c>
      <c r="AN63" s="7">
        <v>0</v>
      </c>
      <c r="AO63" s="7">
        <f t="shared" si="15"/>
        <v>0</v>
      </c>
      <c r="AR63" s="8">
        <f t="shared" si="2"/>
        <v>0</v>
      </c>
      <c r="AS63" s="2">
        <f t="shared" si="16"/>
        <v>0</v>
      </c>
      <c r="AT63" s="8">
        <f t="shared" si="1"/>
        <v>0</v>
      </c>
      <c r="AU63" s="8">
        <f t="shared" si="17"/>
        <v>0</v>
      </c>
    </row>
    <row r="64" customHeight="1" spans="2:47">
      <c r="B64" s="10">
        <v>60</v>
      </c>
      <c r="C64" s="7" t="s">
        <v>83</v>
      </c>
      <c r="D64" s="7">
        <v>0</v>
      </c>
      <c r="E64" s="7">
        <v>0</v>
      </c>
      <c r="F64" s="7">
        <v>0</v>
      </c>
      <c r="G64" s="7">
        <f t="shared" si="18"/>
        <v>0</v>
      </c>
      <c r="I64" s="7">
        <f t="shared" si="4"/>
        <v>0</v>
      </c>
      <c r="M64" s="7">
        <f t="shared" si="19"/>
        <v>0</v>
      </c>
      <c r="O64" s="7">
        <f t="shared" si="6"/>
        <v>0</v>
      </c>
      <c r="P64" s="2"/>
      <c r="Q64" s="2"/>
      <c r="R64" s="7">
        <v>0</v>
      </c>
      <c r="S64" s="7">
        <f t="shared" si="7"/>
        <v>0</v>
      </c>
      <c r="U64" s="7">
        <f t="shared" si="8"/>
        <v>0</v>
      </c>
      <c r="V64" s="2"/>
      <c r="W64" s="2"/>
      <c r="X64" s="7">
        <v>0</v>
      </c>
      <c r="Y64" s="7">
        <f t="shared" si="9"/>
        <v>0</v>
      </c>
      <c r="AA64" s="7">
        <f t="shared" si="10"/>
        <v>0</v>
      </c>
      <c r="AB64" s="2"/>
      <c r="AC64" s="2"/>
      <c r="AD64" s="7">
        <v>0</v>
      </c>
      <c r="AE64" s="7">
        <f t="shared" si="11"/>
        <v>0</v>
      </c>
      <c r="AG64" s="7">
        <f t="shared" si="12"/>
        <v>0</v>
      </c>
      <c r="AH64" s="2"/>
      <c r="AI64" s="2"/>
      <c r="AJ64" s="7">
        <f t="shared" si="0"/>
        <v>0</v>
      </c>
      <c r="AK64" s="7">
        <f t="shared" si="13"/>
        <v>0</v>
      </c>
      <c r="AM64" s="7">
        <f t="shared" si="14"/>
        <v>0</v>
      </c>
      <c r="AN64" s="7">
        <v>0</v>
      </c>
      <c r="AO64" s="7">
        <f t="shared" si="15"/>
        <v>0</v>
      </c>
      <c r="AR64" s="8">
        <f t="shared" si="2"/>
        <v>0</v>
      </c>
      <c r="AS64" s="2">
        <f t="shared" si="16"/>
        <v>0</v>
      </c>
      <c r="AT64" s="8">
        <f t="shared" si="1"/>
        <v>0</v>
      </c>
      <c r="AU64" s="8">
        <f t="shared" si="17"/>
        <v>0</v>
      </c>
    </row>
    <row r="65" customHeight="1" spans="2:47">
      <c r="B65" s="10">
        <v>61</v>
      </c>
      <c r="C65" s="7" t="s">
        <v>84</v>
      </c>
      <c r="D65" s="7">
        <v>0</v>
      </c>
      <c r="E65" s="7">
        <v>0</v>
      </c>
      <c r="F65" s="7">
        <v>0</v>
      </c>
      <c r="G65" s="7">
        <f t="shared" si="18"/>
        <v>0</v>
      </c>
      <c r="I65" s="7">
        <f t="shared" si="4"/>
        <v>0</v>
      </c>
      <c r="M65" s="7">
        <f t="shared" si="19"/>
        <v>0</v>
      </c>
      <c r="O65" s="7">
        <f t="shared" si="6"/>
        <v>0</v>
      </c>
      <c r="P65" s="2"/>
      <c r="Q65" s="2"/>
      <c r="R65" s="7">
        <v>0</v>
      </c>
      <c r="S65" s="7">
        <f t="shared" si="7"/>
        <v>0</v>
      </c>
      <c r="U65" s="7">
        <f t="shared" si="8"/>
        <v>0</v>
      </c>
      <c r="V65" s="2"/>
      <c r="W65" s="2"/>
      <c r="X65" s="7">
        <v>0</v>
      </c>
      <c r="Y65" s="7">
        <f t="shared" si="9"/>
        <v>0</v>
      </c>
      <c r="AA65" s="7">
        <f t="shared" si="10"/>
        <v>0</v>
      </c>
      <c r="AB65" s="2"/>
      <c r="AC65" s="2"/>
      <c r="AD65" s="7">
        <v>0</v>
      </c>
      <c r="AE65" s="7">
        <f t="shared" si="11"/>
        <v>0</v>
      </c>
      <c r="AG65" s="7">
        <f t="shared" si="12"/>
        <v>0</v>
      </c>
      <c r="AH65" s="2"/>
      <c r="AI65" s="2"/>
      <c r="AJ65" s="7">
        <f t="shared" si="0"/>
        <v>0</v>
      </c>
      <c r="AK65" s="7">
        <f t="shared" si="13"/>
        <v>0</v>
      </c>
      <c r="AM65" s="7">
        <f t="shared" si="14"/>
        <v>0</v>
      </c>
      <c r="AN65" s="7">
        <v>0</v>
      </c>
      <c r="AO65" s="7">
        <f t="shared" si="15"/>
        <v>0</v>
      </c>
      <c r="AR65" s="8">
        <f t="shared" si="2"/>
        <v>0</v>
      </c>
      <c r="AS65" s="2">
        <f t="shared" si="16"/>
        <v>0</v>
      </c>
      <c r="AT65" s="8">
        <f t="shared" si="1"/>
        <v>0</v>
      </c>
      <c r="AU65" s="8">
        <f t="shared" si="17"/>
        <v>0</v>
      </c>
    </row>
    <row r="66" customHeight="1" spans="2:47">
      <c r="B66" s="10">
        <v>62</v>
      </c>
      <c r="C66" s="7" t="s">
        <v>85</v>
      </c>
      <c r="D66" s="7">
        <v>0</v>
      </c>
      <c r="E66" s="7">
        <v>0</v>
      </c>
      <c r="F66" s="7">
        <v>0</v>
      </c>
      <c r="G66" s="7">
        <f t="shared" si="18"/>
        <v>0</v>
      </c>
      <c r="I66" s="7">
        <f t="shared" si="4"/>
        <v>0</v>
      </c>
      <c r="M66" s="7">
        <f t="shared" si="19"/>
        <v>0</v>
      </c>
      <c r="O66" s="7">
        <f t="shared" si="6"/>
        <v>0</v>
      </c>
      <c r="P66" s="2"/>
      <c r="Q66" s="2"/>
      <c r="R66" s="7">
        <v>0</v>
      </c>
      <c r="S66" s="7">
        <f t="shared" si="7"/>
        <v>0</v>
      </c>
      <c r="U66" s="7">
        <f t="shared" si="8"/>
        <v>0</v>
      </c>
      <c r="V66" s="2"/>
      <c r="W66" s="2"/>
      <c r="X66" s="7">
        <v>0</v>
      </c>
      <c r="Y66" s="7">
        <f t="shared" si="9"/>
        <v>0</v>
      </c>
      <c r="AA66" s="7">
        <f t="shared" si="10"/>
        <v>0</v>
      </c>
      <c r="AB66" s="2"/>
      <c r="AC66" s="2"/>
      <c r="AD66" s="7">
        <v>0</v>
      </c>
      <c r="AE66" s="7">
        <f t="shared" si="11"/>
        <v>0</v>
      </c>
      <c r="AG66" s="7">
        <f t="shared" si="12"/>
        <v>0</v>
      </c>
      <c r="AH66" s="2"/>
      <c r="AI66" s="2"/>
      <c r="AJ66" s="7">
        <f t="shared" si="0"/>
        <v>0</v>
      </c>
      <c r="AK66" s="7">
        <f t="shared" si="13"/>
        <v>0</v>
      </c>
      <c r="AM66" s="7">
        <f t="shared" si="14"/>
        <v>0</v>
      </c>
      <c r="AN66" s="7">
        <v>0</v>
      </c>
      <c r="AO66" s="7">
        <f t="shared" si="15"/>
        <v>0</v>
      </c>
      <c r="AR66" s="8">
        <f t="shared" si="2"/>
        <v>0</v>
      </c>
      <c r="AS66" s="2">
        <f t="shared" si="16"/>
        <v>0</v>
      </c>
      <c r="AT66" s="8">
        <f t="shared" si="1"/>
        <v>0</v>
      </c>
      <c r="AU66" s="8">
        <f t="shared" si="17"/>
        <v>0</v>
      </c>
    </row>
    <row r="67" customHeight="1" spans="2:47">
      <c r="B67" s="10">
        <v>63</v>
      </c>
      <c r="C67" s="7" t="s">
        <v>86</v>
      </c>
      <c r="D67" s="7">
        <v>0</v>
      </c>
      <c r="E67" s="7">
        <v>0</v>
      </c>
      <c r="F67" s="7">
        <v>0</v>
      </c>
      <c r="G67" s="7">
        <f t="shared" si="18"/>
        <v>0</v>
      </c>
      <c r="I67" s="7">
        <f t="shared" si="4"/>
        <v>0</v>
      </c>
      <c r="M67" s="7">
        <f t="shared" si="19"/>
        <v>0</v>
      </c>
      <c r="O67" s="7">
        <f t="shared" si="6"/>
        <v>0</v>
      </c>
      <c r="P67" s="2"/>
      <c r="Q67" s="2"/>
      <c r="R67" s="7">
        <v>0</v>
      </c>
      <c r="S67" s="7">
        <f t="shared" si="7"/>
        <v>0</v>
      </c>
      <c r="U67" s="7">
        <f t="shared" si="8"/>
        <v>0</v>
      </c>
      <c r="V67" s="2"/>
      <c r="W67" s="2"/>
      <c r="X67" s="7">
        <v>0</v>
      </c>
      <c r="Y67" s="7">
        <f t="shared" si="9"/>
        <v>0</v>
      </c>
      <c r="AA67" s="7">
        <f t="shared" si="10"/>
        <v>0</v>
      </c>
      <c r="AB67" s="2"/>
      <c r="AC67" s="2"/>
      <c r="AD67" s="7">
        <v>0</v>
      </c>
      <c r="AE67" s="7">
        <f t="shared" si="11"/>
        <v>0</v>
      </c>
      <c r="AG67" s="7">
        <f t="shared" si="12"/>
        <v>0</v>
      </c>
      <c r="AH67" s="2"/>
      <c r="AI67" s="2"/>
      <c r="AJ67" s="7">
        <f t="shared" si="0"/>
        <v>0</v>
      </c>
      <c r="AK67" s="7">
        <f t="shared" si="13"/>
        <v>0</v>
      </c>
      <c r="AM67" s="7">
        <f t="shared" si="14"/>
        <v>0</v>
      </c>
      <c r="AN67" s="7">
        <v>0</v>
      </c>
      <c r="AO67" s="7">
        <f t="shared" si="15"/>
        <v>0</v>
      </c>
      <c r="AR67" s="8">
        <f t="shared" si="2"/>
        <v>0</v>
      </c>
      <c r="AS67" s="2">
        <f t="shared" si="16"/>
        <v>0</v>
      </c>
      <c r="AT67" s="8">
        <f t="shared" si="1"/>
        <v>0</v>
      </c>
      <c r="AU67" s="8">
        <f t="shared" si="17"/>
        <v>0</v>
      </c>
    </row>
    <row r="68" customHeight="1" spans="2:47">
      <c r="B68" s="10">
        <v>64</v>
      </c>
      <c r="C68" s="7" t="s">
        <v>87</v>
      </c>
      <c r="D68" s="7">
        <v>0</v>
      </c>
      <c r="E68" s="7">
        <v>0</v>
      </c>
      <c r="F68" s="7">
        <v>0</v>
      </c>
      <c r="G68" s="7">
        <f t="shared" si="18"/>
        <v>0</v>
      </c>
      <c r="I68" s="7">
        <f t="shared" si="4"/>
        <v>0</v>
      </c>
      <c r="M68" s="7">
        <f t="shared" si="19"/>
        <v>0</v>
      </c>
      <c r="O68" s="7">
        <f t="shared" si="6"/>
        <v>0</v>
      </c>
      <c r="P68" s="2"/>
      <c r="Q68" s="2"/>
      <c r="R68" s="7">
        <v>0</v>
      </c>
      <c r="S68" s="7">
        <f t="shared" si="7"/>
        <v>0</v>
      </c>
      <c r="U68" s="7">
        <f t="shared" si="8"/>
        <v>0</v>
      </c>
      <c r="V68" s="2"/>
      <c r="W68" s="2"/>
      <c r="X68" s="7">
        <v>0</v>
      </c>
      <c r="Y68" s="7">
        <f t="shared" si="9"/>
        <v>0</v>
      </c>
      <c r="AA68" s="7">
        <f t="shared" si="10"/>
        <v>0</v>
      </c>
      <c r="AB68" s="2"/>
      <c r="AC68" s="2"/>
      <c r="AD68" s="7">
        <v>0</v>
      </c>
      <c r="AE68" s="7">
        <f t="shared" si="11"/>
        <v>0</v>
      </c>
      <c r="AG68" s="7">
        <f t="shared" si="12"/>
        <v>0</v>
      </c>
      <c r="AH68" s="2"/>
      <c r="AI68" s="2"/>
      <c r="AJ68" s="7">
        <f t="shared" ref="AJ68:AJ90" si="20">+F68+L68+R68+X68+AD68</f>
        <v>0</v>
      </c>
      <c r="AK68" s="7">
        <f t="shared" si="13"/>
        <v>0</v>
      </c>
      <c r="AM68" s="7">
        <f t="shared" si="14"/>
        <v>0</v>
      </c>
      <c r="AN68" s="7">
        <v>0</v>
      </c>
      <c r="AO68" s="7">
        <f t="shared" si="15"/>
        <v>0</v>
      </c>
      <c r="AR68" s="8">
        <f t="shared" si="2"/>
        <v>0</v>
      </c>
      <c r="AS68" s="2">
        <f t="shared" si="16"/>
        <v>0</v>
      </c>
      <c r="AT68" s="8">
        <f t="shared" ref="AT68:AT90" si="21">H68+N68+T68+Z68+AF68+AL68</f>
        <v>0</v>
      </c>
      <c r="AU68" s="8">
        <f t="shared" si="17"/>
        <v>0</v>
      </c>
    </row>
    <row r="69" customHeight="1" spans="2:47">
      <c r="B69" s="10">
        <v>65</v>
      </c>
      <c r="C69" s="7" t="s">
        <v>88</v>
      </c>
      <c r="D69" s="7">
        <v>0</v>
      </c>
      <c r="E69" s="7">
        <v>0</v>
      </c>
      <c r="F69" s="7">
        <v>0</v>
      </c>
      <c r="G69" s="7">
        <f t="shared" si="18"/>
        <v>0</v>
      </c>
      <c r="I69" s="7">
        <f t="shared" si="4"/>
        <v>0</v>
      </c>
      <c r="M69" s="7">
        <f t="shared" si="19"/>
        <v>0</v>
      </c>
      <c r="O69" s="7">
        <f t="shared" si="6"/>
        <v>0</v>
      </c>
      <c r="P69" s="2"/>
      <c r="Q69" s="2"/>
      <c r="R69" s="7">
        <v>0</v>
      </c>
      <c r="S69" s="7">
        <f t="shared" si="7"/>
        <v>0</v>
      </c>
      <c r="U69" s="7">
        <f t="shared" si="8"/>
        <v>0</v>
      </c>
      <c r="V69" s="2"/>
      <c r="W69" s="2"/>
      <c r="X69" s="7">
        <v>0</v>
      </c>
      <c r="Y69" s="7">
        <f t="shared" si="9"/>
        <v>0</v>
      </c>
      <c r="AA69" s="7">
        <f t="shared" si="10"/>
        <v>0</v>
      </c>
      <c r="AB69" s="2"/>
      <c r="AC69" s="2"/>
      <c r="AD69" s="7">
        <v>0</v>
      </c>
      <c r="AE69" s="7">
        <f t="shared" si="11"/>
        <v>0</v>
      </c>
      <c r="AG69" s="7">
        <f t="shared" si="12"/>
        <v>0</v>
      </c>
      <c r="AH69" s="2"/>
      <c r="AI69" s="2"/>
      <c r="AJ69" s="7">
        <f t="shared" si="20"/>
        <v>0</v>
      </c>
      <c r="AK69" s="7">
        <f t="shared" si="13"/>
        <v>0</v>
      </c>
      <c r="AM69" s="7">
        <f t="shared" si="14"/>
        <v>0</v>
      </c>
      <c r="AN69" s="7">
        <v>0</v>
      </c>
      <c r="AO69" s="7">
        <f t="shared" si="15"/>
        <v>0</v>
      </c>
      <c r="AR69" s="8">
        <f t="shared" ref="AR69:AR90" si="22">SUM(F69,L69,R69,X69,AD69,AN69)</f>
        <v>0</v>
      </c>
      <c r="AS69" s="2">
        <f t="shared" si="16"/>
        <v>0</v>
      </c>
      <c r="AT69" s="8">
        <f t="shared" si="21"/>
        <v>0</v>
      </c>
      <c r="AU69" s="8">
        <f t="shared" si="17"/>
        <v>0</v>
      </c>
    </row>
    <row r="70" customHeight="1" spans="2:47">
      <c r="B70" s="10">
        <v>66</v>
      </c>
      <c r="C70" s="7" t="s">
        <v>89</v>
      </c>
      <c r="D70" s="7">
        <v>0</v>
      </c>
      <c r="E70" s="7">
        <v>0</v>
      </c>
      <c r="F70" s="7">
        <v>0</v>
      </c>
      <c r="G70" s="7">
        <f t="shared" si="18"/>
        <v>0</v>
      </c>
      <c r="I70" s="7">
        <f t="shared" ref="I70:I90" si="23">H70/$H$4</f>
        <v>0</v>
      </c>
      <c r="M70" s="7">
        <f t="shared" si="19"/>
        <v>0</v>
      </c>
      <c r="O70" s="7">
        <f t="shared" ref="O70:O90" si="24">N70/$N$4</f>
        <v>0</v>
      </c>
      <c r="P70" s="2"/>
      <c r="Q70" s="2"/>
      <c r="R70" s="7">
        <v>0</v>
      </c>
      <c r="S70" s="7">
        <f t="shared" ref="S70:S90" si="25">+R70/R$4</f>
        <v>0</v>
      </c>
      <c r="U70" s="7">
        <f t="shared" ref="U70:U90" si="26">T70/$T$4</f>
        <v>0</v>
      </c>
      <c r="V70" s="2"/>
      <c r="W70" s="2"/>
      <c r="X70" s="7">
        <v>0</v>
      </c>
      <c r="Y70" s="7">
        <f t="shared" ref="Y70:Y90" si="27">X70/$X$4</f>
        <v>0</v>
      </c>
      <c r="AA70" s="7">
        <f t="shared" ref="AA70:AA90" si="28">Z70/$Z$4</f>
        <v>0</v>
      </c>
      <c r="AB70" s="2"/>
      <c r="AC70" s="2"/>
      <c r="AD70" s="7">
        <v>0</v>
      </c>
      <c r="AE70" s="7">
        <f t="shared" ref="AE70:AE90" si="29">AD70/$AD$4</f>
        <v>0</v>
      </c>
      <c r="AG70" s="7">
        <f t="shared" ref="AG70:AG90" si="30">AF70/$AF$4</f>
        <v>0</v>
      </c>
      <c r="AH70" s="2"/>
      <c r="AI70" s="2"/>
      <c r="AJ70" s="7">
        <f t="shared" si="20"/>
        <v>0</v>
      </c>
      <c r="AK70" s="7">
        <f t="shared" ref="AK70:AK90" si="31">AJ70/$AJ$4</f>
        <v>0</v>
      </c>
      <c r="AM70" s="7">
        <f t="shared" ref="AM70:AM90" si="32">AL70/$AL$4</f>
        <v>0</v>
      </c>
      <c r="AN70" s="7">
        <v>0</v>
      </c>
      <c r="AO70" s="7">
        <f t="shared" ref="AO70:AO90" si="33">AN70/$AN$4</f>
        <v>0</v>
      </c>
      <c r="AR70" s="8">
        <f t="shared" si="22"/>
        <v>0</v>
      </c>
      <c r="AS70" s="2">
        <f t="shared" ref="AS70:AS92" si="34">AR70/$AR$4</f>
        <v>0</v>
      </c>
      <c r="AT70" s="8">
        <f t="shared" si="21"/>
        <v>0</v>
      </c>
      <c r="AU70" s="8">
        <f t="shared" ref="AU70:AU90" si="35">AT70/$AT$4</f>
        <v>0</v>
      </c>
    </row>
    <row r="71" customHeight="1" spans="2:47">
      <c r="B71" s="10">
        <v>67</v>
      </c>
      <c r="C71" s="7" t="s">
        <v>90</v>
      </c>
      <c r="D71" s="7">
        <v>0</v>
      </c>
      <c r="E71" s="7">
        <v>0</v>
      </c>
      <c r="F71" s="7">
        <v>0</v>
      </c>
      <c r="G71" s="7">
        <f t="shared" si="18"/>
        <v>0</v>
      </c>
      <c r="I71" s="7">
        <f t="shared" si="23"/>
        <v>0</v>
      </c>
      <c r="M71" s="7">
        <f t="shared" si="19"/>
        <v>0</v>
      </c>
      <c r="O71" s="7">
        <f t="shared" si="24"/>
        <v>0</v>
      </c>
      <c r="P71" s="2"/>
      <c r="Q71" s="2"/>
      <c r="R71" s="7">
        <v>0</v>
      </c>
      <c r="S71" s="7">
        <f t="shared" si="25"/>
        <v>0</v>
      </c>
      <c r="U71" s="7">
        <f t="shared" si="26"/>
        <v>0</v>
      </c>
      <c r="V71" s="2"/>
      <c r="W71" s="2"/>
      <c r="X71" s="7">
        <v>0</v>
      </c>
      <c r="Y71" s="7">
        <f t="shared" si="27"/>
        <v>0</v>
      </c>
      <c r="AA71" s="7">
        <f t="shared" si="28"/>
        <v>0</v>
      </c>
      <c r="AB71" s="2"/>
      <c r="AC71" s="2"/>
      <c r="AD71" s="7">
        <v>0</v>
      </c>
      <c r="AE71" s="7">
        <f t="shared" si="29"/>
        <v>0</v>
      </c>
      <c r="AG71" s="7">
        <f t="shared" si="30"/>
        <v>0</v>
      </c>
      <c r="AH71" s="2"/>
      <c r="AI71" s="2"/>
      <c r="AJ71" s="7">
        <f t="shared" si="20"/>
        <v>0</v>
      </c>
      <c r="AK71" s="7">
        <f t="shared" si="31"/>
        <v>0</v>
      </c>
      <c r="AM71" s="7">
        <f t="shared" si="32"/>
        <v>0</v>
      </c>
      <c r="AN71" s="7">
        <v>0</v>
      </c>
      <c r="AO71" s="7">
        <f t="shared" si="33"/>
        <v>0</v>
      </c>
      <c r="AR71" s="8">
        <f t="shared" si="22"/>
        <v>0</v>
      </c>
      <c r="AS71" s="2">
        <f t="shared" si="34"/>
        <v>0</v>
      </c>
      <c r="AT71" s="8">
        <f t="shared" si="21"/>
        <v>0</v>
      </c>
      <c r="AU71" s="8">
        <f t="shared" si="35"/>
        <v>0</v>
      </c>
    </row>
    <row r="72" customHeight="1" spans="2:47">
      <c r="B72" s="10">
        <v>68</v>
      </c>
      <c r="C72" s="7" t="s">
        <v>91</v>
      </c>
      <c r="D72" s="7">
        <v>0</v>
      </c>
      <c r="E72" s="7">
        <v>0</v>
      </c>
      <c r="F72" s="7">
        <v>0</v>
      </c>
      <c r="G72" s="7">
        <f t="shared" si="18"/>
        <v>0</v>
      </c>
      <c r="I72" s="7">
        <f t="shared" si="23"/>
        <v>0</v>
      </c>
      <c r="M72" s="7">
        <f t="shared" si="19"/>
        <v>0</v>
      </c>
      <c r="O72" s="7">
        <f t="shared" si="24"/>
        <v>0</v>
      </c>
      <c r="P72" s="2"/>
      <c r="Q72" s="2"/>
      <c r="R72" s="7">
        <v>0</v>
      </c>
      <c r="S72" s="7">
        <f t="shared" si="25"/>
        <v>0</v>
      </c>
      <c r="U72" s="7">
        <f t="shared" si="26"/>
        <v>0</v>
      </c>
      <c r="V72" s="2"/>
      <c r="W72" s="2"/>
      <c r="X72" s="7">
        <v>0</v>
      </c>
      <c r="Y72" s="7">
        <f t="shared" si="27"/>
        <v>0</v>
      </c>
      <c r="AA72" s="7">
        <f t="shared" si="28"/>
        <v>0</v>
      </c>
      <c r="AB72" s="2"/>
      <c r="AC72" s="2"/>
      <c r="AD72" s="7">
        <v>0</v>
      </c>
      <c r="AE72" s="7">
        <f t="shared" si="29"/>
        <v>0</v>
      </c>
      <c r="AG72" s="7">
        <f t="shared" si="30"/>
        <v>0</v>
      </c>
      <c r="AH72" s="2"/>
      <c r="AI72" s="2"/>
      <c r="AJ72" s="7">
        <f t="shared" si="20"/>
        <v>0</v>
      </c>
      <c r="AK72" s="7">
        <f t="shared" si="31"/>
        <v>0</v>
      </c>
      <c r="AM72" s="7">
        <f t="shared" si="32"/>
        <v>0</v>
      </c>
      <c r="AN72" s="7">
        <v>0</v>
      </c>
      <c r="AO72" s="7">
        <f t="shared" si="33"/>
        <v>0</v>
      </c>
      <c r="AR72" s="8">
        <f t="shared" si="22"/>
        <v>0</v>
      </c>
      <c r="AS72" s="2">
        <f t="shared" si="34"/>
        <v>0</v>
      </c>
      <c r="AT72" s="8">
        <f t="shared" si="21"/>
        <v>0</v>
      </c>
      <c r="AU72" s="8">
        <f t="shared" si="35"/>
        <v>0</v>
      </c>
    </row>
    <row r="73" customHeight="1" spans="2:47">
      <c r="B73" s="10">
        <v>69</v>
      </c>
      <c r="C73" s="7" t="s">
        <v>92</v>
      </c>
      <c r="D73" s="7">
        <v>0</v>
      </c>
      <c r="E73" s="7">
        <v>0</v>
      </c>
      <c r="F73" s="7">
        <v>0</v>
      </c>
      <c r="G73" s="7">
        <f t="shared" si="18"/>
        <v>0</v>
      </c>
      <c r="I73" s="7">
        <f t="shared" si="23"/>
        <v>0</v>
      </c>
      <c r="M73" s="7">
        <f t="shared" si="19"/>
        <v>0</v>
      </c>
      <c r="O73" s="7">
        <f t="shared" si="24"/>
        <v>0</v>
      </c>
      <c r="P73" s="2"/>
      <c r="Q73" s="2"/>
      <c r="R73" s="7">
        <v>0</v>
      </c>
      <c r="S73" s="7">
        <f t="shared" si="25"/>
        <v>0</v>
      </c>
      <c r="U73" s="7">
        <f t="shared" si="26"/>
        <v>0</v>
      </c>
      <c r="V73" s="2"/>
      <c r="W73" s="2"/>
      <c r="X73" s="7">
        <v>0</v>
      </c>
      <c r="Y73" s="7">
        <f t="shared" si="27"/>
        <v>0</v>
      </c>
      <c r="AA73" s="7">
        <f t="shared" si="28"/>
        <v>0</v>
      </c>
      <c r="AB73" s="2"/>
      <c r="AC73" s="2"/>
      <c r="AD73" s="7">
        <v>0</v>
      </c>
      <c r="AE73" s="7">
        <f t="shared" si="29"/>
        <v>0</v>
      </c>
      <c r="AG73" s="7">
        <f t="shared" si="30"/>
        <v>0</v>
      </c>
      <c r="AH73" s="2"/>
      <c r="AI73" s="2"/>
      <c r="AJ73" s="7">
        <f t="shared" si="20"/>
        <v>0</v>
      </c>
      <c r="AK73" s="7">
        <f t="shared" si="31"/>
        <v>0</v>
      </c>
      <c r="AM73" s="7">
        <f t="shared" si="32"/>
        <v>0</v>
      </c>
      <c r="AN73" s="7">
        <v>0</v>
      </c>
      <c r="AO73" s="7">
        <f t="shared" si="33"/>
        <v>0</v>
      </c>
      <c r="AR73" s="8">
        <f t="shared" si="22"/>
        <v>0</v>
      </c>
      <c r="AS73" s="2">
        <f t="shared" si="34"/>
        <v>0</v>
      </c>
      <c r="AT73" s="8">
        <f t="shared" si="21"/>
        <v>0</v>
      </c>
      <c r="AU73" s="8">
        <f t="shared" si="35"/>
        <v>0</v>
      </c>
    </row>
    <row r="74" customHeight="1" spans="2:47">
      <c r="B74" s="10">
        <v>70</v>
      </c>
      <c r="C74" s="7" t="s">
        <v>93</v>
      </c>
      <c r="D74" s="7">
        <v>0</v>
      </c>
      <c r="E74" s="7">
        <v>0</v>
      </c>
      <c r="F74" s="7">
        <v>0</v>
      </c>
      <c r="G74" s="7">
        <f t="shared" si="18"/>
        <v>0</v>
      </c>
      <c r="I74" s="7">
        <f t="shared" si="23"/>
        <v>0</v>
      </c>
      <c r="M74" s="7">
        <f t="shared" si="19"/>
        <v>0</v>
      </c>
      <c r="O74" s="7">
        <f t="shared" si="24"/>
        <v>0</v>
      </c>
      <c r="P74" s="2"/>
      <c r="Q74" s="2"/>
      <c r="R74" s="7">
        <v>0</v>
      </c>
      <c r="S74" s="7">
        <f t="shared" si="25"/>
        <v>0</v>
      </c>
      <c r="U74" s="7">
        <f t="shared" si="26"/>
        <v>0</v>
      </c>
      <c r="V74" s="2"/>
      <c r="W74" s="2"/>
      <c r="X74" s="7">
        <v>0</v>
      </c>
      <c r="Y74" s="7">
        <f t="shared" si="27"/>
        <v>0</v>
      </c>
      <c r="AA74" s="7">
        <f t="shared" si="28"/>
        <v>0</v>
      </c>
      <c r="AB74" s="2"/>
      <c r="AC74" s="2"/>
      <c r="AD74" s="7">
        <v>0</v>
      </c>
      <c r="AE74" s="7">
        <f t="shared" si="29"/>
        <v>0</v>
      </c>
      <c r="AG74" s="7">
        <f t="shared" si="30"/>
        <v>0</v>
      </c>
      <c r="AH74" s="2"/>
      <c r="AI74" s="2"/>
      <c r="AJ74" s="7">
        <f t="shared" si="20"/>
        <v>0</v>
      </c>
      <c r="AK74" s="7">
        <f t="shared" si="31"/>
        <v>0</v>
      </c>
      <c r="AM74" s="7">
        <f t="shared" si="32"/>
        <v>0</v>
      </c>
      <c r="AN74" s="7">
        <v>0</v>
      </c>
      <c r="AO74" s="7">
        <f t="shared" si="33"/>
        <v>0</v>
      </c>
      <c r="AR74" s="8">
        <f t="shared" si="22"/>
        <v>0</v>
      </c>
      <c r="AS74" s="2">
        <f t="shared" si="34"/>
        <v>0</v>
      </c>
      <c r="AT74" s="8">
        <f t="shared" si="21"/>
        <v>0</v>
      </c>
      <c r="AU74" s="8">
        <f t="shared" si="35"/>
        <v>0</v>
      </c>
    </row>
    <row r="75" customHeight="1" spans="2:47">
      <c r="B75" s="10">
        <v>71</v>
      </c>
      <c r="C75" s="7" t="s">
        <v>94</v>
      </c>
      <c r="D75" s="7">
        <v>0</v>
      </c>
      <c r="E75" s="7">
        <v>0</v>
      </c>
      <c r="F75" s="7">
        <v>0</v>
      </c>
      <c r="G75" s="7">
        <f t="shared" si="18"/>
        <v>0</v>
      </c>
      <c r="I75" s="7">
        <f t="shared" si="23"/>
        <v>0</v>
      </c>
      <c r="M75" s="7">
        <f t="shared" si="19"/>
        <v>0</v>
      </c>
      <c r="O75" s="7">
        <f t="shared" si="24"/>
        <v>0</v>
      </c>
      <c r="P75" s="2"/>
      <c r="Q75" s="2"/>
      <c r="R75" s="7">
        <v>0</v>
      </c>
      <c r="S75" s="7">
        <f t="shared" si="25"/>
        <v>0</v>
      </c>
      <c r="U75" s="7">
        <f t="shared" si="26"/>
        <v>0</v>
      </c>
      <c r="V75" s="2"/>
      <c r="W75" s="2"/>
      <c r="X75" s="7">
        <v>0</v>
      </c>
      <c r="Y75" s="7">
        <f t="shared" si="27"/>
        <v>0</v>
      </c>
      <c r="AA75" s="7">
        <f t="shared" si="28"/>
        <v>0</v>
      </c>
      <c r="AB75" s="2"/>
      <c r="AC75" s="2"/>
      <c r="AD75" s="7">
        <v>0</v>
      </c>
      <c r="AE75" s="7">
        <f t="shared" si="29"/>
        <v>0</v>
      </c>
      <c r="AG75" s="7">
        <f t="shared" si="30"/>
        <v>0</v>
      </c>
      <c r="AH75" s="2"/>
      <c r="AI75" s="2"/>
      <c r="AJ75" s="7">
        <f t="shared" si="20"/>
        <v>0</v>
      </c>
      <c r="AK75" s="7">
        <f t="shared" si="31"/>
        <v>0</v>
      </c>
      <c r="AM75" s="7">
        <f t="shared" si="32"/>
        <v>0</v>
      </c>
      <c r="AN75" s="7">
        <v>0</v>
      </c>
      <c r="AO75" s="7">
        <f t="shared" si="33"/>
        <v>0</v>
      </c>
      <c r="AR75" s="8">
        <f t="shared" si="22"/>
        <v>0</v>
      </c>
      <c r="AS75" s="2">
        <f t="shared" si="34"/>
        <v>0</v>
      </c>
      <c r="AT75" s="8">
        <f t="shared" si="21"/>
        <v>0</v>
      </c>
      <c r="AU75" s="8">
        <f t="shared" si="35"/>
        <v>0</v>
      </c>
    </row>
    <row r="76" customHeight="1" spans="2:47">
      <c r="B76" s="10">
        <v>72</v>
      </c>
      <c r="C76" s="7" t="s">
        <v>95</v>
      </c>
      <c r="D76" s="7">
        <v>0</v>
      </c>
      <c r="E76" s="7">
        <v>0</v>
      </c>
      <c r="F76" s="7">
        <v>0</v>
      </c>
      <c r="G76" s="7">
        <f t="shared" si="18"/>
        <v>0</v>
      </c>
      <c r="I76" s="7">
        <f t="shared" si="23"/>
        <v>0</v>
      </c>
      <c r="M76" s="7">
        <f t="shared" si="19"/>
        <v>0</v>
      </c>
      <c r="O76" s="7">
        <f t="shared" si="24"/>
        <v>0</v>
      </c>
      <c r="P76" s="2"/>
      <c r="Q76" s="2"/>
      <c r="R76" s="7">
        <v>0</v>
      </c>
      <c r="S76" s="7">
        <f t="shared" si="25"/>
        <v>0</v>
      </c>
      <c r="U76" s="7">
        <f t="shared" si="26"/>
        <v>0</v>
      </c>
      <c r="V76" s="2"/>
      <c r="W76" s="2"/>
      <c r="X76" s="7">
        <v>0</v>
      </c>
      <c r="Y76" s="7">
        <f t="shared" si="27"/>
        <v>0</v>
      </c>
      <c r="AA76" s="7">
        <f t="shared" si="28"/>
        <v>0</v>
      </c>
      <c r="AB76" s="2"/>
      <c r="AC76" s="2"/>
      <c r="AD76" s="7">
        <v>0</v>
      </c>
      <c r="AE76" s="7">
        <f t="shared" si="29"/>
        <v>0</v>
      </c>
      <c r="AG76" s="7">
        <f t="shared" si="30"/>
        <v>0</v>
      </c>
      <c r="AH76" s="2"/>
      <c r="AI76" s="2"/>
      <c r="AJ76" s="7">
        <f t="shared" si="20"/>
        <v>0</v>
      </c>
      <c r="AK76" s="7">
        <f t="shared" si="31"/>
        <v>0</v>
      </c>
      <c r="AM76" s="7">
        <f t="shared" si="32"/>
        <v>0</v>
      </c>
      <c r="AN76" s="7">
        <v>0</v>
      </c>
      <c r="AO76" s="7">
        <f t="shared" si="33"/>
        <v>0</v>
      </c>
      <c r="AR76" s="8">
        <f t="shared" si="22"/>
        <v>0</v>
      </c>
      <c r="AS76" s="2">
        <f t="shared" si="34"/>
        <v>0</v>
      </c>
      <c r="AT76" s="8">
        <f t="shared" si="21"/>
        <v>0</v>
      </c>
      <c r="AU76" s="8">
        <f t="shared" si="35"/>
        <v>0</v>
      </c>
    </row>
    <row r="77" customHeight="1" spans="2:47">
      <c r="B77" s="10">
        <v>73</v>
      </c>
      <c r="C77" s="7" t="s">
        <v>96</v>
      </c>
      <c r="D77" s="7">
        <v>0</v>
      </c>
      <c r="E77" s="7">
        <v>0</v>
      </c>
      <c r="F77" s="7">
        <v>0</v>
      </c>
      <c r="G77" s="7">
        <f t="shared" si="18"/>
        <v>0</v>
      </c>
      <c r="I77" s="7">
        <f t="shared" si="23"/>
        <v>0</v>
      </c>
      <c r="M77" s="7">
        <f t="shared" si="19"/>
        <v>0</v>
      </c>
      <c r="O77" s="7">
        <f t="shared" si="24"/>
        <v>0</v>
      </c>
      <c r="P77" s="2"/>
      <c r="Q77" s="2"/>
      <c r="R77" s="7">
        <v>0</v>
      </c>
      <c r="S77" s="7">
        <f t="shared" si="25"/>
        <v>0</v>
      </c>
      <c r="U77" s="7">
        <f t="shared" si="26"/>
        <v>0</v>
      </c>
      <c r="V77" s="2"/>
      <c r="W77" s="2"/>
      <c r="X77" s="7">
        <v>0</v>
      </c>
      <c r="Y77" s="7">
        <f t="shared" si="27"/>
        <v>0</v>
      </c>
      <c r="AA77" s="7">
        <f t="shared" si="28"/>
        <v>0</v>
      </c>
      <c r="AB77" s="2"/>
      <c r="AC77" s="2"/>
      <c r="AD77" s="7">
        <v>0</v>
      </c>
      <c r="AE77" s="7">
        <f t="shared" si="29"/>
        <v>0</v>
      </c>
      <c r="AG77" s="7">
        <f t="shared" si="30"/>
        <v>0</v>
      </c>
      <c r="AH77" s="2"/>
      <c r="AI77" s="2"/>
      <c r="AJ77" s="7">
        <f t="shared" si="20"/>
        <v>0</v>
      </c>
      <c r="AK77" s="7">
        <f t="shared" si="31"/>
        <v>0</v>
      </c>
      <c r="AM77" s="7">
        <f t="shared" si="32"/>
        <v>0</v>
      </c>
      <c r="AN77" s="7">
        <v>0</v>
      </c>
      <c r="AO77" s="7">
        <f t="shared" si="33"/>
        <v>0</v>
      </c>
      <c r="AR77" s="8">
        <f t="shared" si="22"/>
        <v>0</v>
      </c>
      <c r="AS77" s="2">
        <f t="shared" si="34"/>
        <v>0</v>
      </c>
      <c r="AT77" s="8">
        <f t="shared" si="21"/>
        <v>0</v>
      </c>
      <c r="AU77" s="8">
        <f t="shared" si="35"/>
        <v>0</v>
      </c>
    </row>
    <row r="78" customHeight="1" spans="2:47">
      <c r="B78" s="10">
        <v>74</v>
      </c>
      <c r="C78" s="7" t="s">
        <v>97</v>
      </c>
      <c r="D78" s="7">
        <v>0</v>
      </c>
      <c r="E78" s="7">
        <v>0</v>
      </c>
      <c r="F78" s="7">
        <v>0</v>
      </c>
      <c r="G78" s="7">
        <f t="shared" si="18"/>
        <v>0</v>
      </c>
      <c r="I78" s="7">
        <f t="shared" si="23"/>
        <v>0</v>
      </c>
      <c r="M78" s="7">
        <f t="shared" si="19"/>
        <v>0</v>
      </c>
      <c r="O78" s="7">
        <f t="shared" si="24"/>
        <v>0</v>
      </c>
      <c r="P78" s="2"/>
      <c r="Q78" s="2"/>
      <c r="R78" s="7">
        <v>0</v>
      </c>
      <c r="S78" s="7">
        <f t="shared" si="25"/>
        <v>0</v>
      </c>
      <c r="U78" s="7">
        <f t="shared" si="26"/>
        <v>0</v>
      </c>
      <c r="V78" s="2"/>
      <c r="W78" s="2"/>
      <c r="X78" s="7">
        <v>0</v>
      </c>
      <c r="Y78" s="7">
        <f t="shared" si="27"/>
        <v>0</v>
      </c>
      <c r="AA78" s="7">
        <f t="shared" si="28"/>
        <v>0</v>
      </c>
      <c r="AB78" s="2"/>
      <c r="AC78" s="2"/>
      <c r="AD78" s="7">
        <v>0</v>
      </c>
      <c r="AE78" s="7">
        <f t="shared" si="29"/>
        <v>0</v>
      </c>
      <c r="AG78" s="7">
        <f t="shared" si="30"/>
        <v>0</v>
      </c>
      <c r="AH78" s="2"/>
      <c r="AI78" s="2"/>
      <c r="AJ78" s="7">
        <f t="shared" si="20"/>
        <v>0</v>
      </c>
      <c r="AK78" s="7">
        <f t="shared" si="31"/>
        <v>0</v>
      </c>
      <c r="AM78" s="7">
        <f t="shared" si="32"/>
        <v>0</v>
      </c>
      <c r="AN78" s="7">
        <v>0</v>
      </c>
      <c r="AO78" s="7">
        <f t="shared" si="33"/>
        <v>0</v>
      </c>
      <c r="AR78" s="8">
        <f t="shared" si="22"/>
        <v>0</v>
      </c>
      <c r="AS78" s="2">
        <f t="shared" si="34"/>
        <v>0</v>
      </c>
      <c r="AT78" s="8">
        <f t="shared" si="21"/>
        <v>0</v>
      </c>
      <c r="AU78" s="8">
        <f t="shared" si="35"/>
        <v>0</v>
      </c>
    </row>
    <row r="79" customHeight="1" spans="2:47">
      <c r="B79" s="10">
        <v>75</v>
      </c>
      <c r="C79" s="7" t="s">
        <v>98</v>
      </c>
      <c r="D79" s="7">
        <v>0</v>
      </c>
      <c r="E79" s="7">
        <v>0</v>
      </c>
      <c r="F79" s="7">
        <v>0</v>
      </c>
      <c r="G79" s="7">
        <f t="shared" si="18"/>
        <v>0</v>
      </c>
      <c r="I79" s="7">
        <f t="shared" si="23"/>
        <v>0</v>
      </c>
      <c r="M79" s="7">
        <f t="shared" si="19"/>
        <v>0</v>
      </c>
      <c r="O79" s="7">
        <f t="shared" si="24"/>
        <v>0</v>
      </c>
      <c r="P79" s="2"/>
      <c r="Q79" s="2"/>
      <c r="R79" s="7">
        <v>0</v>
      </c>
      <c r="S79" s="7">
        <f t="shared" si="25"/>
        <v>0</v>
      </c>
      <c r="U79" s="7">
        <f t="shared" si="26"/>
        <v>0</v>
      </c>
      <c r="V79" s="2"/>
      <c r="W79" s="2"/>
      <c r="X79" s="7">
        <v>0</v>
      </c>
      <c r="Y79" s="7">
        <f t="shared" si="27"/>
        <v>0</v>
      </c>
      <c r="AA79" s="7">
        <f t="shared" si="28"/>
        <v>0</v>
      </c>
      <c r="AB79" s="2"/>
      <c r="AC79" s="2"/>
      <c r="AD79" s="7">
        <v>0</v>
      </c>
      <c r="AE79" s="7">
        <f t="shared" si="29"/>
        <v>0</v>
      </c>
      <c r="AG79" s="7">
        <f t="shared" si="30"/>
        <v>0</v>
      </c>
      <c r="AH79" s="2"/>
      <c r="AI79" s="2"/>
      <c r="AJ79" s="7">
        <f t="shared" si="20"/>
        <v>0</v>
      </c>
      <c r="AK79" s="7">
        <f t="shared" si="31"/>
        <v>0</v>
      </c>
      <c r="AM79" s="7">
        <f t="shared" si="32"/>
        <v>0</v>
      </c>
      <c r="AN79" s="7">
        <v>0</v>
      </c>
      <c r="AO79" s="7">
        <f t="shared" si="33"/>
        <v>0</v>
      </c>
      <c r="AR79" s="8">
        <f t="shared" si="22"/>
        <v>0</v>
      </c>
      <c r="AS79" s="2">
        <f t="shared" si="34"/>
        <v>0</v>
      </c>
      <c r="AT79" s="8">
        <f t="shared" si="21"/>
        <v>0</v>
      </c>
      <c r="AU79" s="8">
        <f t="shared" si="35"/>
        <v>0</v>
      </c>
    </row>
    <row r="80" customHeight="1" spans="2:47">
      <c r="B80" s="10">
        <v>76</v>
      </c>
      <c r="C80" s="7" t="s">
        <v>99</v>
      </c>
      <c r="D80" s="7">
        <v>0</v>
      </c>
      <c r="E80" s="7">
        <v>0</v>
      </c>
      <c r="F80" s="7">
        <v>0</v>
      </c>
      <c r="G80" s="7">
        <f t="shared" si="18"/>
        <v>0</v>
      </c>
      <c r="I80" s="7">
        <f t="shared" si="23"/>
        <v>0</v>
      </c>
      <c r="M80" s="7">
        <f t="shared" si="19"/>
        <v>0</v>
      </c>
      <c r="O80" s="7">
        <f t="shared" si="24"/>
        <v>0</v>
      </c>
      <c r="P80" s="2"/>
      <c r="Q80" s="2"/>
      <c r="R80" s="7">
        <v>0</v>
      </c>
      <c r="S80" s="7">
        <f t="shared" si="25"/>
        <v>0</v>
      </c>
      <c r="U80" s="7">
        <f t="shared" si="26"/>
        <v>0</v>
      </c>
      <c r="V80" s="2"/>
      <c r="W80" s="2"/>
      <c r="X80" s="7">
        <v>0</v>
      </c>
      <c r="Y80" s="7">
        <f t="shared" si="27"/>
        <v>0</v>
      </c>
      <c r="AA80" s="7">
        <f t="shared" si="28"/>
        <v>0</v>
      </c>
      <c r="AB80" s="2"/>
      <c r="AC80" s="2"/>
      <c r="AD80" s="7">
        <v>0</v>
      </c>
      <c r="AE80" s="7">
        <f t="shared" si="29"/>
        <v>0</v>
      </c>
      <c r="AG80" s="7">
        <f t="shared" si="30"/>
        <v>0</v>
      </c>
      <c r="AH80" s="2"/>
      <c r="AI80" s="2"/>
      <c r="AJ80" s="7">
        <f t="shared" si="20"/>
        <v>0</v>
      </c>
      <c r="AK80" s="7">
        <f t="shared" si="31"/>
        <v>0</v>
      </c>
      <c r="AM80" s="7">
        <f t="shared" si="32"/>
        <v>0</v>
      </c>
      <c r="AN80" s="7">
        <v>0</v>
      </c>
      <c r="AO80" s="7">
        <f t="shared" si="33"/>
        <v>0</v>
      </c>
      <c r="AR80" s="8">
        <f t="shared" si="22"/>
        <v>0</v>
      </c>
      <c r="AS80" s="2">
        <f t="shared" si="34"/>
        <v>0</v>
      </c>
      <c r="AT80" s="8">
        <f t="shared" si="21"/>
        <v>0</v>
      </c>
      <c r="AU80" s="8">
        <f t="shared" si="35"/>
        <v>0</v>
      </c>
    </row>
    <row r="81" customHeight="1" spans="2:47">
      <c r="B81" s="10">
        <v>77</v>
      </c>
      <c r="C81" s="7" t="s">
        <v>100</v>
      </c>
      <c r="D81" s="7">
        <v>0</v>
      </c>
      <c r="E81" s="7">
        <v>0</v>
      </c>
      <c r="F81" s="7">
        <v>0</v>
      </c>
      <c r="G81" s="7">
        <f t="shared" si="18"/>
        <v>0</v>
      </c>
      <c r="I81" s="7">
        <f t="shared" si="23"/>
        <v>0</v>
      </c>
      <c r="M81" s="7">
        <f t="shared" si="19"/>
        <v>0</v>
      </c>
      <c r="O81" s="7">
        <f t="shared" si="24"/>
        <v>0</v>
      </c>
      <c r="P81" s="2"/>
      <c r="Q81" s="2"/>
      <c r="R81" s="7">
        <v>0</v>
      </c>
      <c r="S81" s="7">
        <f t="shared" si="25"/>
        <v>0</v>
      </c>
      <c r="U81" s="7">
        <f t="shared" si="26"/>
        <v>0</v>
      </c>
      <c r="V81" s="2"/>
      <c r="W81" s="2"/>
      <c r="X81" s="7">
        <v>0</v>
      </c>
      <c r="Y81" s="7">
        <f t="shared" si="27"/>
        <v>0</v>
      </c>
      <c r="AA81" s="7">
        <f t="shared" si="28"/>
        <v>0</v>
      </c>
      <c r="AB81" s="2"/>
      <c r="AC81" s="2"/>
      <c r="AD81" s="7">
        <v>0</v>
      </c>
      <c r="AE81" s="7">
        <f t="shared" si="29"/>
        <v>0</v>
      </c>
      <c r="AG81" s="7">
        <f t="shared" si="30"/>
        <v>0</v>
      </c>
      <c r="AH81" s="2"/>
      <c r="AI81" s="2"/>
      <c r="AJ81" s="7">
        <f t="shared" si="20"/>
        <v>0</v>
      </c>
      <c r="AK81" s="7">
        <f t="shared" si="31"/>
        <v>0</v>
      </c>
      <c r="AM81" s="7">
        <f t="shared" si="32"/>
        <v>0</v>
      </c>
      <c r="AN81" s="7">
        <v>0</v>
      </c>
      <c r="AO81" s="7">
        <f t="shared" si="33"/>
        <v>0</v>
      </c>
      <c r="AR81" s="8">
        <f t="shared" si="22"/>
        <v>0</v>
      </c>
      <c r="AS81" s="2">
        <f t="shared" si="34"/>
        <v>0</v>
      </c>
      <c r="AT81" s="8">
        <f t="shared" si="21"/>
        <v>0</v>
      </c>
      <c r="AU81" s="8">
        <f t="shared" si="35"/>
        <v>0</v>
      </c>
    </row>
    <row r="82" customHeight="1" spans="2:47">
      <c r="B82" s="10">
        <v>78</v>
      </c>
      <c r="C82" s="7" t="s">
        <v>101</v>
      </c>
      <c r="D82" s="7">
        <v>0</v>
      </c>
      <c r="E82" s="7">
        <v>0</v>
      </c>
      <c r="F82" s="7">
        <v>0</v>
      </c>
      <c r="G82" s="7">
        <f t="shared" si="18"/>
        <v>0</v>
      </c>
      <c r="I82" s="7">
        <f t="shared" si="23"/>
        <v>0</v>
      </c>
      <c r="M82" s="7">
        <f t="shared" si="19"/>
        <v>0</v>
      </c>
      <c r="O82" s="7">
        <f t="shared" si="24"/>
        <v>0</v>
      </c>
      <c r="P82" s="2"/>
      <c r="Q82" s="2"/>
      <c r="R82" s="7">
        <v>0</v>
      </c>
      <c r="S82" s="7">
        <f t="shared" si="25"/>
        <v>0</v>
      </c>
      <c r="U82" s="7">
        <f t="shared" si="26"/>
        <v>0</v>
      </c>
      <c r="V82" s="2"/>
      <c r="W82" s="2"/>
      <c r="X82" s="7">
        <v>0</v>
      </c>
      <c r="Y82" s="7">
        <f t="shared" si="27"/>
        <v>0</v>
      </c>
      <c r="AA82" s="7">
        <f t="shared" si="28"/>
        <v>0</v>
      </c>
      <c r="AB82" s="2"/>
      <c r="AC82" s="2"/>
      <c r="AD82" s="7">
        <v>0</v>
      </c>
      <c r="AE82" s="7">
        <f t="shared" si="29"/>
        <v>0</v>
      </c>
      <c r="AG82" s="7">
        <f t="shared" si="30"/>
        <v>0</v>
      </c>
      <c r="AH82" s="2"/>
      <c r="AI82" s="2"/>
      <c r="AJ82" s="7">
        <f t="shared" si="20"/>
        <v>0</v>
      </c>
      <c r="AK82" s="7">
        <f t="shared" si="31"/>
        <v>0</v>
      </c>
      <c r="AM82" s="7">
        <f t="shared" si="32"/>
        <v>0</v>
      </c>
      <c r="AN82" s="7">
        <v>0</v>
      </c>
      <c r="AO82" s="7">
        <f t="shared" si="33"/>
        <v>0</v>
      </c>
      <c r="AR82" s="8">
        <f t="shared" si="22"/>
        <v>0</v>
      </c>
      <c r="AS82" s="2">
        <f t="shared" si="34"/>
        <v>0</v>
      </c>
      <c r="AT82" s="8">
        <f t="shared" si="21"/>
        <v>0</v>
      </c>
      <c r="AU82" s="8">
        <f t="shared" si="35"/>
        <v>0</v>
      </c>
    </row>
    <row r="83" customHeight="1" spans="2:47">
      <c r="B83" s="10">
        <v>79</v>
      </c>
      <c r="C83" s="7" t="s">
        <v>102</v>
      </c>
      <c r="D83" s="7">
        <v>0</v>
      </c>
      <c r="E83" s="7">
        <v>0</v>
      </c>
      <c r="F83" s="7">
        <v>0</v>
      </c>
      <c r="G83" s="7">
        <f t="shared" si="18"/>
        <v>0</v>
      </c>
      <c r="I83" s="7">
        <f t="shared" si="23"/>
        <v>0</v>
      </c>
      <c r="M83" s="7">
        <f t="shared" si="19"/>
        <v>0</v>
      </c>
      <c r="O83" s="7">
        <f t="shared" si="24"/>
        <v>0</v>
      </c>
      <c r="P83" s="2"/>
      <c r="Q83" s="2"/>
      <c r="R83" s="7">
        <v>0</v>
      </c>
      <c r="S83" s="7">
        <f t="shared" si="25"/>
        <v>0</v>
      </c>
      <c r="U83" s="7">
        <f t="shared" si="26"/>
        <v>0</v>
      </c>
      <c r="V83" s="2"/>
      <c r="W83" s="2"/>
      <c r="X83" s="7">
        <v>0</v>
      </c>
      <c r="Y83" s="7">
        <f t="shared" si="27"/>
        <v>0</v>
      </c>
      <c r="AA83" s="7">
        <f t="shared" si="28"/>
        <v>0</v>
      </c>
      <c r="AB83" s="2"/>
      <c r="AC83" s="2"/>
      <c r="AD83" s="7">
        <v>0</v>
      </c>
      <c r="AE83" s="7">
        <f t="shared" si="29"/>
        <v>0</v>
      </c>
      <c r="AG83" s="7">
        <f t="shared" si="30"/>
        <v>0</v>
      </c>
      <c r="AH83" s="2"/>
      <c r="AI83" s="2"/>
      <c r="AJ83" s="7">
        <f t="shared" si="20"/>
        <v>0</v>
      </c>
      <c r="AK83" s="7">
        <f t="shared" si="31"/>
        <v>0</v>
      </c>
      <c r="AM83" s="7">
        <f t="shared" si="32"/>
        <v>0</v>
      </c>
      <c r="AN83" s="7">
        <v>0</v>
      </c>
      <c r="AO83" s="7">
        <f t="shared" si="33"/>
        <v>0</v>
      </c>
      <c r="AR83" s="8">
        <f t="shared" si="22"/>
        <v>0</v>
      </c>
      <c r="AS83" s="2">
        <f t="shared" si="34"/>
        <v>0</v>
      </c>
      <c r="AT83" s="8">
        <f t="shared" si="21"/>
        <v>0</v>
      </c>
      <c r="AU83" s="8">
        <f t="shared" si="35"/>
        <v>0</v>
      </c>
    </row>
    <row r="84" customHeight="1" spans="2:47">
      <c r="B84" s="10">
        <v>80</v>
      </c>
      <c r="C84" s="7" t="s">
        <v>103</v>
      </c>
      <c r="D84" s="7">
        <v>0</v>
      </c>
      <c r="E84" s="7">
        <v>0</v>
      </c>
      <c r="F84" s="7">
        <v>0</v>
      </c>
      <c r="G84" s="7">
        <f t="shared" si="18"/>
        <v>0</v>
      </c>
      <c r="I84" s="7">
        <f t="shared" si="23"/>
        <v>0</v>
      </c>
      <c r="M84" s="7">
        <f t="shared" si="19"/>
        <v>0</v>
      </c>
      <c r="O84" s="7">
        <f t="shared" si="24"/>
        <v>0</v>
      </c>
      <c r="P84" s="2"/>
      <c r="Q84" s="2"/>
      <c r="R84" s="7">
        <v>0</v>
      </c>
      <c r="S84" s="7">
        <f t="shared" si="25"/>
        <v>0</v>
      </c>
      <c r="U84" s="7">
        <f t="shared" si="26"/>
        <v>0</v>
      </c>
      <c r="V84" s="2"/>
      <c r="W84" s="2"/>
      <c r="X84" s="7">
        <v>0</v>
      </c>
      <c r="Y84" s="7">
        <f t="shared" si="27"/>
        <v>0</v>
      </c>
      <c r="AA84" s="7">
        <f t="shared" si="28"/>
        <v>0</v>
      </c>
      <c r="AB84" s="2"/>
      <c r="AC84" s="2"/>
      <c r="AD84" s="7">
        <v>0</v>
      </c>
      <c r="AE84" s="7">
        <f t="shared" si="29"/>
        <v>0</v>
      </c>
      <c r="AG84" s="7">
        <f t="shared" si="30"/>
        <v>0</v>
      </c>
      <c r="AH84" s="2"/>
      <c r="AI84" s="2"/>
      <c r="AJ84" s="7">
        <f t="shared" si="20"/>
        <v>0</v>
      </c>
      <c r="AK84" s="7">
        <f t="shared" si="31"/>
        <v>0</v>
      </c>
      <c r="AM84" s="7">
        <f t="shared" si="32"/>
        <v>0</v>
      </c>
      <c r="AN84" s="7">
        <v>0</v>
      </c>
      <c r="AO84" s="7">
        <f t="shared" si="33"/>
        <v>0</v>
      </c>
      <c r="AR84" s="8">
        <f t="shared" si="22"/>
        <v>0</v>
      </c>
      <c r="AS84" s="2">
        <f t="shared" si="34"/>
        <v>0</v>
      </c>
      <c r="AT84" s="8">
        <f t="shared" si="21"/>
        <v>0</v>
      </c>
      <c r="AU84" s="8">
        <f t="shared" si="35"/>
        <v>0</v>
      </c>
    </row>
    <row r="85" customHeight="1" spans="2:47">
      <c r="B85" s="10">
        <v>81</v>
      </c>
      <c r="C85" s="7" t="s">
        <v>104</v>
      </c>
      <c r="D85" s="7">
        <v>0</v>
      </c>
      <c r="E85" s="7">
        <v>0</v>
      </c>
      <c r="F85" s="7">
        <v>0</v>
      </c>
      <c r="G85" s="7">
        <f t="shared" si="18"/>
        <v>0</v>
      </c>
      <c r="I85" s="7">
        <f t="shared" si="23"/>
        <v>0</v>
      </c>
      <c r="M85" s="7">
        <f t="shared" si="19"/>
        <v>0</v>
      </c>
      <c r="O85" s="7">
        <f t="shared" si="24"/>
        <v>0</v>
      </c>
      <c r="P85" s="2"/>
      <c r="Q85" s="2"/>
      <c r="R85" s="7">
        <v>0</v>
      </c>
      <c r="S85" s="7">
        <f t="shared" si="25"/>
        <v>0</v>
      </c>
      <c r="U85" s="7">
        <f t="shared" si="26"/>
        <v>0</v>
      </c>
      <c r="V85" s="2"/>
      <c r="W85" s="2"/>
      <c r="X85" s="7">
        <v>0</v>
      </c>
      <c r="Y85" s="7">
        <f t="shared" si="27"/>
        <v>0</v>
      </c>
      <c r="AA85" s="7">
        <f t="shared" si="28"/>
        <v>0</v>
      </c>
      <c r="AB85" s="2"/>
      <c r="AC85" s="2"/>
      <c r="AD85" s="7">
        <v>0</v>
      </c>
      <c r="AE85" s="7">
        <f t="shared" si="29"/>
        <v>0</v>
      </c>
      <c r="AG85" s="7">
        <f t="shared" si="30"/>
        <v>0</v>
      </c>
      <c r="AH85" s="2"/>
      <c r="AI85" s="2"/>
      <c r="AJ85" s="7">
        <f t="shared" si="20"/>
        <v>0</v>
      </c>
      <c r="AK85" s="7">
        <f t="shared" si="31"/>
        <v>0</v>
      </c>
      <c r="AM85" s="7">
        <f t="shared" si="32"/>
        <v>0</v>
      </c>
      <c r="AN85" s="7">
        <v>0</v>
      </c>
      <c r="AO85" s="7">
        <f t="shared" si="33"/>
        <v>0</v>
      </c>
      <c r="AR85" s="8">
        <f t="shared" si="22"/>
        <v>0</v>
      </c>
      <c r="AS85" s="2">
        <f t="shared" si="34"/>
        <v>0</v>
      </c>
      <c r="AT85" s="8">
        <f t="shared" si="21"/>
        <v>0</v>
      </c>
      <c r="AU85" s="8">
        <f t="shared" si="35"/>
        <v>0</v>
      </c>
    </row>
    <row r="86" customHeight="1" spans="2:47">
      <c r="B86" s="10">
        <v>82</v>
      </c>
      <c r="C86" s="7" t="s">
        <v>105</v>
      </c>
      <c r="D86" s="7">
        <v>0</v>
      </c>
      <c r="E86" s="7">
        <v>0</v>
      </c>
      <c r="F86" s="7">
        <v>0</v>
      </c>
      <c r="G86" s="7">
        <f t="shared" si="18"/>
        <v>0</v>
      </c>
      <c r="I86" s="7">
        <f t="shared" si="23"/>
        <v>0</v>
      </c>
      <c r="L86" s="7">
        <v>194113.2</v>
      </c>
      <c r="M86" s="7">
        <f t="shared" si="19"/>
        <v>9.3647548299262</v>
      </c>
      <c r="O86" s="7">
        <f t="shared" si="24"/>
        <v>0</v>
      </c>
      <c r="P86" s="2"/>
      <c r="Q86" s="2"/>
      <c r="R86" s="7">
        <f>220510.7-178944.33</f>
        <v>41566.37</v>
      </c>
      <c r="S86" s="7">
        <f t="shared" si="25"/>
        <v>1.78628194434238</v>
      </c>
      <c r="U86" s="7">
        <f t="shared" si="26"/>
        <v>0</v>
      </c>
      <c r="V86" s="2"/>
      <c r="W86" s="2"/>
      <c r="X86" s="7">
        <v>-214698.12</v>
      </c>
      <c r="Y86" s="7">
        <f t="shared" si="27"/>
        <v>-9.79622666303469</v>
      </c>
      <c r="AA86" s="7">
        <f t="shared" si="28"/>
        <v>0</v>
      </c>
      <c r="AB86" s="2"/>
      <c r="AC86" s="2"/>
      <c r="AD86" s="7">
        <v>0</v>
      </c>
      <c r="AE86" s="7">
        <f t="shared" si="29"/>
        <v>0</v>
      </c>
      <c r="AG86" s="7">
        <f t="shared" si="30"/>
        <v>0</v>
      </c>
      <c r="AH86" s="2"/>
      <c r="AI86" s="2"/>
      <c r="AJ86" s="7">
        <f t="shared" si="20"/>
        <v>20981.45</v>
      </c>
      <c r="AK86" s="7">
        <f t="shared" si="31"/>
        <v>0.192005948295585</v>
      </c>
      <c r="AM86" s="7">
        <f t="shared" si="32"/>
        <v>0</v>
      </c>
      <c r="AN86" s="7">
        <v>0</v>
      </c>
      <c r="AO86" s="7">
        <f t="shared" si="33"/>
        <v>0</v>
      </c>
      <c r="AR86" s="8">
        <f t="shared" si="22"/>
        <v>20981.45</v>
      </c>
      <c r="AS86" s="2">
        <f t="shared" si="34"/>
        <v>0.15530715530116</v>
      </c>
      <c r="AT86" s="8">
        <f t="shared" si="21"/>
        <v>0</v>
      </c>
      <c r="AU86" s="8">
        <f t="shared" si="35"/>
        <v>0</v>
      </c>
    </row>
    <row r="87" customHeight="1" spans="2:47">
      <c r="B87" s="10">
        <v>83</v>
      </c>
      <c r="C87" s="7" t="s">
        <v>106</v>
      </c>
      <c r="D87" s="7">
        <v>0</v>
      </c>
      <c r="E87" s="7">
        <v>0</v>
      </c>
      <c r="F87" s="7">
        <v>0</v>
      </c>
      <c r="G87" s="7">
        <f t="shared" si="18"/>
        <v>0</v>
      </c>
      <c r="I87" s="7">
        <f t="shared" si="23"/>
        <v>0</v>
      </c>
      <c r="M87" s="7">
        <f t="shared" si="19"/>
        <v>0</v>
      </c>
      <c r="O87" s="7">
        <f t="shared" si="24"/>
        <v>0</v>
      </c>
      <c r="P87" s="2"/>
      <c r="Q87" s="2"/>
      <c r="S87" s="7">
        <f t="shared" si="25"/>
        <v>0</v>
      </c>
      <c r="U87" s="7">
        <f t="shared" si="26"/>
        <v>0</v>
      </c>
      <c r="V87" s="2"/>
      <c r="W87" s="2"/>
      <c r="X87" s="7">
        <v>0</v>
      </c>
      <c r="Y87" s="7">
        <f t="shared" si="27"/>
        <v>0</v>
      </c>
      <c r="AA87" s="7">
        <f t="shared" si="28"/>
        <v>0</v>
      </c>
      <c r="AB87" s="2"/>
      <c r="AC87" s="2"/>
      <c r="AD87" s="7">
        <v>0</v>
      </c>
      <c r="AE87" s="7">
        <f t="shared" si="29"/>
        <v>0</v>
      </c>
      <c r="AG87" s="7">
        <f t="shared" si="30"/>
        <v>0</v>
      </c>
      <c r="AH87" s="2"/>
      <c r="AI87" s="2"/>
      <c r="AJ87" s="7">
        <f t="shared" si="20"/>
        <v>0</v>
      </c>
      <c r="AK87" s="7">
        <f t="shared" si="31"/>
        <v>0</v>
      </c>
      <c r="AM87" s="7">
        <f t="shared" si="32"/>
        <v>0</v>
      </c>
      <c r="AN87" s="7">
        <v>0</v>
      </c>
      <c r="AO87" s="7">
        <f t="shared" si="33"/>
        <v>0</v>
      </c>
      <c r="AR87" s="8">
        <f t="shared" si="22"/>
        <v>0</v>
      </c>
      <c r="AS87" s="2">
        <f t="shared" si="34"/>
        <v>0</v>
      </c>
      <c r="AT87" s="8">
        <f t="shared" si="21"/>
        <v>0</v>
      </c>
      <c r="AU87" s="8">
        <f t="shared" si="35"/>
        <v>0</v>
      </c>
    </row>
    <row r="88" customHeight="1" spans="2:47">
      <c r="B88" s="10">
        <v>84</v>
      </c>
      <c r="C88" s="7" t="s">
        <v>107</v>
      </c>
      <c r="D88" s="7">
        <v>0</v>
      </c>
      <c r="E88" s="7">
        <v>0</v>
      </c>
      <c r="F88" s="7">
        <v>0</v>
      </c>
      <c r="G88" s="7">
        <f t="shared" si="18"/>
        <v>0</v>
      </c>
      <c r="I88" s="7">
        <f t="shared" si="23"/>
        <v>0</v>
      </c>
      <c r="M88" s="7">
        <f t="shared" si="19"/>
        <v>0</v>
      </c>
      <c r="O88" s="7">
        <f t="shared" si="24"/>
        <v>0</v>
      </c>
      <c r="P88" s="2"/>
      <c r="Q88" s="2"/>
      <c r="S88" s="7">
        <f t="shared" si="25"/>
        <v>0</v>
      </c>
      <c r="U88" s="7">
        <f t="shared" si="26"/>
        <v>0</v>
      </c>
      <c r="V88" s="2"/>
      <c r="W88" s="2"/>
      <c r="X88" s="7">
        <v>0</v>
      </c>
      <c r="Y88" s="7">
        <f t="shared" si="27"/>
        <v>0</v>
      </c>
      <c r="AA88" s="7">
        <f t="shared" si="28"/>
        <v>0</v>
      </c>
      <c r="AB88" s="2"/>
      <c r="AC88" s="2"/>
      <c r="AD88" s="7">
        <v>0</v>
      </c>
      <c r="AE88" s="7">
        <f t="shared" si="29"/>
        <v>0</v>
      </c>
      <c r="AG88" s="7">
        <f t="shared" si="30"/>
        <v>0</v>
      </c>
      <c r="AH88" s="2"/>
      <c r="AI88" s="2"/>
      <c r="AJ88" s="7">
        <f t="shared" si="20"/>
        <v>0</v>
      </c>
      <c r="AK88" s="7">
        <f t="shared" si="31"/>
        <v>0</v>
      </c>
      <c r="AM88" s="7">
        <f t="shared" si="32"/>
        <v>0</v>
      </c>
      <c r="AN88" s="7">
        <v>0</v>
      </c>
      <c r="AO88" s="7">
        <f t="shared" si="33"/>
        <v>0</v>
      </c>
      <c r="AR88" s="8">
        <f t="shared" si="22"/>
        <v>0</v>
      </c>
      <c r="AS88" s="2">
        <f t="shared" si="34"/>
        <v>0</v>
      </c>
      <c r="AT88" s="8">
        <f t="shared" si="21"/>
        <v>0</v>
      </c>
      <c r="AU88" s="8">
        <f t="shared" si="35"/>
        <v>0</v>
      </c>
    </row>
    <row r="89" customHeight="1" spans="2:47">
      <c r="B89" s="10">
        <v>85</v>
      </c>
      <c r="C89" s="7" t="s">
        <v>108</v>
      </c>
      <c r="D89" s="7">
        <v>0</v>
      </c>
      <c r="E89" s="7">
        <v>0</v>
      </c>
      <c r="F89" s="7">
        <v>0</v>
      </c>
      <c r="G89" s="7">
        <f t="shared" si="18"/>
        <v>0</v>
      </c>
      <c r="I89" s="7">
        <f t="shared" si="23"/>
        <v>0</v>
      </c>
      <c r="M89" s="7">
        <f t="shared" si="19"/>
        <v>0</v>
      </c>
      <c r="O89" s="7">
        <f t="shared" si="24"/>
        <v>0</v>
      </c>
      <c r="P89" s="2"/>
      <c r="Q89" s="2"/>
      <c r="S89" s="7">
        <f t="shared" si="25"/>
        <v>0</v>
      </c>
      <c r="U89" s="7">
        <f t="shared" si="26"/>
        <v>0</v>
      </c>
      <c r="V89" s="2"/>
      <c r="W89" s="2"/>
      <c r="X89" s="7">
        <v>0</v>
      </c>
      <c r="Y89" s="7">
        <f t="shared" si="27"/>
        <v>0</v>
      </c>
      <c r="AA89" s="7">
        <f t="shared" si="28"/>
        <v>0</v>
      </c>
      <c r="AB89" s="2"/>
      <c r="AC89" s="2"/>
      <c r="AD89" s="7">
        <v>0</v>
      </c>
      <c r="AE89" s="7">
        <f t="shared" si="29"/>
        <v>0</v>
      </c>
      <c r="AG89" s="7">
        <f t="shared" si="30"/>
        <v>0</v>
      </c>
      <c r="AH89" s="2"/>
      <c r="AI89" s="2"/>
      <c r="AJ89" s="7">
        <f t="shared" si="20"/>
        <v>0</v>
      </c>
      <c r="AK89" s="7">
        <f t="shared" si="31"/>
        <v>0</v>
      </c>
      <c r="AM89" s="7">
        <f t="shared" si="32"/>
        <v>0</v>
      </c>
      <c r="AN89" s="7">
        <v>0</v>
      </c>
      <c r="AO89" s="7">
        <f t="shared" si="33"/>
        <v>0</v>
      </c>
      <c r="AR89" s="8">
        <f t="shared" si="22"/>
        <v>0</v>
      </c>
      <c r="AS89" s="2">
        <f t="shared" si="34"/>
        <v>0</v>
      </c>
      <c r="AT89" s="8">
        <f t="shared" si="21"/>
        <v>0</v>
      </c>
      <c r="AU89" s="8">
        <f t="shared" si="35"/>
        <v>0</v>
      </c>
    </row>
    <row r="90" customHeight="1" spans="2:47">
      <c r="B90" s="10">
        <v>86</v>
      </c>
      <c r="C90" s="7" t="s">
        <v>109</v>
      </c>
      <c r="D90" s="7">
        <v>0</v>
      </c>
      <c r="E90" s="7">
        <v>0</v>
      </c>
      <c r="F90" s="7">
        <v>0</v>
      </c>
      <c r="G90" s="7">
        <f t="shared" si="18"/>
        <v>0</v>
      </c>
      <c r="I90" s="7">
        <f t="shared" si="23"/>
        <v>0</v>
      </c>
      <c r="M90" s="7">
        <f t="shared" si="19"/>
        <v>0</v>
      </c>
      <c r="O90" s="7">
        <f t="shared" si="24"/>
        <v>0</v>
      </c>
      <c r="P90" s="2"/>
      <c r="Q90" s="2"/>
      <c r="S90" s="7">
        <f t="shared" si="25"/>
        <v>0</v>
      </c>
      <c r="U90" s="7">
        <f t="shared" si="26"/>
        <v>0</v>
      </c>
      <c r="V90" s="2"/>
      <c r="W90" s="2"/>
      <c r="X90" s="7">
        <v>0</v>
      </c>
      <c r="Y90" s="7">
        <f t="shared" si="27"/>
        <v>0</v>
      </c>
      <c r="AA90" s="7">
        <f t="shared" si="28"/>
        <v>0</v>
      </c>
      <c r="AB90" s="2"/>
      <c r="AC90" s="2"/>
      <c r="AD90" s="7">
        <v>0</v>
      </c>
      <c r="AE90" s="7">
        <f t="shared" si="29"/>
        <v>0</v>
      </c>
      <c r="AG90" s="7">
        <f t="shared" si="30"/>
        <v>0</v>
      </c>
      <c r="AH90" s="2"/>
      <c r="AI90" s="2"/>
      <c r="AJ90" s="7">
        <f t="shared" si="20"/>
        <v>0</v>
      </c>
      <c r="AK90" s="7">
        <f t="shared" si="31"/>
        <v>0</v>
      </c>
      <c r="AM90" s="7">
        <f t="shared" si="32"/>
        <v>0</v>
      </c>
      <c r="AN90" s="7">
        <v>0</v>
      </c>
      <c r="AO90" s="7">
        <f t="shared" si="33"/>
        <v>0</v>
      </c>
      <c r="AR90" s="8">
        <f t="shared" si="22"/>
        <v>0</v>
      </c>
      <c r="AS90" s="2">
        <f t="shared" si="34"/>
        <v>0</v>
      </c>
      <c r="AT90" s="8">
        <f t="shared" si="21"/>
        <v>0</v>
      </c>
      <c r="AU90" s="8">
        <f t="shared" si="35"/>
        <v>0</v>
      </c>
    </row>
    <row r="91" s="5" customFormat="1" customHeight="1" spans="2:104">
      <c r="B91" s="5">
        <v>87</v>
      </c>
      <c r="C91" s="5" t="s">
        <v>110</v>
      </c>
      <c r="D91" s="5">
        <v>18351296.464258</v>
      </c>
      <c r="E91" s="5">
        <v>213.997159627548</v>
      </c>
      <c r="F91" s="5">
        <f t="shared" ref="F91:U91" si="36">SUM(F5:F90)-F5-F49</f>
        <v>2374725.61510972</v>
      </c>
      <c r="G91" s="5">
        <f t="shared" si="36"/>
        <v>131.480195970191</v>
      </c>
      <c r="H91" s="5">
        <f t="shared" si="36"/>
        <v>3432603.47105892</v>
      </c>
      <c r="I91" s="5">
        <f t="shared" si="36"/>
        <v>158.184491753867</v>
      </c>
      <c r="L91" s="5">
        <f t="shared" si="36"/>
        <v>2978911.05813636</v>
      </c>
      <c r="M91" s="5">
        <f t="shared" si="36"/>
        <v>143.713934547486</v>
      </c>
      <c r="N91" s="5">
        <f t="shared" si="36"/>
        <v>4526095.52996534</v>
      </c>
      <c r="O91" s="5">
        <f t="shared" si="36"/>
        <v>146.951153570303</v>
      </c>
      <c r="R91" s="5">
        <f t="shared" si="36"/>
        <v>3285784.54363636</v>
      </c>
      <c r="S91" s="5">
        <f t="shared" si="36"/>
        <v>141.203997445457</v>
      </c>
      <c r="T91" s="5">
        <f t="shared" si="36"/>
        <v>4910620.21939032</v>
      </c>
      <c r="U91" s="5">
        <f t="shared" si="36"/>
        <v>144.430006452656</v>
      </c>
      <c r="X91" s="5">
        <f t="shared" ref="X91:AU91" si="37">SUM(X5:X90)-X5-X49</f>
        <v>2942081.52</v>
      </c>
      <c r="Y91" s="5">
        <f t="shared" si="37"/>
        <v>134.241033088905</v>
      </c>
      <c r="Z91" s="5">
        <f t="shared" si="37"/>
        <v>4958685.81381843</v>
      </c>
      <c r="AA91" s="5">
        <f t="shared" si="37"/>
        <v>144.147843424954</v>
      </c>
      <c r="AD91" s="5">
        <f t="shared" si="37"/>
        <v>3350082.65</v>
      </c>
      <c r="AE91" s="5">
        <f t="shared" si="37"/>
        <v>132.418050071761</v>
      </c>
      <c r="AF91" s="5">
        <f t="shared" si="37"/>
        <v>5078849.76388874</v>
      </c>
      <c r="AG91" s="5">
        <f t="shared" si="37"/>
        <v>143.470332313241</v>
      </c>
      <c r="AJ91" s="5">
        <f t="shared" si="37"/>
        <v>14931585.3868824</v>
      </c>
      <c r="AK91" s="5">
        <f t="shared" si="37"/>
        <v>136.642282195218</v>
      </c>
      <c r="AL91" s="5">
        <f t="shared" si="37"/>
        <v>4958685.80765176</v>
      </c>
      <c r="AM91" s="5">
        <f t="shared" si="37"/>
        <v>144.147843245691</v>
      </c>
      <c r="AN91" s="5">
        <f t="shared" si="37"/>
        <v>3719942.59</v>
      </c>
      <c r="AO91" s="5">
        <f t="shared" si="37"/>
        <v>144.063879762121</v>
      </c>
      <c r="AP91" s="5">
        <f t="shared" si="37"/>
        <v>0</v>
      </c>
      <c r="AQ91" s="5">
        <f t="shared" si="37"/>
        <v>0</v>
      </c>
      <c r="AR91" s="8">
        <f t="shared" si="37"/>
        <v>18651527.9768824</v>
      </c>
      <c r="AS91" s="2">
        <f t="shared" si="34"/>
        <v>138.060799044375</v>
      </c>
      <c r="AT91" s="8">
        <f t="shared" si="37"/>
        <v>27865540.6057735</v>
      </c>
      <c r="AU91" s="8">
        <f t="shared" si="37"/>
        <v>146.12239436693</v>
      </c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</row>
    <row r="92" s="5" customFormat="1" customHeight="1" spans="3:104">
      <c r="C92" s="5" t="s">
        <v>111</v>
      </c>
      <c r="D92" s="5">
        <v>0</v>
      </c>
      <c r="E92" s="5">
        <v>0</v>
      </c>
      <c r="F92" s="4">
        <f t="shared" ref="F92:AG92" si="38">F91-F5-F28-F42-F48</f>
        <v>1850585.23510972</v>
      </c>
      <c r="G92" s="5">
        <f t="shared" si="38"/>
        <v>102.460388612318</v>
      </c>
      <c r="H92" s="4">
        <f t="shared" si="38"/>
        <v>2634413.96405892</v>
      </c>
      <c r="I92" s="5">
        <f t="shared" si="38"/>
        <v>121.401565164005</v>
      </c>
      <c r="J92" s="4"/>
      <c r="L92" s="4">
        <f t="shared" si="38"/>
        <v>2364746.03813636</v>
      </c>
      <c r="M92" s="5">
        <f t="shared" si="38"/>
        <v>114.084291445334</v>
      </c>
      <c r="N92" s="5">
        <f t="shared" si="38"/>
        <v>3724354.11096534</v>
      </c>
      <c r="O92" s="5">
        <f t="shared" si="38"/>
        <v>120.920588018355</v>
      </c>
      <c r="P92" s="4"/>
      <c r="R92" s="4">
        <f t="shared" si="38"/>
        <v>2793816.71363636</v>
      </c>
      <c r="S92" s="5">
        <f t="shared" si="38"/>
        <v>120.062068238593</v>
      </c>
      <c r="T92" s="4">
        <f t="shared" si="38"/>
        <v>4107629.77305698</v>
      </c>
      <c r="U92" s="5">
        <f t="shared" si="38"/>
        <v>120.812640384029</v>
      </c>
      <c r="V92" s="4"/>
      <c r="X92" s="4">
        <f t="shared" si="38"/>
        <v>2053650.65</v>
      </c>
      <c r="Y92" s="5">
        <f t="shared" si="38"/>
        <v>93.7037886223155</v>
      </c>
      <c r="Z92" s="5">
        <f t="shared" si="38"/>
        <v>4155539.2374851</v>
      </c>
      <c r="AA92" s="5">
        <f t="shared" si="38"/>
        <v>120.800559229218</v>
      </c>
      <c r="AB92" s="4"/>
      <c r="AD92" s="4">
        <f t="shared" si="38"/>
        <v>2781939.37</v>
      </c>
      <c r="AE92" s="5">
        <f t="shared" si="38"/>
        <v>109.961163732263</v>
      </c>
      <c r="AF92" s="5">
        <f t="shared" si="38"/>
        <v>4275312.86955541</v>
      </c>
      <c r="AG92" s="5">
        <f t="shared" si="38"/>
        <v>120.771549987441</v>
      </c>
      <c r="AH92" s="4"/>
      <c r="AJ92" s="5">
        <f t="shared" ref="AJ92:AU92" si="39">AJ91-AJ5-AJ28-AJ42-AJ48</f>
        <v>11844738.0068824</v>
      </c>
      <c r="AK92" s="5">
        <f t="shared" si="39"/>
        <v>108.393850440471</v>
      </c>
      <c r="AL92" s="5">
        <f t="shared" si="39"/>
        <v>4155539.23215176</v>
      </c>
      <c r="AM92" s="5">
        <f t="shared" si="39"/>
        <v>120.800559074179</v>
      </c>
      <c r="AN92" s="4">
        <f t="shared" si="39"/>
        <v>3105286.44</v>
      </c>
      <c r="AO92" s="5">
        <f t="shared" si="39"/>
        <v>120.259816246009</v>
      </c>
      <c r="AP92" s="5">
        <f t="shared" si="39"/>
        <v>0</v>
      </c>
      <c r="AQ92" s="5">
        <f t="shared" si="39"/>
        <v>0</v>
      </c>
      <c r="AR92" s="5">
        <f t="shared" si="39"/>
        <v>14950024.4468824</v>
      </c>
      <c r="AS92" s="2">
        <f t="shared" si="34"/>
        <v>110.661835503652</v>
      </c>
      <c r="AT92" s="5">
        <f t="shared" si="39"/>
        <v>23052789.1872735</v>
      </c>
      <c r="AU92" s="5">
        <f t="shared" si="39"/>
        <v>120.885103236883</v>
      </c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</row>
    <row r="93" s="6" customFormat="1" customHeight="1" spans="44:47">
      <c r="AR93" s="20"/>
      <c r="AS93" s="20"/>
      <c r="AT93" s="20"/>
      <c r="AU93" s="20"/>
    </row>
    <row r="94" s="6" customFormat="1" customHeight="1" spans="44:47">
      <c r="AR94" s="20"/>
      <c r="AS94" s="20"/>
      <c r="AT94" s="20"/>
      <c r="AU94" s="20"/>
    </row>
    <row r="95" s="6" customFormat="1" customHeight="1" spans="44:47">
      <c r="AR95" s="20"/>
      <c r="AS95" s="20"/>
      <c r="AT95" s="20"/>
      <c r="AU95" s="20"/>
    </row>
    <row r="96" s="6" customFormat="1" customHeight="1" spans="44:47">
      <c r="AR96" s="20"/>
      <c r="AS96" s="20"/>
      <c r="AT96" s="20"/>
      <c r="AU96" s="20"/>
    </row>
    <row r="97" s="6" customFormat="1" customHeight="1" spans="44:47">
      <c r="AR97" s="20"/>
      <c r="AS97" s="20"/>
      <c r="AT97" s="20"/>
      <c r="AU97" s="20"/>
    </row>
    <row r="98" s="6" customFormat="1" customHeight="1" spans="44:47">
      <c r="AR98" s="20"/>
      <c r="AS98" s="20"/>
      <c r="AT98" s="20"/>
      <c r="AU98" s="20"/>
    </row>
    <row r="99" s="6" customFormat="1" customHeight="1" spans="44:47">
      <c r="AR99" s="20"/>
      <c r="AS99" s="20"/>
      <c r="AT99" s="20"/>
      <c r="AU99" s="20"/>
    </row>
    <row r="100" s="6" customFormat="1" customHeight="1" spans="44:47">
      <c r="AR100" s="20"/>
      <c r="AS100" s="20"/>
      <c r="AT100" s="20"/>
      <c r="AU100" s="20"/>
    </row>
    <row r="101" s="6" customFormat="1" customHeight="1" spans="44:47">
      <c r="AR101" s="20"/>
      <c r="AS101" s="20"/>
      <c r="AT101" s="20"/>
      <c r="AU101" s="20"/>
    </row>
    <row r="102" s="6" customFormat="1" customHeight="1" spans="44:47">
      <c r="AR102" s="20"/>
      <c r="AS102" s="20"/>
      <c r="AT102" s="20"/>
      <c r="AU102" s="20"/>
    </row>
    <row r="103" s="6" customFormat="1" customHeight="1" spans="44:47">
      <c r="AR103" s="20"/>
      <c r="AS103" s="20"/>
      <c r="AT103" s="20"/>
      <c r="AU103" s="20"/>
    </row>
    <row r="104" s="6" customFormat="1" customHeight="1" spans="44:47">
      <c r="AR104" s="20"/>
      <c r="AS104" s="20"/>
      <c r="AT104" s="20"/>
      <c r="AU104" s="20"/>
    </row>
    <row r="105" s="6" customFormat="1" customHeight="1" spans="44:47">
      <c r="AR105" s="20"/>
      <c r="AS105" s="20"/>
      <c r="AT105" s="20"/>
      <c r="AU105" s="20"/>
    </row>
    <row r="106" s="6" customFormat="1" customHeight="1" spans="44:47">
      <c r="AR106" s="20"/>
      <c r="AS106" s="20"/>
      <c r="AT106" s="20"/>
      <c r="AU106" s="20"/>
    </row>
    <row r="107" s="6" customFormat="1" customHeight="1" spans="44:47">
      <c r="AR107" s="20"/>
      <c r="AS107" s="20"/>
      <c r="AT107" s="20"/>
      <c r="AU107" s="20"/>
    </row>
    <row r="108" s="6" customFormat="1" customHeight="1" spans="44:47">
      <c r="AR108" s="20"/>
      <c r="AS108" s="20"/>
      <c r="AT108" s="20"/>
      <c r="AU108" s="20"/>
    </row>
    <row r="109" s="6" customFormat="1" customHeight="1" spans="44:47">
      <c r="AR109" s="20"/>
      <c r="AS109" s="20"/>
      <c r="AT109" s="20"/>
      <c r="AU109" s="20"/>
    </row>
    <row r="110" s="6" customFormat="1" customHeight="1" spans="44:47">
      <c r="AR110" s="20"/>
      <c r="AS110" s="20"/>
      <c r="AT110" s="20"/>
      <c r="AU110" s="20"/>
    </row>
    <row r="111" s="6" customFormat="1" customHeight="1" spans="44:47">
      <c r="AR111" s="20"/>
      <c r="AS111" s="20"/>
      <c r="AT111" s="20"/>
      <c r="AU111" s="20"/>
    </row>
    <row r="112" s="6" customFormat="1" customHeight="1" spans="44:47">
      <c r="AR112" s="20"/>
      <c r="AS112" s="20"/>
      <c r="AT112" s="20"/>
      <c r="AU112" s="20"/>
    </row>
    <row r="113" s="6" customFormat="1" customHeight="1" spans="44:47">
      <c r="AR113" s="20"/>
      <c r="AS113" s="20"/>
      <c r="AT113" s="20"/>
      <c r="AU113" s="20"/>
    </row>
    <row r="114" s="6" customFormat="1" customHeight="1" spans="44:47">
      <c r="AR114" s="20"/>
      <c r="AS114" s="20"/>
      <c r="AT114" s="20"/>
      <c r="AU114" s="20"/>
    </row>
    <row r="115" s="6" customFormat="1" customHeight="1" spans="44:47">
      <c r="AR115" s="20"/>
      <c r="AS115" s="20"/>
      <c r="AT115" s="20"/>
      <c r="AU115" s="20"/>
    </row>
    <row r="116" s="6" customFormat="1" customHeight="1" spans="44:47">
      <c r="AR116" s="20"/>
      <c r="AS116" s="20"/>
      <c r="AT116" s="20"/>
      <c r="AU116" s="20"/>
    </row>
    <row r="117" s="6" customFormat="1" customHeight="1" spans="44:47">
      <c r="AR117" s="20"/>
      <c r="AS117" s="20"/>
      <c r="AT117" s="20"/>
      <c r="AU117" s="20"/>
    </row>
    <row r="118" s="6" customFormat="1" customHeight="1" spans="44:47">
      <c r="AR118" s="20"/>
      <c r="AS118" s="20"/>
      <c r="AT118" s="20"/>
      <c r="AU118" s="20"/>
    </row>
    <row r="119" s="6" customFormat="1" customHeight="1" spans="44:47">
      <c r="AR119" s="20"/>
      <c r="AS119" s="20"/>
      <c r="AT119" s="20"/>
      <c r="AU119" s="20"/>
    </row>
    <row r="120" s="6" customFormat="1" customHeight="1" spans="44:47">
      <c r="AR120" s="20"/>
      <c r="AS120" s="20"/>
      <c r="AT120" s="20"/>
      <c r="AU120" s="20"/>
    </row>
    <row r="121" s="6" customFormat="1" customHeight="1" spans="44:47">
      <c r="AR121" s="20"/>
      <c r="AS121" s="20"/>
      <c r="AT121" s="20"/>
      <c r="AU121" s="20"/>
    </row>
    <row r="122" s="6" customFormat="1" customHeight="1" spans="44:47">
      <c r="AR122" s="20"/>
      <c r="AS122" s="20"/>
      <c r="AT122" s="20"/>
      <c r="AU122" s="20"/>
    </row>
    <row r="123" s="6" customFormat="1" customHeight="1" spans="44:47">
      <c r="AR123" s="20"/>
      <c r="AS123" s="20"/>
      <c r="AT123" s="20"/>
      <c r="AU123" s="20"/>
    </row>
    <row r="124" s="6" customFormat="1" customHeight="1" spans="44:47">
      <c r="AR124" s="20"/>
      <c r="AS124" s="20"/>
      <c r="AT124" s="20"/>
      <c r="AU124" s="20"/>
    </row>
    <row r="125" s="6" customFormat="1" customHeight="1" spans="44:47">
      <c r="AR125" s="20"/>
      <c r="AS125" s="20"/>
      <c r="AT125" s="20"/>
      <c r="AU125" s="20"/>
    </row>
    <row r="126" s="6" customFormat="1" customHeight="1" spans="44:47">
      <c r="AR126" s="20"/>
      <c r="AS126" s="20"/>
      <c r="AT126" s="20"/>
      <c r="AU126" s="20"/>
    </row>
    <row r="127" s="6" customFormat="1" customHeight="1" spans="44:47">
      <c r="AR127" s="20"/>
      <c r="AS127" s="20"/>
      <c r="AT127" s="20"/>
      <c r="AU127" s="20"/>
    </row>
    <row r="128" s="6" customFormat="1" customHeight="1" spans="44:47">
      <c r="AR128" s="20"/>
      <c r="AS128" s="20"/>
      <c r="AT128" s="20"/>
      <c r="AU128" s="20"/>
    </row>
    <row r="129" s="6" customFormat="1" customHeight="1" spans="44:47">
      <c r="AR129" s="20"/>
      <c r="AS129" s="20"/>
      <c r="AT129" s="20"/>
      <c r="AU129" s="20"/>
    </row>
    <row r="130" s="6" customFormat="1" customHeight="1" spans="44:47">
      <c r="AR130" s="20"/>
      <c r="AS130" s="20"/>
      <c r="AT130" s="20"/>
      <c r="AU130" s="20"/>
    </row>
    <row r="131" s="6" customFormat="1" customHeight="1" spans="44:47">
      <c r="AR131" s="20"/>
      <c r="AS131" s="20"/>
      <c r="AT131" s="20"/>
      <c r="AU131" s="20"/>
    </row>
    <row r="132" s="6" customFormat="1" customHeight="1" spans="44:47">
      <c r="AR132" s="20"/>
      <c r="AS132" s="20"/>
      <c r="AT132" s="20"/>
      <c r="AU132" s="20"/>
    </row>
    <row r="133" s="6" customFormat="1" customHeight="1" spans="44:47">
      <c r="AR133" s="20"/>
      <c r="AS133" s="20"/>
      <c r="AT133" s="20"/>
      <c r="AU133" s="20"/>
    </row>
    <row r="134" s="6" customFormat="1" customHeight="1" spans="44:47">
      <c r="AR134" s="20"/>
      <c r="AS134" s="20"/>
      <c r="AT134" s="20"/>
      <c r="AU134" s="20"/>
    </row>
    <row r="135" s="6" customFormat="1" customHeight="1" spans="44:47">
      <c r="AR135" s="20"/>
      <c r="AS135" s="20"/>
      <c r="AT135" s="20"/>
      <c r="AU135" s="20"/>
    </row>
    <row r="136" s="6" customFormat="1" customHeight="1" spans="44:47">
      <c r="AR136" s="20"/>
      <c r="AS136" s="20"/>
      <c r="AT136" s="20"/>
      <c r="AU136" s="20"/>
    </row>
    <row r="137" s="6" customFormat="1" customHeight="1" spans="44:47">
      <c r="AR137" s="20"/>
      <c r="AS137" s="20"/>
      <c r="AT137" s="20"/>
      <c r="AU137" s="20"/>
    </row>
    <row r="138" s="6" customFormat="1" customHeight="1" spans="44:47">
      <c r="AR138" s="20"/>
      <c r="AS138" s="20"/>
      <c r="AT138" s="20"/>
      <c r="AU138" s="20"/>
    </row>
    <row r="139" s="6" customFormat="1" customHeight="1" spans="44:47">
      <c r="AR139" s="20"/>
      <c r="AS139" s="20"/>
      <c r="AT139" s="20"/>
      <c r="AU139" s="20"/>
    </row>
    <row r="140" s="6" customFormat="1" customHeight="1" spans="44:47">
      <c r="AR140" s="20"/>
      <c r="AS140" s="20"/>
      <c r="AT140" s="20"/>
      <c r="AU140" s="20"/>
    </row>
    <row r="141" s="6" customFormat="1" customHeight="1" spans="44:47">
      <c r="AR141" s="20"/>
      <c r="AS141" s="20"/>
      <c r="AT141" s="20"/>
      <c r="AU141" s="20"/>
    </row>
    <row r="142" s="6" customFormat="1" customHeight="1" spans="44:47">
      <c r="AR142" s="20"/>
      <c r="AS142" s="20"/>
      <c r="AT142" s="20"/>
      <c r="AU142" s="20"/>
    </row>
    <row r="143" s="6" customFormat="1" customHeight="1" spans="44:47">
      <c r="AR143" s="20"/>
      <c r="AS143" s="20"/>
      <c r="AT143" s="20"/>
      <c r="AU143" s="20"/>
    </row>
    <row r="144" s="6" customFormat="1" customHeight="1" spans="44:47">
      <c r="AR144" s="20"/>
      <c r="AS144" s="20"/>
      <c r="AT144" s="20"/>
      <c r="AU144" s="20"/>
    </row>
    <row r="145" s="6" customFormat="1" customHeight="1" spans="44:47">
      <c r="AR145" s="20"/>
      <c r="AS145" s="20"/>
      <c r="AT145" s="20"/>
      <c r="AU145" s="20"/>
    </row>
    <row r="146" s="6" customFormat="1" customHeight="1" spans="44:47">
      <c r="AR146" s="20"/>
      <c r="AS146" s="20"/>
      <c r="AT146" s="20"/>
      <c r="AU146" s="20"/>
    </row>
    <row r="147" s="6" customFormat="1" customHeight="1" spans="44:47">
      <c r="AR147" s="20"/>
      <c r="AS147" s="20"/>
      <c r="AT147" s="20"/>
      <c r="AU147" s="20"/>
    </row>
    <row r="148" s="6" customFormat="1" customHeight="1" spans="44:47">
      <c r="AR148" s="20"/>
      <c r="AS148" s="20"/>
      <c r="AT148" s="20"/>
      <c r="AU148" s="20"/>
    </row>
    <row r="149" s="6" customFormat="1" customHeight="1" spans="44:47">
      <c r="AR149" s="20"/>
      <c r="AS149" s="20"/>
      <c r="AT149" s="20"/>
      <c r="AU149" s="20"/>
    </row>
    <row r="150" s="6" customFormat="1" customHeight="1" spans="44:47">
      <c r="AR150" s="20"/>
      <c r="AS150" s="20"/>
      <c r="AT150" s="20"/>
      <c r="AU150" s="20"/>
    </row>
    <row r="151" s="6" customFormat="1" customHeight="1" spans="44:47">
      <c r="AR151" s="20"/>
      <c r="AS151" s="20"/>
      <c r="AT151" s="20"/>
      <c r="AU151" s="20"/>
    </row>
    <row r="152" s="6" customFormat="1" customHeight="1" spans="44:47">
      <c r="AR152" s="20"/>
      <c r="AS152" s="20"/>
      <c r="AT152" s="20"/>
      <c r="AU152" s="20"/>
    </row>
    <row r="153" s="6" customFormat="1" customHeight="1" spans="44:47">
      <c r="AR153" s="20"/>
      <c r="AS153" s="20"/>
      <c r="AT153" s="20"/>
      <c r="AU153" s="20"/>
    </row>
    <row r="154" s="6" customFormat="1" customHeight="1" spans="44:47">
      <c r="AR154" s="20"/>
      <c r="AS154" s="20"/>
      <c r="AT154" s="20"/>
      <c r="AU154" s="20"/>
    </row>
    <row r="155" s="6" customFormat="1" customHeight="1" spans="44:47">
      <c r="AR155" s="20"/>
      <c r="AS155" s="20"/>
      <c r="AT155" s="20"/>
      <c r="AU155" s="20"/>
    </row>
    <row r="156" s="6" customFormat="1" customHeight="1" spans="44:47">
      <c r="AR156" s="20"/>
      <c r="AS156" s="20"/>
      <c r="AT156" s="20"/>
      <c r="AU156" s="20"/>
    </row>
    <row r="157" s="6" customFormat="1" customHeight="1" spans="44:47">
      <c r="AR157" s="20"/>
      <c r="AS157" s="20"/>
      <c r="AT157" s="20"/>
      <c r="AU157" s="20"/>
    </row>
    <row r="158" s="6" customFormat="1" customHeight="1" spans="44:47">
      <c r="AR158" s="20"/>
      <c r="AS158" s="20"/>
      <c r="AT158" s="20"/>
      <c r="AU158" s="20"/>
    </row>
    <row r="159" s="6" customFormat="1" customHeight="1" spans="44:47">
      <c r="AR159" s="20"/>
      <c r="AS159" s="20"/>
      <c r="AT159" s="20"/>
      <c r="AU159" s="20"/>
    </row>
    <row r="160" s="6" customFormat="1" customHeight="1" spans="44:47">
      <c r="AR160" s="20"/>
      <c r="AS160" s="20"/>
      <c r="AT160" s="20"/>
      <c r="AU160" s="20"/>
    </row>
    <row r="161" s="6" customFormat="1" customHeight="1" spans="44:47">
      <c r="AR161" s="20"/>
      <c r="AS161" s="20"/>
      <c r="AT161" s="20"/>
      <c r="AU161" s="20"/>
    </row>
    <row r="162" s="6" customFormat="1" customHeight="1" spans="44:47">
      <c r="AR162" s="20"/>
      <c r="AS162" s="20"/>
      <c r="AT162" s="20"/>
      <c r="AU162" s="20"/>
    </row>
    <row r="163" s="6" customFormat="1" customHeight="1" spans="44:47">
      <c r="AR163" s="20"/>
      <c r="AS163" s="20"/>
      <c r="AT163" s="20"/>
      <c r="AU163" s="20"/>
    </row>
    <row r="164" s="6" customFormat="1" customHeight="1" spans="44:47">
      <c r="AR164" s="20"/>
      <c r="AS164" s="20"/>
      <c r="AT164" s="20"/>
      <c r="AU164" s="20"/>
    </row>
    <row r="165" s="6" customFormat="1" customHeight="1" spans="44:47">
      <c r="AR165" s="20"/>
      <c r="AS165" s="20"/>
      <c r="AT165" s="20"/>
      <c r="AU165" s="20"/>
    </row>
    <row r="166" s="6" customFormat="1" customHeight="1" spans="44:47">
      <c r="AR166" s="20"/>
      <c r="AS166" s="20"/>
      <c r="AT166" s="20"/>
      <c r="AU166" s="20"/>
    </row>
    <row r="167" s="6" customFormat="1" customHeight="1" spans="44:47">
      <c r="AR167" s="20"/>
      <c r="AS167" s="20"/>
      <c r="AT167" s="20"/>
      <c r="AU167" s="20"/>
    </row>
    <row r="168" s="6" customFormat="1" customHeight="1" spans="44:47">
      <c r="AR168" s="20"/>
      <c r="AS168" s="20"/>
      <c r="AT168" s="20"/>
      <c r="AU168" s="20"/>
    </row>
    <row r="169" s="6" customFormat="1" customHeight="1" spans="44:47">
      <c r="AR169" s="20"/>
      <c r="AS169" s="20"/>
      <c r="AT169" s="20"/>
      <c r="AU169" s="20"/>
    </row>
    <row r="170" s="6" customFormat="1" customHeight="1" spans="44:47">
      <c r="AR170" s="20"/>
      <c r="AS170" s="20"/>
      <c r="AT170" s="20"/>
      <c r="AU170" s="20"/>
    </row>
    <row r="171" s="6" customFormat="1" customHeight="1" spans="44:47">
      <c r="AR171" s="20"/>
      <c r="AS171" s="20"/>
      <c r="AT171" s="20"/>
      <c r="AU171" s="20"/>
    </row>
    <row r="172" s="6" customFormat="1" customHeight="1" spans="44:47">
      <c r="AR172" s="20"/>
      <c r="AS172" s="20"/>
      <c r="AT172" s="20"/>
      <c r="AU172" s="20"/>
    </row>
    <row r="173" s="6" customFormat="1" customHeight="1" spans="44:47">
      <c r="AR173" s="20"/>
      <c r="AS173" s="20"/>
      <c r="AT173" s="20"/>
      <c r="AU173" s="20"/>
    </row>
    <row r="174" s="6" customFormat="1" customHeight="1" spans="44:47">
      <c r="AR174" s="20"/>
      <c r="AS174" s="20"/>
      <c r="AT174" s="20"/>
      <c r="AU174" s="20"/>
    </row>
    <row r="175" s="6" customFormat="1" customHeight="1" spans="44:47">
      <c r="AR175" s="20"/>
      <c r="AS175" s="20"/>
      <c r="AT175" s="20"/>
      <c r="AU175" s="20"/>
    </row>
    <row r="176" s="6" customFormat="1" customHeight="1" spans="44:47">
      <c r="AR176" s="20"/>
      <c r="AS176" s="20"/>
      <c r="AT176" s="20"/>
      <c r="AU176" s="20"/>
    </row>
    <row r="177" s="6" customFormat="1" customHeight="1" spans="44:47">
      <c r="AR177" s="20"/>
      <c r="AS177" s="20"/>
      <c r="AT177" s="20"/>
      <c r="AU177" s="20"/>
    </row>
    <row r="178" s="6" customFormat="1" customHeight="1" spans="44:47">
      <c r="AR178" s="20"/>
      <c r="AS178" s="20"/>
      <c r="AT178" s="20"/>
      <c r="AU178" s="20"/>
    </row>
    <row r="179" s="6" customFormat="1" customHeight="1" spans="44:47">
      <c r="AR179" s="20"/>
      <c r="AS179" s="20"/>
      <c r="AT179" s="20"/>
      <c r="AU179" s="20"/>
    </row>
    <row r="180" s="6" customFormat="1" customHeight="1" spans="44:47">
      <c r="AR180" s="20"/>
      <c r="AS180" s="20"/>
      <c r="AT180" s="20"/>
      <c r="AU180" s="20"/>
    </row>
    <row r="181" s="6" customFormat="1" customHeight="1" spans="44:47">
      <c r="AR181" s="20"/>
      <c r="AS181" s="20"/>
      <c r="AT181" s="20"/>
      <c r="AU181" s="20"/>
    </row>
    <row r="182" s="6" customFormat="1" customHeight="1" spans="44:47">
      <c r="AR182" s="20"/>
      <c r="AS182" s="20"/>
      <c r="AT182" s="20"/>
      <c r="AU182" s="20"/>
    </row>
    <row r="183" s="6" customFormat="1" customHeight="1" spans="44:47">
      <c r="AR183" s="20"/>
      <c r="AS183" s="20"/>
      <c r="AT183" s="20"/>
      <c r="AU183" s="20"/>
    </row>
    <row r="184" s="6" customFormat="1" customHeight="1" spans="44:47">
      <c r="AR184" s="20"/>
      <c r="AS184" s="20"/>
      <c r="AT184" s="20"/>
      <c r="AU184" s="20"/>
    </row>
    <row r="185" s="6" customFormat="1" customHeight="1" spans="44:47">
      <c r="AR185" s="20"/>
      <c r="AS185" s="20"/>
      <c r="AT185" s="20"/>
      <c r="AU185" s="20"/>
    </row>
    <row r="186" s="6" customFormat="1" customHeight="1" spans="44:47">
      <c r="AR186" s="20"/>
      <c r="AS186" s="20"/>
      <c r="AT186" s="20"/>
      <c r="AU186" s="20"/>
    </row>
    <row r="187" s="6" customFormat="1" customHeight="1" spans="44:47">
      <c r="AR187" s="20"/>
      <c r="AS187" s="20"/>
      <c r="AT187" s="20"/>
      <c r="AU187" s="20"/>
    </row>
    <row r="188" s="6" customFormat="1" customHeight="1" spans="44:47">
      <c r="AR188" s="20"/>
      <c r="AS188" s="20"/>
      <c r="AT188" s="20"/>
      <c r="AU188" s="20"/>
    </row>
    <row r="189" s="6" customFormat="1" customHeight="1" spans="44:47">
      <c r="AR189" s="20"/>
      <c r="AS189" s="20"/>
      <c r="AT189" s="20"/>
      <c r="AU189" s="20"/>
    </row>
    <row r="190" s="6" customFormat="1" customHeight="1" spans="44:47">
      <c r="AR190" s="20"/>
      <c r="AS190" s="20"/>
      <c r="AT190" s="20"/>
      <c r="AU190" s="20"/>
    </row>
    <row r="191" s="6" customFormat="1" customHeight="1" spans="44:47">
      <c r="AR191" s="20"/>
      <c r="AS191" s="20"/>
      <c r="AT191" s="20"/>
      <c r="AU191" s="20"/>
    </row>
    <row r="192" s="6" customFormat="1" customHeight="1" spans="44:47">
      <c r="AR192" s="20"/>
      <c r="AS192" s="20"/>
      <c r="AT192" s="20"/>
      <c r="AU192" s="20"/>
    </row>
    <row r="193" s="6" customFormat="1" customHeight="1" spans="44:47">
      <c r="AR193" s="20"/>
      <c r="AS193" s="20"/>
      <c r="AT193" s="20"/>
      <c r="AU193" s="20"/>
    </row>
    <row r="194" s="6" customFormat="1" customHeight="1" spans="44:47">
      <c r="AR194" s="20"/>
      <c r="AS194" s="20"/>
      <c r="AT194" s="20"/>
      <c r="AU194" s="20"/>
    </row>
    <row r="195" s="6" customFormat="1" customHeight="1" spans="44:47">
      <c r="AR195" s="20"/>
      <c r="AS195" s="20"/>
      <c r="AT195" s="20"/>
      <c r="AU195" s="20"/>
    </row>
    <row r="196" s="6" customFormat="1" customHeight="1" spans="44:47">
      <c r="AR196" s="20"/>
      <c r="AS196" s="20"/>
      <c r="AT196" s="20"/>
      <c r="AU196" s="20"/>
    </row>
    <row r="197" s="6" customFormat="1" customHeight="1" spans="44:47">
      <c r="AR197" s="20"/>
      <c r="AS197" s="20"/>
      <c r="AT197" s="20"/>
      <c r="AU197" s="20"/>
    </row>
    <row r="198" s="6" customFormat="1" customHeight="1" spans="44:47">
      <c r="AR198" s="20"/>
      <c r="AS198" s="20"/>
      <c r="AT198" s="20"/>
      <c r="AU198" s="20"/>
    </row>
    <row r="199" s="6" customFormat="1" customHeight="1" spans="44:47">
      <c r="AR199" s="20"/>
      <c r="AS199" s="20"/>
      <c r="AT199" s="20"/>
      <c r="AU199" s="20"/>
    </row>
    <row r="200" s="6" customFormat="1" customHeight="1" spans="44:47">
      <c r="AR200" s="20"/>
      <c r="AS200" s="20"/>
      <c r="AT200" s="20"/>
      <c r="AU200" s="20"/>
    </row>
    <row r="201" s="6" customFormat="1" customHeight="1" spans="44:47">
      <c r="AR201" s="20"/>
      <c r="AS201" s="20"/>
      <c r="AT201" s="20"/>
      <c r="AU201" s="20"/>
    </row>
    <row r="202" s="6" customFormat="1" customHeight="1" spans="44:47">
      <c r="AR202" s="20"/>
      <c r="AS202" s="20"/>
      <c r="AT202" s="20"/>
      <c r="AU202" s="20"/>
    </row>
    <row r="203" s="6" customFormat="1" customHeight="1" spans="44:47">
      <c r="AR203" s="20"/>
      <c r="AS203" s="20"/>
      <c r="AT203" s="20"/>
      <c r="AU203" s="20"/>
    </row>
    <row r="204" s="6" customFormat="1" customHeight="1" spans="44:47">
      <c r="AR204" s="20"/>
      <c r="AS204" s="20"/>
      <c r="AT204" s="20"/>
      <c r="AU204" s="20"/>
    </row>
    <row r="205" s="6" customFormat="1" customHeight="1" spans="44:47">
      <c r="AR205" s="20"/>
      <c r="AS205" s="20"/>
      <c r="AT205" s="20"/>
      <c r="AU205" s="20"/>
    </row>
    <row r="206" s="6" customFormat="1" customHeight="1" spans="44:47">
      <c r="AR206" s="20"/>
      <c r="AS206" s="20"/>
      <c r="AT206" s="20"/>
      <c r="AU206" s="20"/>
    </row>
    <row r="207" s="6" customFormat="1" customHeight="1" spans="44:47">
      <c r="AR207" s="20"/>
      <c r="AS207" s="20"/>
      <c r="AT207" s="20"/>
      <c r="AU207" s="20"/>
    </row>
    <row r="208" s="6" customFormat="1" customHeight="1" spans="44:47">
      <c r="AR208" s="20"/>
      <c r="AS208" s="20"/>
      <c r="AT208" s="20"/>
      <c r="AU208" s="20"/>
    </row>
    <row r="209" s="6" customFormat="1" customHeight="1" spans="44:47">
      <c r="AR209" s="20"/>
      <c r="AS209" s="20"/>
      <c r="AT209" s="20"/>
      <c r="AU209" s="20"/>
    </row>
    <row r="210" s="6" customFormat="1" customHeight="1" spans="44:47">
      <c r="AR210" s="20"/>
      <c r="AS210" s="20"/>
      <c r="AT210" s="20"/>
      <c r="AU210" s="20"/>
    </row>
    <row r="211" s="6" customFormat="1" customHeight="1" spans="44:47">
      <c r="AR211" s="20"/>
      <c r="AS211" s="20"/>
      <c r="AT211" s="20"/>
      <c r="AU211" s="20"/>
    </row>
    <row r="212" s="6" customFormat="1" customHeight="1" spans="44:47">
      <c r="AR212" s="20"/>
      <c r="AS212" s="20"/>
      <c r="AT212" s="20"/>
      <c r="AU212" s="20"/>
    </row>
    <row r="213" s="6" customFormat="1" customHeight="1" spans="44:47">
      <c r="AR213" s="20"/>
      <c r="AS213" s="20"/>
      <c r="AT213" s="20"/>
      <c r="AU213" s="20"/>
    </row>
    <row r="214" s="6" customFormat="1" customHeight="1" spans="44:47">
      <c r="AR214" s="20"/>
      <c r="AS214" s="20"/>
      <c r="AT214" s="20"/>
      <c r="AU214" s="20"/>
    </row>
    <row r="215" s="6" customFormat="1" customHeight="1" spans="44:47">
      <c r="AR215" s="20"/>
      <c r="AS215" s="20"/>
      <c r="AT215" s="20"/>
      <c r="AU215" s="20"/>
    </row>
    <row r="216" s="6" customFormat="1" customHeight="1" spans="44:47">
      <c r="AR216" s="20"/>
      <c r="AS216" s="20"/>
      <c r="AT216" s="20"/>
      <c r="AU216" s="20"/>
    </row>
    <row r="217" s="6" customFormat="1" customHeight="1" spans="44:47">
      <c r="AR217" s="20"/>
      <c r="AS217" s="20"/>
      <c r="AT217" s="20"/>
      <c r="AU217" s="20"/>
    </row>
    <row r="218" s="6" customFormat="1" customHeight="1" spans="44:47">
      <c r="AR218" s="20"/>
      <c r="AS218" s="20"/>
      <c r="AT218" s="20"/>
      <c r="AU218" s="20"/>
    </row>
    <row r="219" s="6" customFormat="1" customHeight="1" spans="44:47">
      <c r="AR219" s="20"/>
      <c r="AS219" s="20"/>
      <c r="AT219" s="20"/>
      <c r="AU219" s="20"/>
    </row>
    <row r="220" s="6" customFormat="1" customHeight="1" spans="44:47">
      <c r="AR220" s="20"/>
      <c r="AS220" s="20"/>
      <c r="AT220" s="20"/>
      <c r="AU220" s="20"/>
    </row>
    <row r="221" s="6" customFormat="1" customHeight="1" spans="44:47">
      <c r="AR221" s="20"/>
      <c r="AS221" s="20"/>
      <c r="AT221" s="20"/>
      <c r="AU221" s="20"/>
    </row>
    <row r="222" s="6" customFormat="1" customHeight="1" spans="44:47">
      <c r="AR222" s="20"/>
      <c r="AS222" s="20"/>
      <c r="AT222" s="20"/>
      <c r="AU222" s="20"/>
    </row>
    <row r="223" s="6" customFormat="1" customHeight="1" spans="44:47">
      <c r="AR223" s="20"/>
      <c r="AS223" s="20"/>
      <c r="AT223" s="20"/>
      <c r="AU223" s="20"/>
    </row>
    <row r="224" s="6" customFormat="1" customHeight="1" spans="44:47">
      <c r="AR224" s="20"/>
      <c r="AS224" s="20"/>
      <c r="AT224" s="20"/>
      <c r="AU224" s="20"/>
    </row>
    <row r="225" s="6" customFormat="1" customHeight="1" spans="44:47">
      <c r="AR225" s="20"/>
      <c r="AS225" s="20"/>
      <c r="AT225" s="20"/>
      <c r="AU225" s="20"/>
    </row>
    <row r="226" s="6" customFormat="1" customHeight="1" spans="44:47">
      <c r="AR226" s="20"/>
      <c r="AS226" s="20"/>
      <c r="AT226" s="20"/>
      <c r="AU226" s="20"/>
    </row>
    <row r="227" s="6" customFormat="1" customHeight="1" spans="44:47">
      <c r="AR227" s="20"/>
      <c r="AS227" s="20"/>
      <c r="AT227" s="20"/>
      <c r="AU227" s="20"/>
    </row>
    <row r="228" s="6" customFormat="1" customHeight="1" spans="44:47">
      <c r="AR228" s="20"/>
      <c r="AS228" s="20"/>
      <c r="AT228" s="20"/>
      <c r="AU228" s="20"/>
    </row>
    <row r="229" s="6" customFormat="1" customHeight="1" spans="44:47">
      <c r="AR229" s="20"/>
      <c r="AS229" s="20"/>
      <c r="AT229" s="20"/>
      <c r="AU229" s="20"/>
    </row>
    <row r="230" s="6" customFormat="1" customHeight="1" spans="44:47">
      <c r="AR230" s="20"/>
      <c r="AS230" s="20"/>
      <c r="AT230" s="20"/>
      <c r="AU230" s="20"/>
    </row>
    <row r="231" s="6" customFormat="1" customHeight="1" spans="44:47">
      <c r="AR231" s="20"/>
      <c r="AS231" s="20"/>
      <c r="AT231" s="20"/>
      <c r="AU231" s="20"/>
    </row>
    <row r="232" s="6" customFormat="1" customHeight="1" spans="44:47">
      <c r="AR232" s="20"/>
      <c r="AS232" s="20"/>
      <c r="AT232" s="20"/>
      <c r="AU232" s="20"/>
    </row>
    <row r="233" s="6" customFormat="1" customHeight="1" spans="44:47">
      <c r="AR233" s="20"/>
      <c r="AS233" s="20"/>
      <c r="AT233" s="20"/>
      <c r="AU233" s="20"/>
    </row>
    <row r="234" s="6" customFormat="1" customHeight="1" spans="44:47">
      <c r="AR234" s="20"/>
      <c r="AS234" s="20"/>
      <c r="AT234" s="20"/>
      <c r="AU234" s="20"/>
    </row>
    <row r="235" s="6" customFormat="1" customHeight="1" spans="44:47">
      <c r="AR235" s="20"/>
      <c r="AS235" s="20"/>
      <c r="AT235" s="20"/>
      <c r="AU235" s="20"/>
    </row>
    <row r="236" s="6" customFormat="1" customHeight="1" spans="44:47">
      <c r="AR236" s="20"/>
      <c r="AS236" s="20"/>
      <c r="AT236" s="20"/>
      <c r="AU236" s="20"/>
    </row>
    <row r="237" s="6" customFormat="1" customHeight="1" spans="44:47">
      <c r="AR237" s="20"/>
      <c r="AS237" s="20"/>
      <c r="AT237" s="20"/>
      <c r="AU237" s="20"/>
    </row>
    <row r="238" s="6" customFormat="1" customHeight="1" spans="44:47">
      <c r="AR238" s="20"/>
      <c r="AS238" s="20"/>
      <c r="AT238" s="20"/>
      <c r="AU238" s="20"/>
    </row>
    <row r="239" s="6" customFormat="1" customHeight="1" spans="44:47">
      <c r="AR239" s="20"/>
      <c r="AS239" s="20"/>
      <c r="AT239" s="20"/>
      <c r="AU239" s="20"/>
    </row>
    <row r="240" s="6" customFormat="1" customHeight="1" spans="44:47">
      <c r="AR240" s="20"/>
      <c r="AS240" s="20"/>
      <c r="AT240" s="20"/>
      <c r="AU240" s="20"/>
    </row>
    <row r="241" s="6" customFormat="1" customHeight="1" spans="44:47">
      <c r="AR241" s="20"/>
      <c r="AS241" s="20"/>
      <c r="AT241" s="20"/>
      <c r="AU241" s="20"/>
    </row>
    <row r="242" s="6" customFormat="1" customHeight="1" spans="44:47">
      <c r="AR242" s="20"/>
      <c r="AS242" s="20"/>
      <c r="AT242" s="20"/>
      <c r="AU242" s="20"/>
    </row>
    <row r="243" s="6" customFormat="1" customHeight="1" spans="44:47">
      <c r="AR243" s="20"/>
      <c r="AS243" s="20"/>
      <c r="AT243" s="20"/>
      <c r="AU243" s="20"/>
    </row>
    <row r="244" s="6" customFormat="1" customHeight="1" spans="44:47">
      <c r="AR244" s="20"/>
      <c r="AS244" s="20"/>
      <c r="AT244" s="20"/>
      <c r="AU244" s="20"/>
    </row>
    <row r="245" s="6" customFormat="1" customHeight="1" spans="44:47">
      <c r="AR245" s="20"/>
      <c r="AS245" s="20"/>
      <c r="AT245" s="20"/>
      <c r="AU245" s="20"/>
    </row>
    <row r="246" s="6" customFormat="1" customHeight="1" spans="44:47">
      <c r="AR246" s="20"/>
      <c r="AS246" s="20"/>
      <c r="AT246" s="20"/>
      <c r="AU246" s="20"/>
    </row>
    <row r="247" s="6" customFormat="1" customHeight="1" spans="44:47">
      <c r="AR247" s="20"/>
      <c r="AS247" s="20"/>
      <c r="AT247" s="20"/>
      <c r="AU247" s="20"/>
    </row>
    <row r="248" s="6" customFormat="1" customHeight="1" spans="44:47">
      <c r="AR248" s="20"/>
      <c r="AS248" s="20"/>
      <c r="AT248" s="20"/>
      <c r="AU248" s="20"/>
    </row>
    <row r="249" s="6" customFormat="1" customHeight="1" spans="44:47">
      <c r="AR249" s="20"/>
      <c r="AS249" s="20"/>
      <c r="AT249" s="20"/>
      <c r="AU249" s="20"/>
    </row>
    <row r="250" s="6" customFormat="1" customHeight="1" spans="44:47">
      <c r="AR250" s="20"/>
      <c r="AS250" s="20"/>
      <c r="AT250" s="20"/>
      <c r="AU250" s="20"/>
    </row>
    <row r="251" s="6" customFormat="1" customHeight="1" spans="44:47">
      <c r="AR251" s="20"/>
      <c r="AS251" s="20"/>
      <c r="AT251" s="20"/>
      <c r="AU251" s="20"/>
    </row>
    <row r="252" s="6" customFormat="1" customHeight="1" spans="44:47">
      <c r="AR252" s="20"/>
      <c r="AS252" s="20"/>
      <c r="AT252" s="20"/>
      <c r="AU252" s="20"/>
    </row>
    <row r="253" s="6" customFormat="1" customHeight="1" spans="44:47">
      <c r="AR253" s="20"/>
      <c r="AS253" s="20"/>
      <c r="AT253" s="20"/>
      <c r="AU253" s="20"/>
    </row>
    <row r="254" s="6" customFormat="1" customHeight="1" spans="44:47">
      <c r="AR254" s="20"/>
      <c r="AS254" s="20"/>
      <c r="AT254" s="20"/>
      <c r="AU254" s="20"/>
    </row>
    <row r="255" s="6" customFormat="1" customHeight="1" spans="44:47">
      <c r="AR255" s="20"/>
      <c r="AS255" s="20"/>
      <c r="AT255" s="20"/>
      <c r="AU255" s="20"/>
    </row>
    <row r="256" s="6" customFormat="1" customHeight="1" spans="44:47">
      <c r="AR256" s="20"/>
      <c r="AS256" s="20"/>
      <c r="AT256" s="20"/>
      <c r="AU256" s="20"/>
    </row>
    <row r="257" s="6" customFormat="1" customHeight="1" spans="44:47">
      <c r="AR257" s="20"/>
      <c r="AS257" s="20"/>
      <c r="AT257" s="20"/>
      <c r="AU257" s="20"/>
    </row>
    <row r="258" s="6" customFormat="1" customHeight="1" spans="44:47">
      <c r="AR258" s="20"/>
      <c r="AS258" s="20"/>
      <c r="AT258" s="20"/>
      <c r="AU258" s="20"/>
    </row>
    <row r="259" s="6" customFormat="1" customHeight="1" spans="44:47">
      <c r="AR259" s="20"/>
      <c r="AS259" s="20"/>
      <c r="AT259" s="20"/>
      <c r="AU259" s="20"/>
    </row>
    <row r="260" s="6" customFormat="1" customHeight="1" spans="44:47">
      <c r="AR260" s="20"/>
      <c r="AS260" s="20"/>
      <c r="AT260" s="20"/>
      <c r="AU260" s="20"/>
    </row>
    <row r="261" s="6" customFormat="1" customHeight="1" spans="44:47">
      <c r="AR261" s="20"/>
      <c r="AS261" s="20"/>
      <c r="AT261" s="20"/>
      <c r="AU261" s="20"/>
    </row>
    <row r="262" s="6" customFormat="1" customHeight="1" spans="44:47">
      <c r="AR262" s="20"/>
      <c r="AS262" s="20"/>
      <c r="AT262" s="20"/>
      <c r="AU262" s="20"/>
    </row>
    <row r="263" s="6" customFormat="1" customHeight="1" spans="44:47">
      <c r="AR263" s="20"/>
      <c r="AS263" s="20"/>
      <c r="AT263" s="20"/>
      <c r="AU263" s="20"/>
    </row>
    <row r="264" s="6" customFormat="1" customHeight="1" spans="44:47">
      <c r="AR264" s="20"/>
      <c r="AS264" s="20"/>
      <c r="AT264" s="20"/>
      <c r="AU264" s="20"/>
    </row>
    <row r="265" s="6" customFormat="1" customHeight="1" spans="44:47">
      <c r="AR265" s="20"/>
      <c r="AS265" s="20"/>
      <c r="AT265" s="20"/>
      <c r="AU265" s="20"/>
    </row>
    <row r="266" s="6" customFormat="1" customHeight="1" spans="44:47">
      <c r="AR266" s="20"/>
      <c r="AS266" s="20"/>
      <c r="AT266" s="20"/>
      <c r="AU266" s="20"/>
    </row>
    <row r="267" s="6" customFormat="1" customHeight="1" spans="44:47">
      <c r="AR267" s="20"/>
      <c r="AS267" s="20"/>
      <c r="AT267" s="20"/>
      <c r="AU267" s="20"/>
    </row>
    <row r="268" s="6" customFormat="1" customHeight="1" spans="44:47">
      <c r="AR268" s="20"/>
      <c r="AS268" s="20"/>
      <c r="AT268" s="20"/>
      <c r="AU268" s="20"/>
    </row>
    <row r="269" s="6" customFormat="1" customHeight="1" spans="44:47">
      <c r="AR269" s="20"/>
      <c r="AS269" s="20"/>
      <c r="AT269" s="20"/>
      <c r="AU269" s="20"/>
    </row>
    <row r="270" s="6" customFormat="1" customHeight="1" spans="44:47">
      <c r="AR270" s="20"/>
      <c r="AS270" s="20"/>
      <c r="AT270" s="20"/>
      <c r="AU270" s="20"/>
    </row>
    <row r="271" s="6" customFormat="1" customHeight="1" spans="44:47">
      <c r="AR271" s="20"/>
      <c r="AS271" s="20"/>
      <c r="AT271" s="20"/>
      <c r="AU271" s="20"/>
    </row>
    <row r="272" s="6" customFormat="1" customHeight="1" spans="44:47">
      <c r="AR272" s="20"/>
      <c r="AS272" s="20"/>
      <c r="AT272" s="20"/>
      <c r="AU272" s="20"/>
    </row>
    <row r="273" s="6" customFormat="1" customHeight="1" spans="44:47">
      <c r="AR273" s="20"/>
      <c r="AS273" s="20"/>
      <c r="AT273" s="20"/>
      <c r="AU273" s="20"/>
    </row>
    <row r="274" s="6" customFormat="1" customHeight="1" spans="44:47">
      <c r="AR274" s="20"/>
      <c r="AS274" s="20"/>
      <c r="AT274" s="20"/>
      <c r="AU274" s="20"/>
    </row>
    <row r="275" s="6" customFormat="1" customHeight="1" spans="44:47">
      <c r="AR275" s="20"/>
      <c r="AS275" s="20"/>
      <c r="AT275" s="20"/>
      <c r="AU275" s="20"/>
    </row>
    <row r="276" s="6" customFormat="1" customHeight="1" spans="44:47">
      <c r="AR276" s="20"/>
      <c r="AS276" s="20"/>
      <c r="AT276" s="20"/>
      <c r="AU276" s="20"/>
    </row>
    <row r="277" s="6" customFormat="1" customHeight="1" spans="44:47">
      <c r="AR277" s="20"/>
      <c r="AS277" s="20"/>
      <c r="AT277" s="20"/>
      <c r="AU277" s="20"/>
    </row>
    <row r="278" s="6" customFormat="1" customHeight="1" spans="44:47">
      <c r="AR278" s="20"/>
      <c r="AS278" s="20"/>
      <c r="AT278" s="20"/>
      <c r="AU278" s="20"/>
    </row>
    <row r="279" s="6" customFormat="1" customHeight="1" spans="44:47">
      <c r="AR279" s="20"/>
      <c r="AS279" s="20"/>
      <c r="AT279" s="20"/>
      <c r="AU279" s="20"/>
    </row>
    <row r="280" s="6" customFormat="1" customHeight="1" spans="44:47">
      <c r="AR280" s="20"/>
      <c r="AS280" s="20"/>
      <c r="AT280" s="20"/>
      <c r="AU280" s="20"/>
    </row>
    <row r="281" s="6" customFormat="1" customHeight="1" spans="44:47">
      <c r="AR281" s="20"/>
      <c r="AS281" s="20"/>
      <c r="AT281" s="20"/>
      <c r="AU281" s="20"/>
    </row>
    <row r="282" s="6" customFormat="1" customHeight="1" spans="44:47">
      <c r="AR282" s="20"/>
      <c r="AS282" s="20"/>
      <c r="AT282" s="20"/>
      <c r="AU282" s="20"/>
    </row>
    <row r="283" s="6" customFormat="1" customHeight="1" spans="44:47">
      <c r="AR283" s="20"/>
      <c r="AS283" s="20"/>
      <c r="AT283" s="20"/>
      <c r="AU283" s="20"/>
    </row>
    <row r="284" s="6" customFormat="1" customHeight="1" spans="44:47">
      <c r="AR284" s="20"/>
      <c r="AS284" s="20"/>
      <c r="AT284" s="20"/>
      <c r="AU284" s="20"/>
    </row>
    <row r="285" s="6" customFormat="1" customHeight="1" spans="44:47">
      <c r="AR285" s="20"/>
      <c r="AS285" s="20"/>
      <c r="AT285" s="20"/>
      <c r="AU285" s="20"/>
    </row>
    <row r="286" s="6" customFormat="1" customHeight="1" spans="44:47">
      <c r="AR286" s="20"/>
      <c r="AS286" s="20"/>
      <c r="AT286" s="20"/>
      <c r="AU286" s="20"/>
    </row>
    <row r="287" s="6" customFormat="1" customHeight="1" spans="44:47">
      <c r="AR287" s="20"/>
      <c r="AS287" s="20"/>
      <c r="AT287" s="20"/>
      <c r="AU287" s="20"/>
    </row>
    <row r="288" s="6" customFormat="1" customHeight="1" spans="44:47">
      <c r="AR288" s="20"/>
      <c r="AS288" s="20"/>
      <c r="AT288" s="20"/>
      <c r="AU288" s="20"/>
    </row>
    <row r="289" s="6" customFormat="1" customHeight="1" spans="44:47">
      <c r="AR289" s="20"/>
      <c r="AS289" s="20"/>
      <c r="AT289" s="20"/>
      <c r="AU289" s="20"/>
    </row>
    <row r="290" s="6" customFormat="1" customHeight="1" spans="44:47">
      <c r="AR290" s="20"/>
      <c r="AS290" s="20"/>
      <c r="AT290" s="20"/>
      <c r="AU290" s="20"/>
    </row>
    <row r="291" s="6" customFormat="1" customHeight="1" spans="44:47">
      <c r="AR291" s="20"/>
      <c r="AS291" s="20"/>
      <c r="AT291" s="20"/>
      <c r="AU291" s="20"/>
    </row>
    <row r="292" s="6" customFormat="1" customHeight="1" spans="44:47">
      <c r="AR292" s="20"/>
      <c r="AS292" s="20"/>
      <c r="AT292" s="20"/>
      <c r="AU292" s="20"/>
    </row>
    <row r="293" s="6" customFormat="1" customHeight="1" spans="44:47">
      <c r="AR293" s="20"/>
      <c r="AS293" s="20"/>
      <c r="AT293" s="20"/>
      <c r="AU293" s="20"/>
    </row>
    <row r="294" s="6" customFormat="1" customHeight="1" spans="44:47">
      <c r="AR294" s="20"/>
      <c r="AS294" s="20"/>
      <c r="AT294" s="20"/>
      <c r="AU294" s="20"/>
    </row>
    <row r="295" s="6" customFormat="1" customHeight="1" spans="44:47">
      <c r="AR295" s="20"/>
      <c r="AS295" s="20"/>
      <c r="AT295" s="20"/>
      <c r="AU295" s="20"/>
    </row>
    <row r="296" s="6" customFormat="1" customHeight="1" spans="44:47">
      <c r="AR296" s="20"/>
      <c r="AS296" s="20"/>
      <c r="AT296" s="20"/>
      <c r="AU296" s="20"/>
    </row>
    <row r="297" s="6" customFormat="1" customHeight="1" spans="44:47">
      <c r="AR297" s="20"/>
      <c r="AS297" s="20"/>
      <c r="AT297" s="20"/>
      <c r="AU297" s="20"/>
    </row>
    <row r="298" s="6" customFormat="1" customHeight="1" spans="44:47">
      <c r="AR298" s="20"/>
      <c r="AS298" s="20"/>
      <c r="AT298" s="20"/>
      <c r="AU298" s="20"/>
    </row>
    <row r="299" s="6" customFormat="1" customHeight="1" spans="44:47">
      <c r="AR299" s="20"/>
      <c r="AS299" s="20"/>
      <c r="AT299" s="20"/>
      <c r="AU299" s="20"/>
    </row>
    <row r="300" s="6" customFormat="1" customHeight="1" spans="44:47">
      <c r="AR300" s="20"/>
      <c r="AS300" s="20"/>
      <c r="AT300" s="20"/>
      <c r="AU300" s="20"/>
    </row>
    <row r="301" s="6" customFormat="1" customHeight="1" spans="44:47">
      <c r="AR301" s="20"/>
      <c r="AS301" s="20"/>
      <c r="AT301" s="20"/>
      <c r="AU301" s="20"/>
    </row>
    <row r="302" s="6" customFormat="1" customHeight="1" spans="44:47">
      <c r="AR302" s="20"/>
      <c r="AS302" s="20"/>
      <c r="AT302" s="20"/>
      <c r="AU302" s="20"/>
    </row>
    <row r="303" s="6" customFormat="1" customHeight="1" spans="44:47">
      <c r="AR303" s="20"/>
      <c r="AS303" s="20"/>
      <c r="AT303" s="20"/>
      <c r="AU303" s="20"/>
    </row>
    <row r="304" s="6" customFormat="1" customHeight="1" spans="44:47">
      <c r="AR304" s="20"/>
      <c r="AS304" s="20"/>
      <c r="AT304" s="20"/>
      <c r="AU304" s="20"/>
    </row>
    <row r="305" s="6" customFormat="1" customHeight="1" spans="44:47">
      <c r="AR305" s="20"/>
      <c r="AS305" s="20"/>
      <c r="AT305" s="20"/>
      <c r="AU305" s="20"/>
    </row>
    <row r="306" s="6" customFormat="1" customHeight="1" spans="44:47">
      <c r="AR306" s="20"/>
      <c r="AS306" s="20"/>
      <c r="AT306" s="20"/>
      <c r="AU306" s="20"/>
    </row>
    <row r="307" s="6" customFormat="1" customHeight="1" spans="44:47">
      <c r="AR307" s="20"/>
      <c r="AS307" s="20"/>
      <c r="AT307" s="20"/>
      <c r="AU307" s="20"/>
    </row>
    <row r="308" s="6" customFormat="1" customHeight="1" spans="44:47">
      <c r="AR308" s="20"/>
      <c r="AS308" s="20"/>
      <c r="AT308" s="20"/>
      <c r="AU308" s="20"/>
    </row>
    <row r="309" s="6" customFormat="1" customHeight="1" spans="44:47">
      <c r="AR309" s="20"/>
      <c r="AS309" s="20"/>
      <c r="AT309" s="20"/>
      <c r="AU309" s="20"/>
    </row>
    <row r="310" s="6" customFormat="1" customHeight="1" spans="44:47">
      <c r="AR310" s="20"/>
      <c r="AS310" s="20"/>
      <c r="AT310" s="20"/>
      <c r="AU310" s="20"/>
    </row>
    <row r="311" s="6" customFormat="1" customHeight="1" spans="44:47">
      <c r="AR311" s="20"/>
      <c r="AS311" s="20"/>
      <c r="AT311" s="20"/>
      <c r="AU311" s="20"/>
    </row>
    <row r="312" s="6" customFormat="1" customHeight="1" spans="44:47">
      <c r="AR312" s="20"/>
      <c r="AS312" s="20"/>
      <c r="AT312" s="20"/>
      <c r="AU312" s="20"/>
    </row>
    <row r="313" s="6" customFormat="1" customHeight="1" spans="44:47">
      <c r="AR313" s="20"/>
      <c r="AS313" s="20"/>
      <c r="AT313" s="20"/>
      <c r="AU313" s="20"/>
    </row>
    <row r="314" s="6" customFormat="1" customHeight="1" spans="44:47">
      <c r="AR314" s="20"/>
      <c r="AS314" s="20"/>
      <c r="AT314" s="20"/>
      <c r="AU314" s="20"/>
    </row>
    <row r="315" s="6" customFormat="1" customHeight="1" spans="44:47">
      <c r="AR315" s="20"/>
      <c r="AS315" s="20"/>
      <c r="AT315" s="20"/>
      <c r="AU315" s="20"/>
    </row>
    <row r="316" s="6" customFormat="1" customHeight="1" spans="44:47">
      <c r="AR316" s="20"/>
      <c r="AS316" s="20"/>
      <c r="AT316" s="20"/>
      <c r="AU316" s="20"/>
    </row>
    <row r="317" s="6" customFormat="1" customHeight="1" spans="44:47">
      <c r="AR317" s="20"/>
      <c r="AS317" s="20"/>
      <c r="AT317" s="20"/>
      <c r="AU317" s="20"/>
    </row>
    <row r="318" s="6" customFormat="1" customHeight="1" spans="44:47">
      <c r="AR318" s="20"/>
      <c r="AS318" s="20"/>
      <c r="AT318" s="20"/>
      <c r="AU318" s="20"/>
    </row>
    <row r="319" s="6" customFormat="1" customHeight="1" spans="44:47">
      <c r="AR319" s="20"/>
      <c r="AS319" s="20"/>
      <c r="AT319" s="20"/>
      <c r="AU319" s="20"/>
    </row>
    <row r="320" s="6" customFormat="1" customHeight="1" spans="44:47">
      <c r="AR320" s="20"/>
      <c r="AS320" s="20"/>
      <c r="AT320" s="20"/>
      <c r="AU320" s="20"/>
    </row>
    <row r="321" s="6" customFormat="1" customHeight="1" spans="44:47">
      <c r="AR321" s="20"/>
      <c r="AS321" s="20"/>
      <c r="AT321" s="20"/>
      <c r="AU321" s="20"/>
    </row>
    <row r="322" s="6" customFormat="1" customHeight="1" spans="44:47">
      <c r="AR322" s="20"/>
      <c r="AS322" s="20"/>
      <c r="AT322" s="20"/>
      <c r="AU322" s="20"/>
    </row>
    <row r="323" s="6" customFormat="1" customHeight="1" spans="44:47">
      <c r="AR323" s="20"/>
      <c r="AS323" s="20"/>
      <c r="AT323" s="20"/>
      <c r="AU323" s="20"/>
    </row>
    <row r="324" s="6" customFormat="1" customHeight="1" spans="44:47">
      <c r="AR324" s="20"/>
      <c r="AS324" s="20"/>
      <c r="AT324" s="20"/>
      <c r="AU324" s="20"/>
    </row>
    <row r="325" s="6" customFormat="1" customHeight="1" spans="44:47">
      <c r="AR325" s="20"/>
      <c r="AS325" s="20"/>
      <c r="AT325" s="20"/>
      <c r="AU325" s="20"/>
    </row>
    <row r="326" s="6" customFormat="1" customHeight="1" spans="44:47">
      <c r="AR326" s="20"/>
      <c r="AS326" s="20"/>
      <c r="AT326" s="20"/>
      <c r="AU326" s="20"/>
    </row>
    <row r="327" s="6" customFormat="1" customHeight="1" spans="44:47">
      <c r="AR327" s="20"/>
      <c r="AS327" s="20"/>
      <c r="AT327" s="20"/>
      <c r="AU327" s="20"/>
    </row>
    <row r="328" s="6" customFormat="1" customHeight="1" spans="44:47">
      <c r="AR328" s="20"/>
      <c r="AS328" s="20"/>
      <c r="AT328" s="20"/>
      <c r="AU328" s="20"/>
    </row>
    <row r="329" s="6" customFormat="1" customHeight="1" spans="44:47">
      <c r="AR329" s="20"/>
      <c r="AS329" s="20"/>
      <c r="AT329" s="20"/>
      <c r="AU329" s="20"/>
    </row>
    <row r="330" s="6" customFormat="1" customHeight="1" spans="44:47">
      <c r="AR330" s="20"/>
      <c r="AS330" s="20"/>
      <c r="AT330" s="20"/>
      <c r="AU330" s="20"/>
    </row>
    <row r="331" s="6" customFormat="1" customHeight="1" spans="44:47">
      <c r="AR331" s="20"/>
      <c r="AS331" s="20"/>
      <c r="AT331" s="20"/>
      <c r="AU331" s="20"/>
    </row>
    <row r="332" s="6" customFormat="1" customHeight="1" spans="44:47">
      <c r="AR332" s="20"/>
      <c r="AS332" s="20"/>
      <c r="AT332" s="20"/>
      <c r="AU332" s="20"/>
    </row>
    <row r="333" s="6" customFormat="1" customHeight="1" spans="44:47">
      <c r="AR333" s="20"/>
      <c r="AS333" s="20"/>
      <c r="AT333" s="20"/>
      <c r="AU333" s="20"/>
    </row>
    <row r="334" s="6" customFormat="1" customHeight="1" spans="44:47">
      <c r="AR334" s="20"/>
      <c r="AS334" s="20"/>
      <c r="AT334" s="20"/>
      <c r="AU334" s="20"/>
    </row>
    <row r="335" s="6" customFormat="1" customHeight="1" spans="44:47">
      <c r="AR335" s="20"/>
      <c r="AS335" s="20"/>
      <c r="AT335" s="20"/>
      <c r="AU335" s="20"/>
    </row>
    <row r="336" s="6" customFormat="1" customHeight="1" spans="44:47">
      <c r="AR336" s="20"/>
      <c r="AS336" s="20"/>
      <c r="AT336" s="20"/>
      <c r="AU336" s="20"/>
    </row>
    <row r="337" s="6" customFormat="1" customHeight="1" spans="44:47">
      <c r="AR337" s="20"/>
      <c r="AS337" s="20"/>
      <c r="AT337" s="20"/>
      <c r="AU337" s="20"/>
    </row>
    <row r="338" s="6" customFormat="1" customHeight="1" spans="44:47">
      <c r="AR338" s="20"/>
      <c r="AS338" s="20"/>
      <c r="AT338" s="20"/>
      <c r="AU338" s="20"/>
    </row>
    <row r="339" s="6" customFormat="1" customHeight="1" spans="44:47">
      <c r="AR339" s="20"/>
      <c r="AS339" s="20"/>
      <c r="AT339" s="20"/>
      <c r="AU339" s="20"/>
    </row>
    <row r="340" s="6" customFormat="1" customHeight="1" spans="44:47">
      <c r="AR340" s="20"/>
      <c r="AS340" s="20"/>
      <c r="AT340" s="20"/>
      <c r="AU340" s="20"/>
    </row>
    <row r="341" s="6" customFormat="1" customHeight="1" spans="44:47">
      <c r="AR341" s="20"/>
      <c r="AS341" s="20"/>
      <c r="AT341" s="20"/>
      <c r="AU341" s="20"/>
    </row>
    <row r="342" s="6" customFormat="1" customHeight="1" spans="44:47">
      <c r="AR342" s="20"/>
      <c r="AS342" s="20"/>
      <c r="AT342" s="20"/>
      <c r="AU342" s="20"/>
    </row>
    <row r="343" s="6" customFormat="1" customHeight="1" spans="44:47">
      <c r="AR343" s="20"/>
      <c r="AS343" s="20"/>
      <c r="AT343" s="20"/>
      <c r="AU343" s="20"/>
    </row>
    <row r="344" s="6" customFormat="1" customHeight="1" spans="44:47">
      <c r="AR344" s="20"/>
      <c r="AS344" s="20"/>
      <c r="AT344" s="20"/>
      <c r="AU344" s="20"/>
    </row>
    <row r="345" s="6" customFormat="1" customHeight="1" spans="44:47">
      <c r="AR345" s="20"/>
      <c r="AS345" s="20"/>
      <c r="AT345" s="20"/>
      <c r="AU345" s="20"/>
    </row>
    <row r="346" s="6" customFormat="1" customHeight="1" spans="44:47">
      <c r="AR346" s="20"/>
      <c r="AS346" s="20"/>
      <c r="AT346" s="20"/>
      <c r="AU346" s="20"/>
    </row>
    <row r="347" s="6" customFormat="1" customHeight="1" spans="44:47">
      <c r="AR347" s="20"/>
      <c r="AS347" s="20"/>
      <c r="AT347" s="20"/>
      <c r="AU347" s="20"/>
    </row>
    <row r="348" s="6" customFormat="1" customHeight="1" spans="44:47">
      <c r="AR348" s="20"/>
      <c r="AS348" s="20"/>
      <c r="AT348" s="20"/>
      <c r="AU348" s="20"/>
    </row>
    <row r="349" s="6" customFormat="1" customHeight="1" spans="44:47">
      <c r="AR349" s="20"/>
      <c r="AS349" s="20"/>
      <c r="AT349" s="20"/>
      <c r="AU349" s="20"/>
    </row>
    <row r="350" s="6" customFormat="1" customHeight="1" spans="44:47">
      <c r="AR350" s="20"/>
      <c r="AS350" s="20"/>
      <c r="AT350" s="20"/>
      <c r="AU350" s="20"/>
    </row>
    <row r="351" s="6" customFormat="1" customHeight="1" spans="44:47">
      <c r="AR351" s="20"/>
      <c r="AS351" s="20"/>
      <c r="AT351" s="20"/>
      <c r="AU351" s="20"/>
    </row>
    <row r="352" s="6" customFormat="1" customHeight="1" spans="44:47">
      <c r="AR352" s="20"/>
      <c r="AS352" s="20"/>
      <c r="AT352" s="20"/>
      <c r="AU352" s="20"/>
    </row>
    <row r="353" s="6" customFormat="1" customHeight="1" spans="44:47">
      <c r="AR353" s="20"/>
      <c r="AS353" s="20"/>
      <c r="AT353" s="20"/>
      <c r="AU353" s="20"/>
    </row>
    <row r="354" s="6" customFormat="1" customHeight="1" spans="44:47">
      <c r="AR354" s="20"/>
      <c r="AS354" s="20"/>
      <c r="AT354" s="20"/>
      <c r="AU354" s="20"/>
    </row>
    <row r="355" s="6" customFormat="1" customHeight="1" spans="44:47">
      <c r="AR355" s="20"/>
      <c r="AS355" s="20"/>
      <c r="AT355" s="20"/>
      <c r="AU355" s="20"/>
    </row>
    <row r="356" s="6" customFormat="1" customHeight="1" spans="44:47">
      <c r="AR356" s="20"/>
      <c r="AS356" s="20"/>
      <c r="AT356" s="20"/>
      <c r="AU356" s="20"/>
    </row>
    <row r="357" s="6" customFormat="1" customHeight="1" spans="44:47">
      <c r="AR357" s="20"/>
      <c r="AS357" s="20"/>
      <c r="AT357" s="20"/>
      <c r="AU357" s="20"/>
    </row>
    <row r="358" s="6" customFormat="1" customHeight="1" spans="44:47">
      <c r="AR358" s="20"/>
      <c r="AS358" s="20"/>
      <c r="AT358" s="20"/>
      <c r="AU358" s="20"/>
    </row>
    <row r="359" s="6" customFormat="1" customHeight="1" spans="44:47">
      <c r="AR359" s="20"/>
      <c r="AS359" s="20"/>
      <c r="AT359" s="20"/>
      <c r="AU359" s="20"/>
    </row>
    <row r="360" s="6" customFormat="1" customHeight="1" spans="44:47">
      <c r="AR360" s="20"/>
      <c r="AS360" s="20"/>
      <c r="AT360" s="20"/>
      <c r="AU360" s="20"/>
    </row>
    <row r="361" s="6" customFormat="1" customHeight="1" spans="44:47">
      <c r="AR361" s="20"/>
      <c r="AS361" s="20"/>
      <c r="AT361" s="20"/>
      <c r="AU361" s="20"/>
    </row>
    <row r="362" s="6" customFormat="1" customHeight="1" spans="44:47">
      <c r="AR362" s="20"/>
      <c r="AS362" s="20"/>
      <c r="AT362" s="20"/>
      <c r="AU362" s="20"/>
    </row>
    <row r="363" s="6" customFormat="1" customHeight="1" spans="44:47">
      <c r="AR363" s="20"/>
      <c r="AS363" s="20"/>
      <c r="AT363" s="20"/>
      <c r="AU363" s="20"/>
    </row>
    <row r="364" s="6" customFormat="1" customHeight="1" spans="44:47">
      <c r="AR364" s="20"/>
      <c r="AS364" s="20"/>
      <c r="AT364" s="20"/>
      <c r="AU364" s="20"/>
    </row>
    <row r="365" s="6" customFormat="1" customHeight="1" spans="44:47">
      <c r="AR365" s="20"/>
      <c r="AS365" s="20"/>
      <c r="AT365" s="20"/>
      <c r="AU365" s="20"/>
    </row>
    <row r="366" s="6" customFormat="1" customHeight="1" spans="44:47">
      <c r="AR366" s="20"/>
      <c r="AS366" s="20"/>
      <c r="AT366" s="20"/>
      <c r="AU366" s="20"/>
    </row>
    <row r="367" s="6" customFormat="1" customHeight="1" spans="44:47">
      <c r="AR367" s="20"/>
      <c r="AS367" s="20"/>
      <c r="AT367" s="20"/>
      <c r="AU367" s="20"/>
    </row>
    <row r="368" s="6" customFormat="1" customHeight="1" spans="44:47">
      <c r="AR368" s="20"/>
      <c r="AS368" s="20"/>
      <c r="AT368" s="20"/>
      <c r="AU368" s="20"/>
    </row>
    <row r="369" s="6" customFormat="1" customHeight="1" spans="44:47">
      <c r="AR369" s="20"/>
      <c r="AS369" s="20"/>
      <c r="AT369" s="20"/>
      <c r="AU369" s="20"/>
    </row>
    <row r="370" s="6" customFormat="1" customHeight="1" spans="44:47">
      <c r="AR370" s="20"/>
      <c r="AS370" s="20"/>
      <c r="AT370" s="20"/>
      <c r="AU370" s="20"/>
    </row>
    <row r="371" s="6" customFormat="1" customHeight="1" spans="44:47">
      <c r="AR371" s="20"/>
      <c r="AS371" s="20"/>
      <c r="AT371" s="20"/>
      <c r="AU371" s="20"/>
    </row>
    <row r="372" s="6" customFormat="1" customHeight="1" spans="44:47">
      <c r="AR372" s="20"/>
      <c r="AS372" s="20"/>
      <c r="AT372" s="20"/>
      <c r="AU372" s="20"/>
    </row>
    <row r="373" s="6" customFormat="1" customHeight="1" spans="44:47">
      <c r="AR373" s="20"/>
      <c r="AS373" s="20"/>
      <c r="AT373" s="20"/>
      <c r="AU373" s="20"/>
    </row>
    <row r="374" s="6" customFormat="1" customHeight="1" spans="44:47">
      <c r="AR374" s="20"/>
      <c r="AS374" s="20"/>
      <c r="AT374" s="20"/>
      <c r="AU374" s="20"/>
    </row>
    <row r="375" s="6" customFormat="1" customHeight="1" spans="44:47">
      <c r="AR375" s="20"/>
      <c r="AS375" s="20"/>
      <c r="AT375" s="20"/>
      <c r="AU375" s="20"/>
    </row>
    <row r="376" s="6" customFormat="1" customHeight="1" spans="44:47">
      <c r="AR376" s="20"/>
      <c r="AS376" s="20"/>
      <c r="AT376" s="20"/>
      <c r="AU376" s="20"/>
    </row>
    <row r="377" s="6" customFormat="1" customHeight="1" spans="44:47">
      <c r="AR377" s="20"/>
      <c r="AS377" s="20"/>
      <c r="AT377" s="20"/>
      <c r="AU377" s="20"/>
    </row>
    <row r="378" s="6" customFormat="1" customHeight="1" spans="44:47">
      <c r="AR378" s="20"/>
      <c r="AS378" s="20"/>
      <c r="AT378" s="20"/>
      <c r="AU378" s="20"/>
    </row>
    <row r="379" s="6" customFormat="1" customHeight="1" spans="44:47">
      <c r="AR379" s="20"/>
      <c r="AS379" s="20"/>
      <c r="AT379" s="20"/>
      <c r="AU379" s="20"/>
    </row>
    <row r="380" s="6" customFormat="1" customHeight="1" spans="44:47">
      <c r="AR380" s="20"/>
      <c r="AS380" s="20"/>
      <c r="AT380" s="20"/>
      <c r="AU380" s="20"/>
    </row>
    <row r="381" s="6" customFormat="1" customHeight="1" spans="44:47">
      <c r="AR381" s="20"/>
      <c r="AS381" s="20"/>
      <c r="AT381" s="20"/>
      <c r="AU381" s="20"/>
    </row>
    <row r="382" s="6" customFormat="1" customHeight="1" spans="44:47">
      <c r="AR382" s="20"/>
      <c r="AS382" s="20"/>
      <c r="AT382" s="20"/>
      <c r="AU382" s="20"/>
    </row>
    <row r="383" s="6" customFormat="1" customHeight="1" spans="44:47">
      <c r="AR383" s="20"/>
      <c r="AS383" s="20"/>
      <c r="AT383" s="20"/>
      <c r="AU383" s="20"/>
    </row>
    <row r="384" s="6" customFormat="1" customHeight="1" spans="44:47">
      <c r="AR384" s="20"/>
      <c r="AS384" s="20"/>
      <c r="AT384" s="20"/>
      <c r="AU384" s="20"/>
    </row>
    <row r="385" s="6" customFormat="1" customHeight="1" spans="44:47">
      <c r="AR385" s="20"/>
      <c r="AS385" s="20"/>
      <c r="AT385" s="20"/>
      <c r="AU385" s="20"/>
    </row>
    <row r="386" s="6" customFormat="1" customHeight="1" spans="44:47">
      <c r="AR386" s="20"/>
      <c r="AS386" s="20"/>
      <c r="AT386" s="20"/>
      <c r="AU386" s="20"/>
    </row>
    <row r="387" s="6" customFormat="1" customHeight="1" spans="44:47">
      <c r="AR387" s="20"/>
      <c r="AS387" s="20"/>
      <c r="AT387" s="20"/>
      <c r="AU387" s="20"/>
    </row>
    <row r="388" s="6" customFormat="1" customHeight="1" spans="44:47">
      <c r="AR388" s="20"/>
      <c r="AS388" s="20"/>
      <c r="AT388" s="20"/>
      <c r="AU388" s="20"/>
    </row>
    <row r="389" s="6" customFormat="1" customHeight="1" spans="44:47">
      <c r="AR389" s="20"/>
      <c r="AS389" s="20"/>
      <c r="AT389" s="20"/>
      <c r="AU389" s="20"/>
    </row>
    <row r="390" s="6" customFormat="1" customHeight="1" spans="44:47">
      <c r="AR390" s="20"/>
      <c r="AS390" s="20"/>
      <c r="AT390" s="20"/>
      <c r="AU390" s="20"/>
    </row>
    <row r="391" s="6" customFormat="1" customHeight="1" spans="44:47">
      <c r="AR391" s="20"/>
      <c r="AS391" s="20"/>
      <c r="AT391" s="20"/>
      <c r="AU391" s="20"/>
    </row>
    <row r="392" s="6" customFormat="1" customHeight="1" spans="44:47">
      <c r="AR392" s="20"/>
      <c r="AS392" s="20"/>
      <c r="AT392" s="20"/>
      <c r="AU392" s="20"/>
    </row>
    <row r="393" s="6" customFormat="1" customHeight="1" spans="44:47">
      <c r="AR393" s="20"/>
      <c r="AS393" s="20"/>
      <c r="AT393" s="20"/>
      <c r="AU393" s="20"/>
    </row>
    <row r="394" s="6" customFormat="1" customHeight="1" spans="44:47">
      <c r="AR394" s="20"/>
      <c r="AS394" s="20"/>
      <c r="AT394" s="20"/>
      <c r="AU394" s="20"/>
    </row>
    <row r="395" s="6" customFormat="1" customHeight="1" spans="44:47">
      <c r="AR395" s="20"/>
      <c r="AS395" s="20"/>
      <c r="AT395" s="20"/>
      <c r="AU395" s="20"/>
    </row>
    <row r="396" s="6" customFormat="1" customHeight="1" spans="44:47">
      <c r="AR396" s="20"/>
      <c r="AS396" s="20"/>
      <c r="AT396" s="20"/>
      <c r="AU396" s="20"/>
    </row>
    <row r="397" s="6" customFormat="1" customHeight="1" spans="44:47">
      <c r="AR397" s="20"/>
      <c r="AS397" s="20"/>
      <c r="AT397" s="20"/>
      <c r="AU397" s="20"/>
    </row>
    <row r="398" s="6" customFormat="1" customHeight="1" spans="44:47">
      <c r="AR398" s="20"/>
      <c r="AS398" s="20"/>
      <c r="AT398" s="20"/>
      <c r="AU398" s="20"/>
    </row>
    <row r="399" s="6" customFormat="1" customHeight="1" spans="44:47">
      <c r="AR399" s="20"/>
      <c r="AS399" s="20"/>
      <c r="AT399" s="20"/>
      <c r="AU399" s="20"/>
    </row>
    <row r="400" s="6" customFormat="1" customHeight="1" spans="44:47">
      <c r="AR400" s="20"/>
      <c r="AS400" s="20"/>
      <c r="AT400" s="20"/>
      <c r="AU400" s="20"/>
    </row>
    <row r="401" s="6" customFormat="1" customHeight="1" spans="44:47">
      <c r="AR401" s="20"/>
      <c r="AS401" s="20"/>
      <c r="AT401" s="20"/>
      <c r="AU401" s="20"/>
    </row>
    <row r="402" s="6" customFormat="1" customHeight="1" spans="44:47">
      <c r="AR402" s="20"/>
      <c r="AS402" s="20"/>
      <c r="AT402" s="20"/>
      <c r="AU402" s="20"/>
    </row>
    <row r="403" s="6" customFormat="1" customHeight="1" spans="44:47">
      <c r="AR403" s="20"/>
      <c r="AS403" s="20"/>
      <c r="AT403" s="20"/>
      <c r="AU403" s="20"/>
    </row>
    <row r="404" s="6" customFormat="1" customHeight="1" spans="44:47">
      <c r="AR404" s="20"/>
      <c r="AS404" s="20"/>
      <c r="AT404" s="20"/>
      <c r="AU404" s="20"/>
    </row>
    <row r="405" s="6" customFormat="1" customHeight="1" spans="44:47">
      <c r="AR405" s="20"/>
      <c r="AS405" s="20"/>
      <c r="AT405" s="20"/>
      <c r="AU405" s="20"/>
    </row>
    <row r="406" s="6" customFormat="1" customHeight="1" spans="44:47">
      <c r="AR406" s="20"/>
      <c r="AS406" s="20"/>
      <c r="AT406" s="20"/>
      <c r="AU406" s="20"/>
    </row>
    <row r="407" s="6" customFormat="1" customHeight="1" spans="44:47">
      <c r="AR407" s="20"/>
      <c r="AS407" s="20"/>
      <c r="AT407" s="20"/>
      <c r="AU407" s="20"/>
    </row>
    <row r="408" s="6" customFormat="1" customHeight="1" spans="44:47">
      <c r="AR408" s="20"/>
      <c r="AS408" s="20"/>
      <c r="AT408" s="20"/>
      <c r="AU408" s="20"/>
    </row>
    <row r="409" s="6" customFormat="1" customHeight="1" spans="44:47">
      <c r="AR409" s="20"/>
      <c r="AS409" s="20"/>
      <c r="AT409" s="20"/>
      <c r="AU409" s="20"/>
    </row>
    <row r="410" s="6" customFormat="1" customHeight="1" spans="44:47">
      <c r="AR410" s="20"/>
      <c r="AS410" s="20"/>
      <c r="AT410" s="20"/>
      <c r="AU410" s="20"/>
    </row>
    <row r="411" s="6" customFormat="1" customHeight="1" spans="44:47">
      <c r="AR411" s="20"/>
      <c r="AS411" s="20"/>
      <c r="AT411" s="20"/>
      <c r="AU411" s="20"/>
    </row>
    <row r="412" s="6" customFormat="1" customHeight="1" spans="44:47">
      <c r="AR412" s="20"/>
      <c r="AS412" s="20"/>
      <c r="AT412" s="20"/>
      <c r="AU412" s="20"/>
    </row>
    <row r="413" s="6" customFormat="1" customHeight="1" spans="44:47">
      <c r="AR413" s="20"/>
      <c r="AS413" s="20"/>
      <c r="AT413" s="20"/>
      <c r="AU413" s="20"/>
    </row>
    <row r="414" s="6" customFormat="1" customHeight="1" spans="44:47">
      <c r="AR414" s="20"/>
      <c r="AS414" s="20"/>
      <c r="AT414" s="20"/>
      <c r="AU414" s="20"/>
    </row>
    <row r="415" s="6" customFormat="1" customHeight="1" spans="44:47">
      <c r="AR415" s="20"/>
      <c r="AS415" s="20"/>
      <c r="AT415" s="20"/>
      <c r="AU415" s="20"/>
    </row>
    <row r="416" s="6" customFormat="1" customHeight="1" spans="44:47">
      <c r="AR416" s="20"/>
      <c r="AS416" s="20"/>
      <c r="AT416" s="20"/>
      <c r="AU416" s="20"/>
    </row>
    <row r="417" s="6" customFormat="1" customHeight="1" spans="44:47">
      <c r="AR417" s="20"/>
      <c r="AS417" s="20"/>
      <c r="AT417" s="20"/>
      <c r="AU417" s="20"/>
    </row>
    <row r="418" s="6" customFormat="1" customHeight="1" spans="44:47">
      <c r="AR418" s="20"/>
      <c r="AS418" s="20"/>
      <c r="AT418" s="20"/>
      <c r="AU418" s="20"/>
    </row>
    <row r="419" s="6" customFormat="1" customHeight="1" spans="44:47">
      <c r="AR419" s="20"/>
      <c r="AS419" s="20"/>
      <c r="AT419" s="20"/>
      <c r="AU419" s="20"/>
    </row>
    <row r="420" s="6" customFormat="1" customHeight="1" spans="44:47">
      <c r="AR420" s="20"/>
      <c r="AS420" s="20"/>
      <c r="AT420" s="20"/>
      <c r="AU420" s="20"/>
    </row>
    <row r="421" s="6" customFormat="1" customHeight="1" spans="44:47">
      <c r="AR421" s="20"/>
      <c r="AS421" s="20"/>
      <c r="AT421" s="20"/>
      <c r="AU421" s="20"/>
    </row>
    <row r="422" s="6" customFormat="1" customHeight="1" spans="44:47">
      <c r="AR422" s="20"/>
      <c r="AS422" s="20"/>
      <c r="AT422" s="20"/>
      <c r="AU422" s="20"/>
    </row>
    <row r="423" s="6" customFormat="1" customHeight="1" spans="44:47">
      <c r="AR423" s="20"/>
      <c r="AS423" s="20"/>
      <c r="AT423" s="20"/>
      <c r="AU423" s="20"/>
    </row>
    <row r="424" s="6" customFormat="1" customHeight="1" spans="44:47">
      <c r="AR424" s="20"/>
      <c r="AS424" s="20"/>
      <c r="AT424" s="20"/>
      <c r="AU424" s="20"/>
    </row>
    <row r="425" s="6" customFormat="1" customHeight="1" spans="44:47">
      <c r="AR425" s="20"/>
      <c r="AS425" s="20"/>
      <c r="AT425" s="20"/>
      <c r="AU425" s="20"/>
    </row>
    <row r="426" s="6" customFormat="1" customHeight="1" spans="44:47">
      <c r="AR426" s="20"/>
      <c r="AS426" s="20"/>
      <c r="AT426" s="20"/>
      <c r="AU426" s="20"/>
    </row>
    <row r="427" s="6" customFormat="1" customHeight="1" spans="44:47">
      <c r="AR427" s="20"/>
      <c r="AS427" s="20"/>
      <c r="AT427" s="20"/>
      <c r="AU427" s="20"/>
    </row>
    <row r="428" s="6" customFormat="1" customHeight="1" spans="44:47">
      <c r="AR428" s="20"/>
      <c r="AS428" s="20"/>
      <c r="AT428" s="20"/>
      <c r="AU428" s="20"/>
    </row>
    <row r="429" s="6" customFormat="1" customHeight="1" spans="44:47">
      <c r="AR429" s="20"/>
      <c r="AS429" s="20"/>
      <c r="AT429" s="20"/>
      <c r="AU429" s="20"/>
    </row>
    <row r="430" s="6" customFormat="1" customHeight="1" spans="44:47">
      <c r="AR430" s="20"/>
      <c r="AS430" s="20"/>
      <c r="AT430" s="20"/>
      <c r="AU430" s="20"/>
    </row>
    <row r="431" s="6" customFormat="1" customHeight="1" spans="44:47">
      <c r="AR431" s="20"/>
      <c r="AS431" s="20"/>
      <c r="AT431" s="20"/>
      <c r="AU431" s="20"/>
    </row>
    <row r="432" s="6" customFormat="1" customHeight="1" spans="44:47">
      <c r="AR432" s="20"/>
      <c r="AS432" s="20"/>
      <c r="AT432" s="20"/>
      <c r="AU432" s="20"/>
    </row>
    <row r="433" s="6" customFormat="1" customHeight="1" spans="44:47">
      <c r="AR433" s="20"/>
      <c r="AS433" s="20"/>
      <c r="AT433" s="20"/>
      <c r="AU433" s="20"/>
    </row>
    <row r="434" s="6" customFormat="1" customHeight="1" spans="44:47">
      <c r="AR434" s="20"/>
      <c r="AS434" s="20"/>
      <c r="AT434" s="20"/>
      <c r="AU434" s="20"/>
    </row>
    <row r="435" s="6" customFormat="1" customHeight="1" spans="44:47">
      <c r="AR435" s="20"/>
      <c r="AS435" s="20"/>
      <c r="AT435" s="20"/>
      <c r="AU435" s="20"/>
    </row>
    <row r="436" s="6" customFormat="1" customHeight="1" spans="44:47">
      <c r="AR436" s="20"/>
      <c r="AS436" s="20"/>
      <c r="AT436" s="20"/>
      <c r="AU436" s="20"/>
    </row>
    <row r="437" s="6" customFormat="1" customHeight="1" spans="44:47">
      <c r="AR437" s="20"/>
      <c r="AS437" s="20"/>
      <c r="AT437" s="20"/>
      <c r="AU437" s="20"/>
    </row>
    <row r="438" s="6" customFormat="1" customHeight="1" spans="44:47">
      <c r="AR438" s="20"/>
      <c r="AS438" s="20"/>
      <c r="AT438" s="20"/>
      <c r="AU438" s="20"/>
    </row>
    <row r="439" s="6" customFormat="1" customHeight="1" spans="44:47">
      <c r="AR439" s="20"/>
      <c r="AS439" s="20"/>
      <c r="AT439" s="20"/>
      <c r="AU439" s="20"/>
    </row>
    <row r="440" s="6" customFormat="1" customHeight="1" spans="44:47">
      <c r="AR440" s="20"/>
      <c r="AS440" s="20"/>
      <c r="AT440" s="20"/>
      <c r="AU440" s="20"/>
    </row>
    <row r="441" s="6" customFormat="1" customHeight="1" spans="44:47">
      <c r="AR441" s="20"/>
      <c r="AS441" s="20"/>
      <c r="AT441" s="20"/>
      <c r="AU441" s="20"/>
    </row>
    <row r="442" s="6" customFormat="1" customHeight="1" spans="44:47">
      <c r="AR442" s="20"/>
      <c r="AS442" s="20"/>
      <c r="AT442" s="20"/>
      <c r="AU442" s="20"/>
    </row>
    <row r="443" s="6" customFormat="1" customHeight="1" spans="44:47">
      <c r="AR443" s="20"/>
      <c r="AS443" s="20"/>
      <c r="AT443" s="20"/>
      <c r="AU443" s="20"/>
    </row>
    <row r="444" s="6" customFormat="1" customHeight="1" spans="44:47">
      <c r="AR444" s="20"/>
      <c r="AS444" s="20"/>
      <c r="AT444" s="20"/>
      <c r="AU444" s="20"/>
    </row>
    <row r="445" s="6" customFormat="1" customHeight="1" spans="44:47">
      <c r="AR445" s="20"/>
      <c r="AS445" s="20"/>
      <c r="AT445" s="20"/>
      <c r="AU445" s="20"/>
    </row>
    <row r="446" s="6" customFormat="1" customHeight="1" spans="44:47">
      <c r="AR446" s="20"/>
      <c r="AS446" s="20"/>
      <c r="AT446" s="20"/>
      <c r="AU446" s="20"/>
    </row>
    <row r="447" s="6" customFormat="1" customHeight="1" spans="44:47">
      <c r="AR447" s="20"/>
      <c r="AS447" s="20"/>
      <c r="AT447" s="20"/>
      <c r="AU447" s="20"/>
    </row>
    <row r="448" s="6" customFormat="1" customHeight="1" spans="44:47">
      <c r="AR448" s="20"/>
      <c r="AS448" s="20"/>
      <c r="AT448" s="20"/>
      <c r="AU448" s="20"/>
    </row>
    <row r="449" s="6" customFormat="1" customHeight="1" spans="44:47">
      <c r="AR449" s="20"/>
      <c r="AS449" s="20"/>
      <c r="AT449" s="20"/>
      <c r="AU449" s="20"/>
    </row>
    <row r="450" s="6" customFormat="1" customHeight="1" spans="44:47">
      <c r="AR450" s="20"/>
      <c r="AS450" s="20"/>
      <c r="AT450" s="20"/>
      <c r="AU450" s="20"/>
    </row>
    <row r="451" s="6" customFormat="1" customHeight="1" spans="44:47">
      <c r="AR451" s="20"/>
      <c r="AS451" s="20"/>
      <c r="AT451" s="20"/>
      <c r="AU451" s="20"/>
    </row>
    <row r="452" s="6" customFormat="1" customHeight="1" spans="44:47">
      <c r="AR452" s="20"/>
      <c r="AS452" s="20"/>
      <c r="AT452" s="20"/>
      <c r="AU452" s="20"/>
    </row>
    <row r="453" s="6" customFormat="1" customHeight="1" spans="44:47">
      <c r="AR453" s="20"/>
      <c r="AS453" s="20"/>
      <c r="AT453" s="20"/>
      <c r="AU453" s="20"/>
    </row>
    <row r="454" s="6" customFormat="1" customHeight="1" spans="44:47">
      <c r="AR454" s="20"/>
      <c r="AS454" s="20"/>
      <c r="AT454" s="20"/>
      <c r="AU454" s="20"/>
    </row>
    <row r="455" s="6" customFormat="1" customHeight="1" spans="44:47">
      <c r="AR455" s="20"/>
      <c r="AS455" s="20"/>
      <c r="AT455" s="20"/>
      <c r="AU455" s="20"/>
    </row>
    <row r="456" s="6" customFormat="1" customHeight="1" spans="44:47">
      <c r="AR456" s="20"/>
      <c r="AS456" s="20"/>
      <c r="AT456" s="20"/>
      <c r="AU456" s="20"/>
    </row>
    <row r="457" s="6" customFormat="1" customHeight="1" spans="44:47">
      <c r="AR457" s="20"/>
      <c r="AS457" s="20"/>
      <c r="AT457" s="20"/>
      <c r="AU457" s="20"/>
    </row>
    <row r="458" s="6" customFormat="1" customHeight="1" spans="44:47">
      <c r="AR458" s="20"/>
      <c r="AS458" s="20"/>
      <c r="AT458" s="20"/>
      <c r="AU458" s="20"/>
    </row>
    <row r="459" s="6" customFormat="1" customHeight="1" spans="44:47">
      <c r="AR459" s="20"/>
      <c r="AS459" s="20"/>
      <c r="AT459" s="20"/>
      <c r="AU459" s="20"/>
    </row>
    <row r="460" s="6" customFormat="1" customHeight="1" spans="44:47">
      <c r="AR460" s="20"/>
      <c r="AS460" s="20"/>
      <c r="AT460" s="20"/>
      <c r="AU460" s="20"/>
    </row>
    <row r="461" s="6" customFormat="1" customHeight="1" spans="44:47">
      <c r="AR461" s="20"/>
      <c r="AS461" s="20"/>
      <c r="AT461" s="20"/>
      <c r="AU461" s="20"/>
    </row>
    <row r="462" s="6" customFormat="1" customHeight="1" spans="44:47">
      <c r="AR462" s="20"/>
      <c r="AS462" s="20"/>
      <c r="AT462" s="20"/>
      <c r="AU462" s="20"/>
    </row>
    <row r="463" s="6" customFormat="1" customHeight="1" spans="44:47">
      <c r="AR463" s="20"/>
      <c r="AS463" s="20"/>
      <c r="AT463" s="20"/>
      <c r="AU463" s="20"/>
    </row>
    <row r="464" s="6" customFormat="1" customHeight="1" spans="44:47">
      <c r="AR464" s="20"/>
      <c r="AS464" s="20"/>
      <c r="AT464" s="20"/>
      <c r="AU464" s="20"/>
    </row>
    <row r="465" s="6" customFormat="1" customHeight="1" spans="44:47">
      <c r="AR465" s="20"/>
      <c r="AS465" s="20"/>
      <c r="AT465" s="20"/>
      <c r="AU465" s="20"/>
    </row>
    <row r="466" s="6" customFormat="1" customHeight="1" spans="44:47">
      <c r="AR466" s="20"/>
      <c r="AS466" s="20"/>
      <c r="AT466" s="20"/>
      <c r="AU466" s="20"/>
    </row>
    <row r="467" s="6" customFormat="1" customHeight="1" spans="44:47">
      <c r="AR467" s="20"/>
      <c r="AS467" s="20"/>
      <c r="AT467" s="20"/>
      <c r="AU467" s="20"/>
    </row>
    <row r="468" s="6" customFormat="1" customHeight="1" spans="44:47">
      <c r="AR468" s="20"/>
      <c r="AS468" s="20"/>
      <c r="AT468" s="20"/>
      <c r="AU468" s="20"/>
    </row>
    <row r="469" s="6" customFormat="1" customHeight="1" spans="44:47">
      <c r="AR469" s="20"/>
      <c r="AS469" s="20"/>
      <c r="AT469" s="20"/>
      <c r="AU469" s="20"/>
    </row>
    <row r="470" s="6" customFormat="1" customHeight="1" spans="44:47">
      <c r="AR470" s="20"/>
      <c r="AS470" s="20"/>
      <c r="AT470" s="20"/>
      <c r="AU470" s="20"/>
    </row>
    <row r="471" s="6" customFormat="1" customHeight="1" spans="44:47">
      <c r="AR471" s="20"/>
      <c r="AS471" s="20"/>
      <c r="AT471" s="20"/>
      <c r="AU471" s="20"/>
    </row>
    <row r="472" s="6" customFormat="1" customHeight="1" spans="44:47">
      <c r="AR472" s="20"/>
      <c r="AS472" s="20"/>
      <c r="AT472" s="20"/>
      <c r="AU472" s="20"/>
    </row>
    <row r="473" s="6" customFormat="1" customHeight="1" spans="44:47">
      <c r="AR473" s="20"/>
      <c r="AS473" s="20"/>
      <c r="AT473" s="20"/>
      <c r="AU473" s="20"/>
    </row>
    <row r="474" s="6" customFormat="1" customHeight="1" spans="44:47">
      <c r="AR474" s="20"/>
      <c r="AS474" s="20"/>
      <c r="AT474" s="20"/>
      <c r="AU474" s="20"/>
    </row>
    <row r="475" s="6" customFormat="1" customHeight="1" spans="44:47">
      <c r="AR475" s="20"/>
      <c r="AS475" s="20"/>
      <c r="AT475" s="20"/>
      <c r="AU475" s="20"/>
    </row>
    <row r="476" s="6" customFormat="1" customHeight="1" spans="44:47">
      <c r="AR476" s="20"/>
      <c r="AS476" s="20"/>
      <c r="AT476" s="20"/>
      <c r="AU476" s="20"/>
    </row>
    <row r="477" s="6" customFormat="1" customHeight="1" spans="44:47">
      <c r="AR477" s="20"/>
      <c r="AS477" s="20"/>
      <c r="AT477" s="20"/>
      <c r="AU477" s="20"/>
    </row>
    <row r="478" s="6" customFormat="1" customHeight="1" spans="44:47">
      <c r="AR478" s="20"/>
      <c r="AS478" s="20"/>
      <c r="AT478" s="20"/>
      <c r="AU478" s="20"/>
    </row>
    <row r="479" s="6" customFormat="1" customHeight="1" spans="44:47">
      <c r="AR479" s="20"/>
      <c r="AS479" s="20"/>
      <c r="AT479" s="20"/>
      <c r="AU479" s="20"/>
    </row>
    <row r="480" s="6" customFormat="1" customHeight="1" spans="44:47">
      <c r="AR480" s="20"/>
      <c r="AS480" s="20"/>
      <c r="AT480" s="20"/>
      <c r="AU480" s="20"/>
    </row>
    <row r="481" s="6" customFormat="1" customHeight="1" spans="44:47">
      <c r="AR481" s="20"/>
      <c r="AS481" s="20"/>
      <c r="AT481" s="20"/>
      <c r="AU481" s="20"/>
    </row>
    <row r="482" s="6" customFormat="1" customHeight="1" spans="44:47">
      <c r="AR482" s="20"/>
      <c r="AS482" s="20"/>
      <c r="AT482" s="20"/>
      <c r="AU482" s="20"/>
    </row>
    <row r="483" s="6" customFormat="1" customHeight="1" spans="44:47">
      <c r="AR483" s="20"/>
      <c r="AS483" s="20"/>
      <c r="AT483" s="20"/>
      <c r="AU483" s="20"/>
    </row>
    <row r="484" s="6" customFormat="1" customHeight="1" spans="44:47">
      <c r="AR484" s="20"/>
      <c r="AS484" s="20"/>
      <c r="AT484" s="20"/>
      <c r="AU484" s="20"/>
    </row>
    <row r="485" s="6" customFormat="1" customHeight="1" spans="44:47">
      <c r="AR485" s="20"/>
      <c r="AS485" s="20"/>
      <c r="AT485" s="20"/>
      <c r="AU485" s="20"/>
    </row>
    <row r="486" s="6" customFormat="1" customHeight="1" spans="44:47">
      <c r="AR486" s="20"/>
      <c r="AS486" s="20"/>
      <c r="AT486" s="20"/>
      <c r="AU486" s="20"/>
    </row>
    <row r="487" s="6" customFormat="1" customHeight="1" spans="44:47">
      <c r="AR487" s="20"/>
      <c r="AS487" s="20"/>
      <c r="AT487" s="20"/>
      <c r="AU487" s="20"/>
    </row>
    <row r="488" s="6" customFormat="1" customHeight="1" spans="44:47">
      <c r="AR488" s="20"/>
      <c r="AS488" s="20"/>
      <c r="AT488" s="20"/>
      <c r="AU488" s="20"/>
    </row>
    <row r="489" s="6" customFormat="1" customHeight="1" spans="44:47">
      <c r="AR489" s="20"/>
      <c r="AS489" s="20"/>
      <c r="AT489" s="20"/>
      <c r="AU489" s="20"/>
    </row>
    <row r="490" s="6" customFormat="1" customHeight="1" spans="44:47">
      <c r="AR490" s="20"/>
      <c r="AS490" s="20"/>
      <c r="AT490" s="20"/>
      <c r="AU490" s="20"/>
    </row>
    <row r="491" s="6" customFormat="1" customHeight="1" spans="44:47">
      <c r="AR491" s="20"/>
      <c r="AS491" s="20"/>
      <c r="AT491" s="20"/>
      <c r="AU491" s="20"/>
    </row>
    <row r="492" s="6" customFormat="1" customHeight="1" spans="44:47">
      <c r="AR492" s="20"/>
      <c r="AS492" s="20"/>
      <c r="AT492" s="20"/>
      <c r="AU492" s="20"/>
    </row>
    <row r="493" s="6" customFormat="1" customHeight="1" spans="44:47">
      <c r="AR493" s="20"/>
      <c r="AS493" s="20"/>
      <c r="AT493" s="20"/>
      <c r="AU493" s="20"/>
    </row>
    <row r="494" s="6" customFormat="1" customHeight="1" spans="44:47">
      <c r="AR494" s="20"/>
      <c r="AS494" s="20"/>
      <c r="AT494" s="20"/>
      <c r="AU494" s="20"/>
    </row>
    <row r="495" s="6" customFormat="1" customHeight="1" spans="44:47">
      <c r="AR495" s="20"/>
      <c r="AS495" s="20"/>
      <c r="AT495" s="20"/>
      <c r="AU495" s="20"/>
    </row>
    <row r="496" s="6" customFormat="1" customHeight="1" spans="44:47">
      <c r="AR496" s="20"/>
      <c r="AS496" s="20"/>
      <c r="AT496" s="20"/>
      <c r="AU496" s="20"/>
    </row>
    <row r="497" s="6" customFormat="1" customHeight="1" spans="44:47">
      <c r="AR497" s="20"/>
      <c r="AS497" s="20"/>
      <c r="AT497" s="20"/>
      <c r="AU497" s="20"/>
    </row>
    <row r="498" s="6" customFormat="1" customHeight="1" spans="44:47">
      <c r="AR498" s="20"/>
      <c r="AS498" s="20"/>
      <c r="AT498" s="20"/>
      <c r="AU498" s="20"/>
    </row>
    <row r="499" s="6" customFormat="1" customHeight="1" spans="44:47">
      <c r="AR499" s="20"/>
      <c r="AS499" s="20"/>
      <c r="AT499" s="20"/>
      <c r="AU499" s="20"/>
    </row>
    <row r="500" s="6" customFormat="1" customHeight="1" spans="44:47">
      <c r="AR500" s="20"/>
      <c r="AS500" s="20"/>
      <c r="AT500" s="20"/>
      <c r="AU500" s="20"/>
    </row>
    <row r="501" s="6" customFormat="1" customHeight="1" spans="44:47">
      <c r="AR501" s="20"/>
      <c r="AS501" s="20"/>
      <c r="AT501" s="20"/>
      <c r="AU501" s="20"/>
    </row>
    <row r="502" s="6" customFormat="1" customHeight="1" spans="44:47">
      <c r="AR502" s="20"/>
      <c r="AS502" s="20"/>
      <c r="AT502" s="20"/>
      <c r="AU502" s="20"/>
    </row>
    <row r="503" s="6" customFormat="1" customHeight="1" spans="44:47">
      <c r="AR503" s="20"/>
      <c r="AS503" s="20"/>
      <c r="AT503" s="20"/>
      <c r="AU503" s="20"/>
    </row>
    <row r="504" s="6" customFormat="1" customHeight="1" spans="44:47">
      <c r="AR504" s="20"/>
      <c r="AS504" s="20"/>
      <c r="AT504" s="20"/>
      <c r="AU504" s="20"/>
    </row>
    <row r="505" s="6" customFormat="1" customHeight="1" spans="44:47">
      <c r="AR505" s="20"/>
      <c r="AS505" s="20"/>
      <c r="AT505" s="20"/>
      <c r="AU505" s="20"/>
    </row>
    <row r="506" s="6" customFormat="1" customHeight="1" spans="44:47">
      <c r="AR506" s="20"/>
      <c r="AS506" s="20"/>
      <c r="AT506" s="20"/>
      <c r="AU506" s="20"/>
    </row>
    <row r="507" s="6" customFormat="1" customHeight="1" spans="44:47">
      <c r="AR507" s="20"/>
      <c r="AS507" s="20"/>
      <c r="AT507" s="20"/>
      <c r="AU507" s="20"/>
    </row>
    <row r="508" s="6" customFormat="1" customHeight="1" spans="44:47">
      <c r="AR508" s="20"/>
      <c r="AS508" s="20"/>
      <c r="AT508" s="20"/>
      <c r="AU508" s="20"/>
    </row>
    <row r="509" s="6" customFormat="1" customHeight="1" spans="44:47">
      <c r="AR509" s="20"/>
      <c r="AS509" s="20"/>
      <c r="AT509" s="20"/>
      <c r="AU509" s="20"/>
    </row>
    <row r="510" s="6" customFormat="1" customHeight="1" spans="44:47">
      <c r="AR510" s="20"/>
      <c r="AS510" s="20"/>
      <c r="AT510" s="20"/>
      <c r="AU510" s="20"/>
    </row>
    <row r="511" s="6" customFormat="1" customHeight="1" spans="44:47">
      <c r="AR511" s="20"/>
      <c r="AS511" s="20"/>
      <c r="AT511" s="20"/>
      <c r="AU511" s="20"/>
    </row>
    <row r="512" s="6" customFormat="1" customHeight="1" spans="44:47">
      <c r="AR512" s="20"/>
      <c r="AS512" s="20"/>
      <c r="AT512" s="20"/>
      <c r="AU512" s="20"/>
    </row>
    <row r="513" s="6" customFormat="1" customHeight="1" spans="44:47">
      <c r="AR513" s="20"/>
      <c r="AS513" s="20"/>
      <c r="AT513" s="20"/>
      <c r="AU513" s="20"/>
    </row>
    <row r="514" s="6" customFormat="1" customHeight="1" spans="44:47">
      <c r="AR514" s="20"/>
      <c r="AS514" s="20"/>
      <c r="AT514" s="20"/>
      <c r="AU514" s="20"/>
    </row>
    <row r="515" s="6" customFormat="1" customHeight="1" spans="44:47">
      <c r="AR515" s="20"/>
      <c r="AS515" s="20"/>
      <c r="AT515" s="20"/>
      <c r="AU515" s="20"/>
    </row>
    <row r="516" s="6" customFormat="1" customHeight="1" spans="44:47">
      <c r="AR516" s="20"/>
      <c r="AS516" s="20"/>
      <c r="AT516" s="20"/>
      <c r="AU516" s="20"/>
    </row>
    <row r="517" s="6" customFormat="1" customHeight="1" spans="44:47">
      <c r="AR517" s="20"/>
      <c r="AS517" s="20"/>
      <c r="AT517" s="20"/>
      <c r="AU517" s="20"/>
    </row>
    <row r="518" s="6" customFormat="1" customHeight="1" spans="44:47">
      <c r="AR518" s="20"/>
      <c r="AS518" s="20"/>
      <c r="AT518" s="20"/>
      <c r="AU518" s="20"/>
    </row>
    <row r="519" s="6" customFormat="1" customHeight="1" spans="44:47">
      <c r="AR519" s="20"/>
      <c r="AS519" s="20"/>
      <c r="AT519" s="20"/>
      <c r="AU519" s="20"/>
    </row>
    <row r="520" s="6" customFormat="1" customHeight="1" spans="44:47">
      <c r="AR520" s="20"/>
      <c r="AS520" s="20"/>
      <c r="AT520" s="20"/>
      <c r="AU520" s="20"/>
    </row>
    <row r="521" s="6" customFormat="1" customHeight="1" spans="44:47">
      <c r="AR521" s="20"/>
      <c r="AS521" s="20"/>
      <c r="AT521" s="20"/>
      <c r="AU521" s="20"/>
    </row>
    <row r="522" s="6" customFormat="1" customHeight="1" spans="44:47">
      <c r="AR522" s="20"/>
      <c r="AS522" s="20"/>
      <c r="AT522" s="20"/>
      <c r="AU522" s="20"/>
    </row>
    <row r="523" s="6" customFormat="1" customHeight="1" spans="44:47">
      <c r="AR523" s="20"/>
      <c r="AS523" s="20"/>
      <c r="AT523" s="20"/>
      <c r="AU523" s="20"/>
    </row>
    <row r="524" s="6" customFormat="1" customHeight="1" spans="44:47">
      <c r="AR524" s="20"/>
      <c r="AS524" s="20"/>
      <c r="AT524" s="20"/>
      <c r="AU524" s="20"/>
    </row>
    <row r="525" s="6" customFormat="1" customHeight="1" spans="44:47">
      <c r="AR525" s="20"/>
      <c r="AS525" s="20"/>
      <c r="AT525" s="20"/>
      <c r="AU525" s="20"/>
    </row>
    <row r="526" s="6" customFormat="1" customHeight="1" spans="44:47">
      <c r="AR526" s="20"/>
      <c r="AS526" s="20"/>
      <c r="AT526" s="20"/>
      <c r="AU526" s="20"/>
    </row>
    <row r="527" s="6" customFormat="1" customHeight="1" spans="44:47">
      <c r="AR527" s="20"/>
      <c r="AS527" s="20"/>
      <c r="AT527" s="20"/>
      <c r="AU527" s="20"/>
    </row>
    <row r="528" s="6" customFormat="1" customHeight="1" spans="44:47">
      <c r="AR528" s="20"/>
      <c r="AS528" s="20"/>
      <c r="AT528" s="20"/>
      <c r="AU528" s="20"/>
    </row>
    <row r="529" s="6" customFormat="1" customHeight="1" spans="44:47">
      <c r="AR529" s="20"/>
      <c r="AS529" s="20"/>
      <c r="AT529" s="20"/>
      <c r="AU529" s="20"/>
    </row>
    <row r="530" s="6" customFormat="1" customHeight="1" spans="44:47">
      <c r="AR530" s="20"/>
      <c r="AS530" s="20"/>
      <c r="AT530" s="20"/>
      <c r="AU530" s="20"/>
    </row>
    <row r="531" s="6" customFormat="1" customHeight="1" spans="44:47">
      <c r="AR531" s="20"/>
      <c r="AS531" s="20"/>
      <c r="AT531" s="20"/>
      <c r="AU531" s="20"/>
    </row>
    <row r="532" s="6" customFormat="1" customHeight="1" spans="44:47">
      <c r="AR532" s="20"/>
      <c r="AS532" s="20"/>
      <c r="AT532" s="20"/>
      <c r="AU532" s="20"/>
    </row>
    <row r="533" s="6" customFormat="1" customHeight="1" spans="44:47">
      <c r="AR533" s="20"/>
      <c r="AS533" s="20"/>
      <c r="AT533" s="20"/>
      <c r="AU533" s="20"/>
    </row>
    <row r="534" s="6" customFormat="1" customHeight="1" spans="44:47">
      <c r="AR534" s="20"/>
      <c r="AS534" s="20"/>
      <c r="AT534" s="20"/>
      <c r="AU534" s="20"/>
    </row>
    <row r="535" s="6" customFormat="1" customHeight="1" spans="44:47">
      <c r="AR535" s="20"/>
      <c r="AS535" s="20"/>
      <c r="AT535" s="20"/>
      <c r="AU535" s="20"/>
    </row>
    <row r="536" s="6" customFormat="1" customHeight="1" spans="44:47">
      <c r="AR536" s="20"/>
      <c r="AS536" s="20"/>
      <c r="AT536" s="20"/>
      <c r="AU536" s="20"/>
    </row>
    <row r="537" s="6" customFormat="1" customHeight="1" spans="44:47">
      <c r="AR537" s="20"/>
      <c r="AS537" s="20"/>
      <c r="AT537" s="20"/>
      <c r="AU537" s="20"/>
    </row>
    <row r="538" s="6" customFormat="1" customHeight="1" spans="44:47">
      <c r="AR538" s="20"/>
      <c r="AS538" s="20"/>
      <c r="AT538" s="20"/>
      <c r="AU538" s="20"/>
    </row>
    <row r="539" s="6" customFormat="1" customHeight="1" spans="44:47">
      <c r="AR539" s="20"/>
      <c r="AS539" s="20"/>
      <c r="AT539" s="20"/>
      <c r="AU539" s="20"/>
    </row>
    <row r="540" s="6" customFormat="1" customHeight="1" spans="44:47">
      <c r="AR540" s="20"/>
      <c r="AS540" s="20"/>
      <c r="AT540" s="20"/>
      <c r="AU540" s="20"/>
    </row>
    <row r="541" s="6" customFormat="1" customHeight="1" spans="44:47">
      <c r="AR541" s="20"/>
      <c r="AS541" s="20"/>
      <c r="AT541" s="20"/>
      <c r="AU541" s="20"/>
    </row>
    <row r="542" s="6" customFormat="1" customHeight="1" spans="44:47">
      <c r="AR542" s="20"/>
      <c r="AS542" s="20"/>
      <c r="AT542" s="20"/>
      <c r="AU542" s="20"/>
    </row>
    <row r="543" s="6" customFormat="1" customHeight="1" spans="44:47">
      <c r="AR543" s="20"/>
      <c r="AS543" s="20"/>
      <c r="AT543" s="20"/>
      <c r="AU543" s="20"/>
    </row>
    <row r="544" s="6" customFormat="1" customHeight="1" spans="44:47">
      <c r="AR544" s="20"/>
      <c r="AS544" s="20"/>
      <c r="AT544" s="20"/>
      <c r="AU544" s="20"/>
    </row>
    <row r="545" s="6" customFormat="1" customHeight="1" spans="44:47">
      <c r="AR545" s="20"/>
      <c r="AS545" s="20"/>
      <c r="AT545" s="20"/>
      <c r="AU545" s="20"/>
    </row>
    <row r="546" s="6" customFormat="1" customHeight="1" spans="44:47">
      <c r="AR546" s="20"/>
      <c r="AS546" s="20"/>
      <c r="AT546" s="20"/>
      <c r="AU546" s="20"/>
    </row>
    <row r="547" s="6" customFormat="1" customHeight="1" spans="44:47">
      <c r="AR547" s="20"/>
      <c r="AS547" s="20"/>
      <c r="AT547" s="20"/>
      <c r="AU547" s="20"/>
    </row>
    <row r="548" s="6" customFormat="1" customHeight="1" spans="44:47">
      <c r="AR548" s="20"/>
      <c r="AS548" s="20"/>
      <c r="AT548" s="20"/>
      <c r="AU548" s="20"/>
    </row>
    <row r="549" s="6" customFormat="1" customHeight="1" spans="44:47">
      <c r="AR549" s="20"/>
      <c r="AS549" s="20"/>
      <c r="AT549" s="20"/>
      <c r="AU549" s="20"/>
    </row>
    <row r="550" s="6" customFormat="1" customHeight="1" spans="44:47">
      <c r="AR550" s="20"/>
      <c r="AS550" s="20"/>
      <c r="AT550" s="20"/>
      <c r="AU550" s="20"/>
    </row>
    <row r="551" s="6" customFormat="1" customHeight="1" spans="44:47">
      <c r="AR551" s="20"/>
      <c r="AS551" s="20"/>
      <c r="AT551" s="20"/>
      <c r="AU551" s="20"/>
    </row>
    <row r="552" s="6" customFormat="1" customHeight="1" spans="44:47">
      <c r="AR552" s="20"/>
      <c r="AS552" s="20"/>
      <c r="AT552" s="20"/>
      <c r="AU552" s="20"/>
    </row>
    <row r="553" s="6" customFormat="1" customHeight="1" spans="44:47">
      <c r="AR553" s="20"/>
      <c r="AS553" s="20"/>
      <c r="AT553" s="20"/>
      <c r="AU553" s="20"/>
    </row>
    <row r="554" s="6" customFormat="1" customHeight="1" spans="44:47">
      <c r="AR554" s="20"/>
      <c r="AS554" s="20"/>
      <c r="AT554" s="20"/>
      <c r="AU554" s="20"/>
    </row>
    <row r="555" s="6" customFormat="1" customHeight="1" spans="44:47">
      <c r="AR555" s="20"/>
      <c r="AS555" s="20"/>
      <c r="AT555" s="20"/>
      <c r="AU555" s="20"/>
    </row>
    <row r="556" s="6" customFormat="1" customHeight="1" spans="44:47">
      <c r="AR556" s="20"/>
      <c r="AS556" s="20"/>
      <c r="AT556" s="20"/>
      <c r="AU556" s="20"/>
    </row>
    <row r="557" s="6" customFormat="1" customHeight="1" spans="44:47">
      <c r="AR557" s="20"/>
      <c r="AS557" s="20"/>
      <c r="AT557" s="20"/>
      <c r="AU557" s="20"/>
    </row>
    <row r="558" s="6" customFormat="1" customHeight="1" spans="44:47">
      <c r="AR558" s="20"/>
      <c r="AS558" s="20"/>
      <c r="AT558" s="20"/>
      <c r="AU558" s="20"/>
    </row>
    <row r="559" s="6" customFormat="1" customHeight="1" spans="44:47">
      <c r="AR559" s="20"/>
      <c r="AS559" s="20"/>
      <c r="AT559" s="20"/>
      <c r="AU559" s="20"/>
    </row>
    <row r="560" s="6" customFormat="1" customHeight="1" spans="44:47">
      <c r="AR560" s="20"/>
      <c r="AS560" s="20"/>
      <c r="AT560" s="20"/>
      <c r="AU560" s="20"/>
    </row>
    <row r="561" s="6" customFormat="1" customHeight="1" spans="44:47">
      <c r="AR561" s="20"/>
      <c r="AS561" s="20"/>
      <c r="AT561" s="20"/>
      <c r="AU561" s="20"/>
    </row>
    <row r="562" s="6" customFormat="1" customHeight="1" spans="44:47">
      <c r="AR562" s="20"/>
      <c r="AS562" s="20"/>
      <c r="AT562" s="20"/>
      <c r="AU562" s="20"/>
    </row>
    <row r="563" s="6" customFormat="1" customHeight="1" spans="44:47">
      <c r="AR563" s="20"/>
      <c r="AS563" s="20"/>
      <c r="AT563" s="20"/>
      <c r="AU563" s="20"/>
    </row>
    <row r="564" s="6" customFormat="1" customHeight="1" spans="44:47">
      <c r="AR564" s="20"/>
      <c r="AS564" s="20"/>
      <c r="AT564" s="20"/>
      <c r="AU564" s="20"/>
    </row>
    <row r="565" s="6" customFormat="1" customHeight="1" spans="44:47">
      <c r="AR565" s="20"/>
      <c r="AS565" s="20"/>
      <c r="AT565" s="20"/>
      <c r="AU565" s="20"/>
    </row>
    <row r="566" s="6" customFormat="1" customHeight="1" spans="44:47">
      <c r="AR566" s="20"/>
      <c r="AS566" s="20"/>
      <c r="AT566" s="20"/>
      <c r="AU566" s="20"/>
    </row>
    <row r="567" s="6" customFormat="1" customHeight="1" spans="44:47">
      <c r="AR567" s="20"/>
      <c r="AS567" s="20"/>
      <c r="AT567" s="20"/>
      <c r="AU567" s="20"/>
    </row>
    <row r="568" s="6" customFormat="1" customHeight="1" spans="44:47">
      <c r="AR568" s="20"/>
      <c r="AS568" s="20"/>
      <c r="AT568" s="20"/>
      <c r="AU568" s="20"/>
    </row>
    <row r="569" s="6" customFormat="1" customHeight="1" spans="44:47">
      <c r="AR569" s="20"/>
      <c r="AS569" s="20"/>
      <c r="AT569" s="20"/>
      <c r="AU569" s="20"/>
    </row>
    <row r="570" s="6" customFormat="1" customHeight="1" spans="44:47">
      <c r="AR570" s="20"/>
      <c r="AS570" s="20"/>
      <c r="AT570" s="20"/>
      <c r="AU570" s="20"/>
    </row>
    <row r="571" s="6" customFormat="1" customHeight="1" spans="44:47">
      <c r="AR571" s="20"/>
      <c r="AS571" s="20"/>
      <c r="AT571" s="20"/>
      <c r="AU571" s="20"/>
    </row>
    <row r="572" s="6" customFormat="1" customHeight="1" spans="44:47">
      <c r="AR572" s="20"/>
      <c r="AS572" s="20"/>
      <c r="AT572" s="20"/>
      <c r="AU572" s="20"/>
    </row>
    <row r="573" s="6" customFormat="1" customHeight="1" spans="44:47">
      <c r="AR573" s="20"/>
      <c r="AS573" s="20"/>
      <c r="AT573" s="20"/>
      <c r="AU573" s="20"/>
    </row>
    <row r="574" s="6" customFormat="1" customHeight="1" spans="44:47">
      <c r="AR574" s="20"/>
      <c r="AS574" s="20"/>
      <c r="AT574" s="20"/>
      <c r="AU574" s="20"/>
    </row>
    <row r="575" s="6" customFormat="1" customHeight="1" spans="44:47">
      <c r="AR575" s="20"/>
      <c r="AS575" s="20"/>
      <c r="AT575" s="20"/>
      <c r="AU575" s="20"/>
    </row>
    <row r="576" s="6" customFormat="1" customHeight="1" spans="44:47">
      <c r="AR576" s="20"/>
      <c r="AS576" s="20"/>
      <c r="AT576" s="20"/>
      <c r="AU576" s="20"/>
    </row>
    <row r="577" s="6" customFormat="1" customHeight="1" spans="44:47">
      <c r="AR577" s="20"/>
      <c r="AS577" s="20"/>
      <c r="AT577" s="20"/>
      <c r="AU577" s="20"/>
    </row>
    <row r="578" s="6" customFormat="1" customHeight="1" spans="44:47">
      <c r="AR578" s="20"/>
      <c r="AS578" s="20"/>
      <c r="AT578" s="20"/>
      <c r="AU578" s="20"/>
    </row>
    <row r="579" s="6" customFormat="1" customHeight="1" spans="44:47">
      <c r="AR579" s="20"/>
      <c r="AS579" s="20"/>
      <c r="AT579" s="20"/>
      <c r="AU579" s="20"/>
    </row>
    <row r="580" s="6" customFormat="1" customHeight="1" spans="44:47">
      <c r="AR580" s="20"/>
      <c r="AS580" s="20"/>
      <c r="AT580" s="20"/>
      <c r="AU580" s="20"/>
    </row>
    <row r="581" s="6" customFormat="1" customHeight="1" spans="44:47">
      <c r="AR581" s="20"/>
      <c r="AS581" s="20"/>
      <c r="AT581" s="20"/>
      <c r="AU581" s="20"/>
    </row>
    <row r="582" s="6" customFormat="1" customHeight="1" spans="44:47">
      <c r="AR582" s="20"/>
      <c r="AS582" s="20"/>
      <c r="AT582" s="20"/>
      <c r="AU582" s="20"/>
    </row>
    <row r="583" s="6" customFormat="1" customHeight="1" spans="44:47">
      <c r="AR583" s="20"/>
      <c r="AS583" s="20"/>
      <c r="AT583" s="20"/>
      <c r="AU583" s="20"/>
    </row>
    <row r="584" s="6" customFormat="1" customHeight="1" spans="44:47">
      <c r="AR584" s="20"/>
      <c r="AS584" s="20"/>
      <c r="AT584" s="20"/>
      <c r="AU584" s="20"/>
    </row>
    <row r="585" s="6" customFormat="1" customHeight="1" spans="44:47">
      <c r="AR585" s="20"/>
      <c r="AS585" s="20"/>
      <c r="AT585" s="20"/>
      <c r="AU585" s="20"/>
    </row>
    <row r="586" s="6" customFormat="1" customHeight="1" spans="44:47">
      <c r="AR586" s="20"/>
      <c r="AS586" s="20"/>
      <c r="AT586" s="20"/>
      <c r="AU586" s="20"/>
    </row>
    <row r="587" s="6" customFormat="1" customHeight="1" spans="44:47">
      <c r="AR587" s="20"/>
      <c r="AS587" s="20"/>
      <c r="AT587" s="20"/>
      <c r="AU587" s="20"/>
    </row>
    <row r="588" s="6" customFormat="1" customHeight="1" spans="44:47">
      <c r="AR588" s="20"/>
      <c r="AS588" s="20"/>
      <c r="AT588" s="20"/>
      <c r="AU588" s="20"/>
    </row>
    <row r="589" s="6" customFormat="1" customHeight="1" spans="44:47">
      <c r="AR589" s="20"/>
      <c r="AS589" s="20"/>
      <c r="AT589" s="20"/>
      <c r="AU589" s="20"/>
    </row>
    <row r="590" s="6" customFormat="1" customHeight="1" spans="44:47">
      <c r="AR590" s="20"/>
      <c r="AS590" s="20"/>
      <c r="AT590" s="20"/>
      <c r="AU590" s="20"/>
    </row>
    <row r="591" s="6" customFormat="1" customHeight="1" spans="44:47">
      <c r="AR591" s="20"/>
      <c r="AS591" s="20"/>
      <c r="AT591" s="20"/>
      <c r="AU591" s="20"/>
    </row>
    <row r="592" s="6" customFormat="1" customHeight="1" spans="44:47">
      <c r="AR592" s="20"/>
      <c r="AS592" s="20"/>
      <c r="AT592" s="20"/>
      <c r="AU592" s="20"/>
    </row>
    <row r="593" s="6" customFormat="1" customHeight="1" spans="44:47">
      <c r="AR593" s="20"/>
      <c r="AS593" s="20"/>
      <c r="AT593" s="20"/>
      <c r="AU593" s="20"/>
    </row>
    <row r="594" s="6" customFormat="1" customHeight="1" spans="44:47">
      <c r="AR594" s="20"/>
      <c r="AS594" s="20"/>
      <c r="AT594" s="20"/>
      <c r="AU594" s="20"/>
    </row>
    <row r="595" s="6" customFormat="1" customHeight="1" spans="44:47">
      <c r="AR595" s="20"/>
      <c r="AS595" s="20"/>
      <c r="AT595" s="20"/>
      <c r="AU595" s="20"/>
    </row>
    <row r="596" s="6" customFormat="1" customHeight="1" spans="44:47">
      <c r="AR596" s="20"/>
      <c r="AS596" s="20"/>
      <c r="AT596" s="20"/>
      <c r="AU596" s="20"/>
    </row>
    <row r="597" s="6" customFormat="1" customHeight="1" spans="44:47">
      <c r="AR597" s="20"/>
      <c r="AS597" s="20"/>
      <c r="AT597" s="20"/>
      <c r="AU597" s="20"/>
    </row>
    <row r="598" s="6" customFormat="1" customHeight="1" spans="44:47">
      <c r="AR598" s="20"/>
      <c r="AS598" s="20"/>
      <c r="AT598" s="20"/>
      <c r="AU598" s="20"/>
    </row>
    <row r="599" s="6" customFormat="1" customHeight="1" spans="44:47">
      <c r="AR599" s="20"/>
      <c r="AS599" s="20"/>
      <c r="AT599" s="20"/>
      <c r="AU599" s="20"/>
    </row>
    <row r="600" s="6" customFormat="1" customHeight="1" spans="44:47">
      <c r="AR600" s="20"/>
      <c r="AS600" s="20"/>
      <c r="AT600" s="20"/>
      <c r="AU600" s="20"/>
    </row>
    <row r="601" s="6" customFormat="1" customHeight="1" spans="44:47">
      <c r="AR601" s="20"/>
      <c r="AS601" s="20"/>
      <c r="AT601" s="20"/>
      <c r="AU601" s="20"/>
    </row>
    <row r="602" s="6" customFormat="1" customHeight="1" spans="44:47">
      <c r="AR602" s="20"/>
      <c r="AS602" s="20"/>
      <c r="AT602" s="20"/>
      <c r="AU602" s="20"/>
    </row>
    <row r="603" s="6" customFormat="1" customHeight="1" spans="44:47">
      <c r="AR603" s="20"/>
      <c r="AS603" s="20"/>
      <c r="AT603" s="20"/>
      <c r="AU603" s="20"/>
    </row>
    <row r="604" s="6" customFormat="1" customHeight="1" spans="44:47">
      <c r="AR604" s="20"/>
      <c r="AS604" s="20"/>
      <c r="AT604" s="20"/>
      <c r="AU604" s="20"/>
    </row>
    <row r="605" s="6" customFormat="1" customHeight="1" spans="44:47">
      <c r="AR605" s="20"/>
      <c r="AS605" s="20"/>
      <c r="AT605" s="20"/>
      <c r="AU605" s="20"/>
    </row>
    <row r="606" s="6" customFormat="1" customHeight="1" spans="44:47">
      <c r="AR606" s="20"/>
      <c r="AS606" s="20"/>
      <c r="AT606" s="20"/>
      <c r="AU606" s="20"/>
    </row>
    <row r="607" s="6" customFormat="1" customHeight="1" spans="44:47">
      <c r="AR607" s="20"/>
      <c r="AS607" s="20"/>
      <c r="AT607" s="20"/>
      <c r="AU607" s="20"/>
    </row>
    <row r="608" s="6" customFormat="1" customHeight="1" spans="44:47">
      <c r="AR608" s="20"/>
      <c r="AS608" s="20"/>
      <c r="AT608" s="20"/>
      <c r="AU608" s="20"/>
    </row>
    <row r="609" s="6" customFormat="1" customHeight="1" spans="44:47">
      <c r="AR609" s="20"/>
      <c r="AS609" s="20"/>
      <c r="AT609" s="20"/>
      <c r="AU609" s="20"/>
    </row>
    <row r="610" s="6" customFormat="1" customHeight="1" spans="44:47">
      <c r="AR610" s="20"/>
      <c r="AS610" s="20"/>
      <c r="AT610" s="20"/>
      <c r="AU610" s="20"/>
    </row>
    <row r="611" s="6" customFormat="1" customHeight="1" spans="44:47">
      <c r="AR611" s="20"/>
      <c r="AS611" s="20"/>
      <c r="AT611" s="20"/>
      <c r="AU611" s="20"/>
    </row>
    <row r="612" s="6" customFormat="1" customHeight="1" spans="44:47">
      <c r="AR612" s="20"/>
      <c r="AS612" s="20"/>
      <c r="AT612" s="20"/>
      <c r="AU612" s="20"/>
    </row>
    <row r="613" s="6" customFormat="1" customHeight="1" spans="44:47">
      <c r="AR613" s="20"/>
      <c r="AS613" s="20"/>
      <c r="AT613" s="20"/>
      <c r="AU613" s="20"/>
    </row>
    <row r="614" s="6" customFormat="1" customHeight="1" spans="44:47">
      <c r="AR614" s="20"/>
      <c r="AS614" s="20"/>
      <c r="AT614" s="20"/>
      <c r="AU614" s="20"/>
    </row>
    <row r="615" s="6" customFormat="1" customHeight="1" spans="44:47">
      <c r="AR615" s="20"/>
      <c r="AS615" s="20"/>
      <c r="AT615" s="20"/>
      <c r="AU615" s="20"/>
    </row>
    <row r="616" s="6" customFormat="1" customHeight="1" spans="44:47">
      <c r="AR616" s="20"/>
      <c r="AS616" s="20"/>
      <c r="AT616" s="20"/>
      <c r="AU616" s="20"/>
    </row>
    <row r="617" s="6" customFormat="1" customHeight="1" spans="44:47">
      <c r="AR617" s="20"/>
      <c r="AS617" s="20"/>
      <c r="AT617" s="20"/>
      <c r="AU617" s="20"/>
    </row>
    <row r="618" s="6" customFormat="1" customHeight="1" spans="44:47">
      <c r="AR618" s="20"/>
      <c r="AS618" s="20"/>
      <c r="AT618" s="20"/>
      <c r="AU618" s="20"/>
    </row>
    <row r="619" s="6" customFormat="1" customHeight="1" spans="44:47">
      <c r="AR619" s="20"/>
      <c r="AS619" s="20"/>
      <c r="AT619" s="20"/>
      <c r="AU619" s="20"/>
    </row>
    <row r="620" s="6" customFormat="1" customHeight="1" spans="44:47">
      <c r="AR620" s="20"/>
      <c r="AS620" s="20"/>
      <c r="AT620" s="20"/>
      <c r="AU620" s="20"/>
    </row>
    <row r="621" s="6" customFormat="1" customHeight="1" spans="44:47">
      <c r="AR621" s="20"/>
      <c r="AS621" s="20"/>
      <c r="AT621" s="20"/>
      <c r="AU621" s="20"/>
    </row>
    <row r="622" s="6" customFormat="1" customHeight="1" spans="44:47">
      <c r="AR622" s="20"/>
      <c r="AS622" s="20"/>
      <c r="AT622" s="20"/>
      <c r="AU622" s="20"/>
    </row>
    <row r="623" s="6" customFormat="1" customHeight="1" spans="44:47">
      <c r="AR623" s="20"/>
      <c r="AS623" s="20"/>
      <c r="AT623" s="20"/>
      <c r="AU623" s="20"/>
    </row>
    <row r="624" s="6" customFormat="1" customHeight="1" spans="44:47">
      <c r="AR624" s="20"/>
      <c r="AS624" s="20"/>
      <c r="AT624" s="20"/>
      <c r="AU624" s="20"/>
    </row>
    <row r="625" s="6" customFormat="1" customHeight="1" spans="44:47">
      <c r="AR625" s="20"/>
      <c r="AS625" s="20"/>
      <c r="AT625" s="20"/>
      <c r="AU625" s="20"/>
    </row>
    <row r="626" s="6" customFormat="1" customHeight="1" spans="44:47">
      <c r="AR626" s="20"/>
      <c r="AS626" s="20"/>
      <c r="AT626" s="20"/>
      <c r="AU626" s="20"/>
    </row>
    <row r="627" s="6" customFormat="1" customHeight="1" spans="44:47">
      <c r="AR627" s="20"/>
      <c r="AS627" s="20"/>
      <c r="AT627" s="20"/>
      <c r="AU627" s="20"/>
    </row>
    <row r="628" s="6" customFormat="1" customHeight="1" spans="44:47">
      <c r="AR628" s="20"/>
      <c r="AS628" s="20"/>
      <c r="AT628" s="20"/>
      <c r="AU628" s="20"/>
    </row>
    <row r="629" s="6" customFormat="1" customHeight="1" spans="44:47">
      <c r="AR629" s="20"/>
      <c r="AS629" s="20"/>
      <c r="AT629" s="20"/>
      <c r="AU629" s="20"/>
    </row>
    <row r="630" s="6" customFormat="1" customHeight="1" spans="44:47">
      <c r="AR630" s="20"/>
      <c r="AS630" s="20"/>
      <c r="AT630" s="20"/>
      <c r="AU630" s="20"/>
    </row>
    <row r="631" s="6" customFormat="1" customHeight="1" spans="44:47">
      <c r="AR631" s="20"/>
      <c r="AS631" s="20"/>
      <c r="AT631" s="20"/>
      <c r="AU631" s="20"/>
    </row>
    <row r="632" s="6" customFormat="1" customHeight="1" spans="44:47">
      <c r="AR632" s="20"/>
      <c r="AS632" s="20"/>
      <c r="AT632" s="20"/>
      <c r="AU632" s="20"/>
    </row>
    <row r="633" s="6" customFormat="1" customHeight="1" spans="44:47">
      <c r="AR633" s="20"/>
      <c r="AS633" s="20"/>
      <c r="AT633" s="20"/>
      <c r="AU633" s="20"/>
    </row>
    <row r="634" s="6" customFormat="1" customHeight="1" spans="44:47">
      <c r="AR634" s="20"/>
      <c r="AS634" s="20"/>
      <c r="AT634" s="20"/>
      <c r="AU634" s="20"/>
    </row>
    <row r="635" s="6" customFormat="1" customHeight="1" spans="44:47">
      <c r="AR635" s="20"/>
      <c r="AS635" s="20"/>
      <c r="AT635" s="20"/>
      <c r="AU635" s="20"/>
    </row>
    <row r="636" s="6" customFormat="1" customHeight="1" spans="44:47">
      <c r="AR636" s="20"/>
      <c r="AS636" s="20"/>
      <c r="AT636" s="20"/>
      <c r="AU636" s="20"/>
    </row>
    <row r="637" s="6" customFormat="1" customHeight="1" spans="44:47">
      <c r="AR637" s="20"/>
      <c r="AS637" s="20"/>
      <c r="AT637" s="20"/>
      <c r="AU637" s="20"/>
    </row>
    <row r="638" s="6" customFormat="1" customHeight="1" spans="44:47">
      <c r="AR638" s="20"/>
      <c r="AS638" s="20"/>
      <c r="AT638" s="20"/>
      <c r="AU638" s="20"/>
    </row>
    <row r="639" s="6" customFormat="1" customHeight="1" spans="44:47">
      <c r="AR639" s="20"/>
      <c r="AS639" s="20"/>
      <c r="AT639" s="20"/>
      <c r="AU639" s="20"/>
    </row>
    <row r="640" s="6" customFormat="1" customHeight="1" spans="44:47">
      <c r="AR640" s="20"/>
      <c r="AS640" s="20"/>
      <c r="AT640" s="20"/>
      <c r="AU640" s="20"/>
    </row>
    <row r="641" s="6" customFormat="1" customHeight="1" spans="44:47">
      <c r="AR641" s="20"/>
      <c r="AS641" s="20"/>
      <c r="AT641" s="20"/>
      <c r="AU641" s="20"/>
    </row>
    <row r="642" s="6" customFormat="1" customHeight="1" spans="44:47">
      <c r="AR642" s="20"/>
      <c r="AS642" s="20"/>
      <c r="AT642" s="20"/>
      <c r="AU642" s="20"/>
    </row>
    <row r="643" s="6" customFormat="1" customHeight="1" spans="44:47">
      <c r="AR643" s="20"/>
      <c r="AS643" s="20"/>
      <c r="AT643" s="20"/>
      <c r="AU643" s="20"/>
    </row>
    <row r="644" s="6" customFormat="1" customHeight="1" spans="44:47">
      <c r="AR644" s="20"/>
      <c r="AS644" s="20"/>
      <c r="AT644" s="20"/>
      <c r="AU644" s="20"/>
    </row>
    <row r="645" s="6" customFormat="1" customHeight="1" spans="44:47">
      <c r="AR645" s="20"/>
      <c r="AS645" s="20"/>
      <c r="AT645" s="20"/>
      <c r="AU645" s="20"/>
    </row>
    <row r="646" s="6" customFormat="1" customHeight="1" spans="44:47">
      <c r="AR646" s="20"/>
      <c r="AS646" s="20"/>
      <c r="AT646" s="20"/>
      <c r="AU646" s="20"/>
    </row>
    <row r="647" s="6" customFormat="1" customHeight="1" spans="44:47">
      <c r="AR647" s="20"/>
      <c r="AS647" s="20"/>
      <c r="AT647" s="20"/>
      <c r="AU647" s="20"/>
    </row>
    <row r="648" s="6" customFormat="1" customHeight="1" spans="44:47">
      <c r="AR648" s="20"/>
      <c r="AS648" s="20"/>
      <c r="AT648" s="20"/>
      <c r="AU648" s="20"/>
    </row>
    <row r="649" s="6" customFormat="1" customHeight="1" spans="44:47">
      <c r="AR649" s="20"/>
      <c r="AS649" s="20"/>
      <c r="AT649" s="20"/>
      <c r="AU649" s="20"/>
    </row>
    <row r="650" s="6" customFormat="1" customHeight="1" spans="44:47">
      <c r="AR650" s="20"/>
      <c r="AS650" s="20"/>
      <c r="AT650" s="20"/>
      <c r="AU650" s="20"/>
    </row>
    <row r="651" s="6" customFormat="1" customHeight="1" spans="44:47">
      <c r="AR651" s="20"/>
      <c r="AS651" s="20"/>
      <c r="AT651" s="20"/>
      <c r="AU651" s="20"/>
    </row>
    <row r="652" s="6" customFormat="1" customHeight="1" spans="44:47">
      <c r="AR652" s="20"/>
      <c r="AS652" s="20"/>
      <c r="AT652" s="20"/>
      <c r="AU652" s="20"/>
    </row>
    <row r="653" s="6" customFormat="1" customHeight="1" spans="44:47">
      <c r="AR653" s="20"/>
      <c r="AS653" s="20"/>
      <c r="AT653" s="20"/>
      <c r="AU653" s="20"/>
    </row>
    <row r="654" s="6" customFormat="1" customHeight="1" spans="44:47">
      <c r="AR654" s="20"/>
      <c r="AS654" s="20"/>
      <c r="AT654" s="20"/>
      <c r="AU654" s="20"/>
    </row>
    <row r="655" s="6" customFormat="1" customHeight="1" spans="44:47">
      <c r="AR655" s="20"/>
      <c r="AS655" s="20"/>
      <c r="AT655" s="20"/>
      <c r="AU655" s="20"/>
    </row>
    <row r="656" s="6" customFormat="1" customHeight="1" spans="44:47">
      <c r="AR656" s="20"/>
      <c r="AS656" s="20"/>
      <c r="AT656" s="20"/>
      <c r="AU656" s="20"/>
    </row>
    <row r="657" s="6" customFormat="1" customHeight="1" spans="44:47">
      <c r="AR657" s="20"/>
      <c r="AS657" s="20"/>
      <c r="AT657" s="20"/>
      <c r="AU657" s="20"/>
    </row>
    <row r="658" s="6" customFormat="1" customHeight="1" spans="44:47">
      <c r="AR658" s="20"/>
      <c r="AS658" s="20"/>
      <c r="AT658" s="20"/>
      <c r="AU658" s="20"/>
    </row>
    <row r="659" s="6" customFormat="1" customHeight="1" spans="44:47">
      <c r="AR659" s="20"/>
      <c r="AS659" s="20"/>
      <c r="AT659" s="20"/>
      <c r="AU659" s="20"/>
    </row>
    <row r="660" s="6" customFormat="1" customHeight="1" spans="44:47">
      <c r="AR660" s="20"/>
      <c r="AS660" s="20"/>
      <c r="AT660" s="20"/>
      <c r="AU660" s="20"/>
    </row>
    <row r="661" s="6" customFormat="1" customHeight="1" spans="44:47">
      <c r="AR661" s="20"/>
      <c r="AS661" s="20"/>
      <c r="AT661" s="20"/>
      <c r="AU661" s="20"/>
    </row>
    <row r="662" s="6" customFormat="1" customHeight="1" spans="44:47">
      <c r="AR662" s="20"/>
      <c r="AS662" s="20"/>
      <c r="AT662" s="20"/>
      <c r="AU662" s="20"/>
    </row>
    <row r="663" s="6" customFormat="1" customHeight="1" spans="44:47">
      <c r="AR663" s="20"/>
      <c r="AS663" s="20"/>
      <c r="AT663" s="20"/>
      <c r="AU663" s="20"/>
    </row>
    <row r="664" s="6" customFormat="1" customHeight="1" spans="44:47">
      <c r="AR664" s="20"/>
      <c r="AS664" s="20"/>
      <c r="AT664" s="20"/>
      <c r="AU664" s="20"/>
    </row>
    <row r="665" s="6" customFormat="1" customHeight="1" spans="44:47">
      <c r="AR665" s="20"/>
      <c r="AS665" s="20"/>
      <c r="AT665" s="20"/>
      <c r="AU665" s="20"/>
    </row>
    <row r="666" s="6" customFormat="1" customHeight="1" spans="44:47">
      <c r="AR666" s="20"/>
      <c r="AS666" s="20"/>
      <c r="AT666" s="20"/>
      <c r="AU666" s="20"/>
    </row>
    <row r="667" s="6" customFormat="1" customHeight="1" spans="44:47">
      <c r="AR667" s="20"/>
      <c r="AS667" s="20"/>
      <c r="AT667" s="20"/>
      <c r="AU667" s="20"/>
    </row>
    <row r="668" s="6" customFormat="1" customHeight="1" spans="44:47">
      <c r="AR668" s="20"/>
      <c r="AS668" s="20"/>
      <c r="AT668" s="20"/>
      <c r="AU668" s="20"/>
    </row>
    <row r="669" s="6" customFormat="1" customHeight="1" spans="44:47">
      <c r="AR669" s="20"/>
      <c r="AS669" s="20"/>
      <c r="AT669" s="20"/>
      <c r="AU669" s="20"/>
    </row>
    <row r="670" s="6" customFormat="1" customHeight="1" spans="44:47">
      <c r="AR670" s="20"/>
      <c r="AS670" s="20"/>
      <c r="AT670" s="20"/>
      <c r="AU670" s="20"/>
    </row>
    <row r="671" s="6" customFormat="1" customHeight="1" spans="44:47">
      <c r="AR671" s="20"/>
      <c r="AS671" s="20"/>
      <c r="AT671" s="20"/>
      <c r="AU671" s="20"/>
    </row>
    <row r="672" s="6" customFormat="1" customHeight="1" spans="44:47">
      <c r="AR672" s="20"/>
      <c r="AS672" s="20"/>
      <c r="AT672" s="20"/>
      <c r="AU672" s="20"/>
    </row>
    <row r="673" s="6" customFormat="1" customHeight="1" spans="44:47">
      <c r="AR673" s="20"/>
      <c r="AS673" s="20"/>
      <c r="AT673" s="20"/>
      <c r="AU673" s="20"/>
    </row>
    <row r="674" s="6" customFormat="1" customHeight="1" spans="44:47">
      <c r="AR674" s="20"/>
      <c r="AS674" s="20"/>
      <c r="AT674" s="20"/>
      <c r="AU674" s="20"/>
    </row>
    <row r="675" s="6" customFormat="1" customHeight="1" spans="44:47">
      <c r="AR675" s="20"/>
      <c r="AS675" s="20"/>
      <c r="AT675" s="20"/>
      <c r="AU675" s="20"/>
    </row>
    <row r="676" s="6" customFormat="1" customHeight="1" spans="44:47">
      <c r="AR676" s="20"/>
      <c r="AS676" s="20"/>
      <c r="AT676" s="20"/>
      <c r="AU676" s="20"/>
    </row>
    <row r="677" s="6" customFormat="1" customHeight="1" spans="44:47">
      <c r="AR677" s="20"/>
      <c r="AS677" s="20"/>
      <c r="AT677" s="20"/>
      <c r="AU677" s="20"/>
    </row>
    <row r="678" s="6" customFormat="1" customHeight="1" spans="44:47">
      <c r="AR678" s="20"/>
      <c r="AS678" s="20"/>
      <c r="AT678" s="20"/>
      <c r="AU678" s="20"/>
    </row>
    <row r="679" s="6" customFormat="1" customHeight="1" spans="44:47">
      <c r="AR679" s="20"/>
      <c r="AS679" s="20"/>
      <c r="AT679" s="20"/>
      <c r="AU679" s="20"/>
    </row>
    <row r="680" s="6" customFormat="1" customHeight="1" spans="44:47">
      <c r="AR680" s="20"/>
      <c r="AS680" s="20"/>
      <c r="AT680" s="20"/>
      <c r="AU680" s="20"/>
    </row>
    <row r="681" s="6" customFormat="1" customHeight="1" spans="44:47">
      <c r="AR681" s="20"/>
      <c r="AS681" s="20"/>
      <c r="AT681" s="20"/>
      <c r="AU681" s="20"/>
    </row>
    <row r="682" s="6" customFormat="1" customHeight="1" spans="44:47">
      <c r="AR682" s="20"/>
      <c r="AS682" s="20"/>
      <c r="AT682" s="20"/>
      <c r="AU682" s="20"/>
    </row>
    <row r="683" s="6" customFormat="1" customHeight="1" spans="44:47">
      <c r="AR683" s="20"/>
      <c r="AS683" s="20"/>
      <c r="AT683" s="20"/>
      <c r="AU683" s="20"/>
    </row>
    <row r="684" s="6" customFormat="1" customHeight="1" spans="44:47">
      <c r="AR684" s="20"/>
      <c r="AS684" s="20"/>
      <c r="AT684" s="20"/>
      <c r="AU684" s="20"/>
    </row>
    <row r="685" s="6" customFormat="1" customHeight="1" spans="44:47">
      <c r="AR685" s="20"/>
      <c r="AS685" s="20"/>
      <c r="AT685" s="20"/>
      <c r="AU685" s="20"/>
    </row>
    <row r="686" s="6" customFormat="1" customHeight="1" spans="44:47">
      <c r="AR686" s="20"/>
      <c r="AS686" s="20"/>
      <c r="AT686" s="20"/>
      <c r="AU686" s="20"/>
    </row>
    <row r="687" s="6" customFormat="1" customHeight="1" spans="44:47">
      <c r="AR687" s="20"/>
      <c r="AS687" s="20"/>
      <c r="AT687" s="20"/>
      <c r="AU687" s="20"/>
    </row>
    <row r="688" s="6" customFormat="1" customHeight="1" spans="44:47">
      <c r="AR688" s="20"/>
      <c r="AS688" s="20"/>
      <c r="AT688" s="20"/>
      <c r="AU688" s="20"/>
    </row>
    <row r="689" s="6" customFormat="1" customHeight="1" spans="44:47">
      <c r="AR689" s="20"/>
      <c r="AS689" s="20"/>
      <c r="AT689" s="20"/>
      <c r="AU689" s="20"/>
    </row>
    <row r="690" s="6" customFormat="1" customHeight="1" spans="44:47">
      <c r="AR690" s="20"/>
      <c r="AS690" s="20"/>
      <c r="AT690" s="20"/>
      <c r="AU690" s="20"/>
    </row>
    <row r="691" s="6" customFormat="1" customHeight="1" spans="44:47">
      <c r="AR691" s="20"/>
      <c r="AS691" s="20"/>
      <c r="AT691" s="20"/>
      <c r="AU691" s="20"/>
    </row>
    <row r="692" s="6" customFormat="1" customHeight="1" spans="44:47">
      <c r="AR692" s="20"/>
      <c r="AS692" s="20"/>
      <c r="AT692" s="20"/>
      <c r="AU692" s="20"/>
    </row>
    <row r="693" s="6" customFormat="1" customHeight="1" spans="44:47">
      <c r="AR693" s="20"/>
      <c r="AS693" s="20"/>
      <c r="AT693" s="20"/>
      <c r="AU693" s="20"/>
    </row>
    <row r="694" s="6" customFormat="1" customHeight="1" spans="44:47">
      <c r="AR694" s="20"/>
      <c r="AS694" s="20"/>
      <c r="AT694" s="20"/>
      <c r="AU694" s="20"/>
    </row>
    <row r="695" s="6" customFormat="1" customHeight="1" spans="44:47">
      <c r="AR695" s="20"/>
      <c r="AS695" s="20"/>
      <c r="AT695" s="20"/>
      <c r="AU695" s="20"/>
    </row>
    <row r="696" s="6" customFormat="1" customHeight="1" spans="44:47">
      <c r="AR696" s="20"/>
      <c r="AS696" s="20"/>
      <c r="AT696" s="20"/>
      <c r="AU696" s="20"/>
    </row>
    <row r="697" s="6" customFormat="1" customHeight="1" spans="44:47">
      <c r="AR697" s="20"/>
      <c r="AS697" s="20"/>
      <c r="AT697" s="20"/>
      <c r="AU697" s="20"/>
    </row>
    <row r="698" s="6" customFormat="1" customHeight="1" spans="44:47">
      <c r="AR698" s="20"/>
      <c r="AS698" s="20"/>
      <c r="AT698" s="20"/>
      <c r="AU698" s="20"/>
    </row>
    <row r="699" s="6" customFormat="1" customHeight="1" spans="44:47">
      <c r="AR699" s="20"/>
      <c r="AS699" s="20"/>
      <c r="AT699" s="20"/>
      <c r="AU699" s="20"/>
    </row>
    <row r="700" s="6" customFormat="1" customHeight="1" spans="44:47">
      <c r="AR700" s="20"/>
      <c r="AS700" s="20"/>
      <c r="AT700" s="20"/>
      <c r="AU700" s="20"/>
    </row>
    <row r="701" s="6" customFormat="1" customHeight="1" spans="44:47">
      <c r="AR701" s="20"/>
      <c r="AS701" s="20"/>
      <c r="AT701" s="20"/>
      <c r="AU701" s="20"/>
    </row>
    <row r="702" s="6" customFormat="1" customHeight="1" spans="44:47">
      <c r="AR702" s="20"/>
      <c r="AS702" s="20"/>
      <c r="AT702" s="20"/>
      <c r="AU702" s="20"/>
    </row>
    <row r="703" s="6" customFormat="1" customHeight="1" spans="44:47">
      <c r="AR703" s="20"/>
      <c r="AS703" s="20"/>
      <c r="AT703" s="20"/>
      <c r="AU703" s="20"/>
    </row>
    <row r="704" s="6" customFormat="1" customHeight="1" spans="44:47">
      <c r="AR704" s="20"/>
      <c r="AS704" s="20"/>
      <c r="AT704" s="20"/>
      <c r="AU704" s="20"/>
    </row>
    <row r="705" s="6" customFormat="1" customHeight="1" spans="44:47">
      <c r="AR705" s="20"/>
      <c r="AS705" s="20"/>
      <c r="AT705" s="20"/>
      <c r="AU705" s="20"/>
    </row>
    <row r="706" s="6" customFormat="1" customHeight="1" spans="44:47">
      <c r="AR706" s="20"/>
      <c r="AS706" s="20"/>
      <c r="AT706" s="20"/>
      <c r="AU706" s="20"/>
    </row>
    <row r="707" s="6" customFormat="1" customHeight="1" spans="44:47">
      <c r="AR707" s="20"/>
      <c r="AS707" s="20"/>
      <c r="AT707" s="20"/>
      <c r="AU707" s="20"/>
    </row>
    <row r="708" s="6" customFormat="1" customHeight="1" spans="44:47">
      <c r="AR708" s="20"/>
      <c r="AS708" s="20"/>
      <c r="AT708" s="20"/>
      <c r="AU708" s="20"/>
    </row>
    <row r="709" s="6" customFormat="1" customHeight="1" spans="44:47">
      <c r="AR709" s="20"/>
      <c r="AS709" s="20"/>
      <c r="AT709" s="20"/>
      <c r="AU709" s="20"/>
    </row>
    <row r="710" s="6" customFormat="1" customHeight="1" spans="44:47">
      <c r="AR710" s="20"/>
      <c r="AS710" s="20"/>
      <c r="AT710" s="20"/>
      <c r="AU710" s="20"/>
    </row>
    <row r="711" s="6" customFormat="1" customHeight="1" spans="44:47">
      <c r="AR711" s="20"/>
      <c r="AS711" s="20"/>
      <c r="AT711" s="20"/>
      <c r="AU711" s="20"/>
    </row>
    <row r="712" s="6" customFormat="1" customHeight="1" spans="44:47">
      <c r="AR712" s="20"/>
      <c r="AS712" s="20"/>
      <c r="AT712" s="20"/>
      <c r="AU712" s="20"/>
    </row>
    <row r="713" s="6" customFormat="1" customHeight="1" spans="44:47">
      <c r="AR713" s="20"/>
      <c r="AS713" s="20"/>
      <c r="AT713" s="20"/>
      <c r="AU713" s="20"/>
    </row>
    <row r="714" s="6" customFormat="1" customHeight="1" spans="44:47">
      <c r="AR714" s="20"/>
      <c r="AS714" s="20"/>
      <c r="AT714" s="20"/>
      <c r="AU714" s="20"/>
    </row>
    <row r="715" s="6" customFormat="1" customHeight="1" spans="44:47">
      <c r="AR715" s="20"/>
      <c r="AS715" s="20"/>
      <c r="AT715" s="20"/>
      <c r="AU715" s="20"/>
    </row>
    <row r="716" s="6" customFormat="1" customHeight="1" spans="44:47">
      <c r="AR716" s="20"/>
      <c r="AS716" s="20"/>
      <c r="AT716" s="20"/>
      <c r="AU716" s="20"/>
    </row>
    <row r="717" s="6" customFormat="1" customHeight="1" spans="44:47">
      <c r="AR717" s="20"/>
      <c r="AS717" s="20"/>
      <c r="AT717" s="20"/>
      <c r="AU717" s="20"/>
    </row>
    <row r="718" s="6" customFormat="1" customHeight="1" spans="44:47">
      <c r="AR718" s="20"/>
      <c r="AS718" s="20"/>
      <c r="AT718" s="20"/>
      <c r="AU718" s="20"/>
    </row>
    <row r="719" s="6" customFormat="1" customHeight="1" spans="44:47">
      <c r="AR719" s="20"/>
      <c r="AS719" s="20"/>
      <c r="AT719" s="20"/>
      <c r="AU719" s="20"/>
    </row>
    <row r="720" s="6" customFormat="1" customHeight="1" spans="44:47">
      <c r="AR720" s="20"/>
      <c r="AS720" s="20"/>
      <c r="AT720" s="20"/>
      <c r="AU720" s="20"/>
    </row>
    <row r="721" s="6" customFormat="1" customHeight="1" spans="44:47">
      <c r="AR721" s="20"/>
      <c r="AS721" s="20"/>
      <c r="AT721" s="20"/>
      <c r="AU721" s="20"/>
    </row>
    <row r="722" s="6" customFormat="1" customHeight="1" spans="44:47">
      <c r="AR722" s="20"/>
      <c r="AS722" s="20"/>
      <c r="AT722" s="20"/>
      <c r="AU722" s="20"/>
    </row>
    <row r="723" s="6" customFormat="1" customHeight="1" spans="44:47">
      <c r="AR723" s="20"/>
      <c r="AS723" s="20"/>
      <c r="AT723" s="20"/>
      <c r="AU723" s="20"/>
    </row>
    <row r="724" s="6" customFormat="1" customHeight="1" spans="44:47">
      <c r="AR724" s="20"/>
      <c r="AS724" s="20"/>
      <c r="AT724" s="20"/>
      <c r="AU724" s="20"/>
    </row>
    <row r="725" s="6" customFormat="1" customHeight="1" spans="44:47">
      <c r="AR725" s="20"/>
      <c r="AS725" s="20"/>
      <c r="AT725" s="20"/>
      <c r="AU725" s="20"/>
    </row>
    <row r="726" s="6" customFormat="1" customHeight="1" spans="44:47">
      <c r="AR726" s="20"/>
      <c r="AS726" s="20"/>
      <c r="AT726" s="20"/>
      <c r="AU726" s="20"/>
    </row>
    <row r="727" s="6" customFormat="1" customHeight="1" spans="44:47">
      <c r="AR727" s="20"/>
      <c r="AS727" s="20"/>
      <c r="AT727" s="20"/>
      <c r="AU727" s="20"/>
    </row>
    <row r="728" s="6" customFormat="1" customHeight="1" spans="44:47">
      <c r="AR728" s="20"/>
      <c r="AS728" s="20"/>
      <c r="AT728" s="20"/>
      <c r="AU728" s="20"/>
    </row>
    <row r="729" s="6" customFormat="1" customHeight="1" spans="44:47">
      <c r="AR729" s="20"/>
      <c r="AS729" s="20"/>
      <c r="AT729" s="20"/>
      <c r="AU729" s="20"/>
    </row>
    <row r="730" s="6" customFormat="1" customHeight="1" spans="44:47">
      <c r="AR730" s="20"/>
      <c r="AS730" s="20"/>
      <c r="AT730" s="20"/>
      <c r="AU730" s="20"/>
    </row>
    <row r="731" s="6" customFormat="1" customHeight="1" spans="44:47">
      <c r="AR731" s="20"/>
      <c r="AS731" s="20"/>
      <c r="AT731" s="20"/>
      <c r="AU731" s="20"/>
    </row>
    <row r="732" s="6" customFormat="1" customHeight="1" spans="44:47">
      <c r="AR732" s="20"/>
      <c r="AS732" s="20"/>
      <c r="AT732" s="20"/>
      <c r="AU732" s="20"/>
    </row>
    <row r="733" s="6" customFormat="1" customHeight="1" spans="44:47">
      <c r="AR733" s="20"/>
      <c r="AS733" s="20"/>
      <c r="AT733" s="20"/>
      <c r="AU733" s="20"/>
    </row>
    <row r="734" s="6" customFormat="1" customHeight="1" spans="44:47">
      <c r="AR734" s="20"/>
      <c r="AS734" s="20"/>
      <c r="AT734" s="20"/>
      <c r="AU734" s="20"/>
    </row>
    <row r="735" s="6" customFormat="1" customHeight="1" spans="44:47">
      <c r="AR735" s="20"/>
      <c r="AS735" s="20"/>
      <c r="AT735" s="20"/>
      <c r="AU735" s="20"/>
    </row>
    <row r="736" s="6" customFormat="1" customHeight="1" spans="44:47">
      <c r="AR736" s="20"/>
      <c r="AS736" s="20"/>
      <c r="AT736" s="20"/>
      <c r="AU736" s="20"/>
    </row>
    <row r="737" s="6" customFormat="1" customHeight="1" spans="44:47">
      <c r="AR737" s="20"/>
      <c r="AS737" s="20"/>
      <c r="AT737" s="20"/>
      <c r="AU737" s="20"/>
    </row>
    <row r="738" s="6" customFormat="1" customHeight="1" spans="44:47">
      <c r="AR738" s="20"/>
      <c r="AS738" s="20"/>
      <c r="AT738" s="20"/>
      <c r="AU738" s="20"/>
    </row>
    <row r="739" s="6" customFormat="1" customHeight="1" spans="44:47">
      <c r="AR739" s="20"/>
      <c r="AS739" s="20"/>
      <c r="AT739" s="20"/>
      <c r="AU739" s="20"/>
    </row>
    <row r="740" s="6" customFormat="1" customHeight="1" spans="44:47">
      <c r="AR740" s="20"/>
      <c r="AS740" s="20"/>
      <c r="AT740" s="20"/>
      <c r="AU740" s="20"/>
    </row>
    <row r="741" s="6" customFormat="1" customHeight="1" spans="44:47">
      <c r="AR741" s="20"/>
      <c r="AS741" s="20"/>
      <c r="AT741" s="20"/>
      <c r="AU741" s="20"/>
    </row>
    <row r="742" s="6" customFormat="1" customHeight="1" spans="44:47">
      <c r="AR742" s="20"/>
      <c r="AS742" s="20"/>
      <c r="AT742" s="20"/>
      <c r="AU742" s="20"/>
    </row>
    <row r="743" s="6" customFormat="1" customHeight="1" spans="44:47">
      <c r="AR743" s="20"/>
      <c r="AS743" s="20"/>
      <c r="AT743" s="20"/>
      <c r="AU743" s="20"/>
    </row>
    <row r="744" s="6" customFormat="1" customHeight="1" spans="44:47">
      <c r="AR744" s="20"/>
      <c r="AS744" s="20"/>
      <c r="AT744" s="20"/>
      <c r="AU744" s="20"/>
    </row>
    <row r="745" s="6" customFormat="1" customHeight="1" spans="44:47">
      <c r="AR745" s="20"/>
      <c r="AS745" s="20"/>
      <c r="AT745" s="20"/>
      <c r="AU745" s="20"/>
    </row>
    <row r="746" s="6" customFormat="1" customHeight="1" spans="44:47">
      <c r="AR746" s="20"/>
      <c r="AS746" s="20"/>
      <c r="AT746" s="20"/>
      <c r="AU746" s="20"/>
    </row>
    <row r="747" s="6" customFormat="1" customHeight="1" spans="44:47">
      <c r="AR747" s="20"/>
      <c r="AS747" s="20"/>
      <c r="AT747" s="20"/>
      <c r="AU747" s="20"/>
    </row>
    <row r="748" s="6" customFormat="1" customHeight="1" spans="44:47">
      <c r="AR748" s="20"/>
      <c r="AS748" s="20"/>
      <c r="AT748" s="20"/>
      <c r="AU748" s="20"/>
    </row>
    <row r="749" s="6" customFormat="1" customHeight="1" spans="44:47">
      <c r="AR749" s="20"/>
      <c r="AS749" s="20"/>
      <c r="AT749" s="20"/>
      <c r="AU749" s="20"/>
    </row>
    <row r="750" s="6" customFormat="1" customHeight="1" spans="44:47">
      <c r="AR750" s="20"/>
      <c r="AS750" s="20"/>
      <c r="AT750" s="20"/>
      <c r="AU750" s="20"/>
    </row>
    <row r="751" s="6" customFormat="1" customHeight="1" spans="44:47">
      <c r="AR751" s="20"/>
      <c r="AS751" s="20"/>
      <c r="AT751" s="20"/>
      <c r="AU751" s="20"/>
    </row>
    <row r="752" s="6" customFormat="1" customHeight="1" spans="44:47">
      <c r="AR752" s="20"/>
      <c r="AS752" s="20"/>
      <c r="AT752" s="20"/>
      <c r="AU752" s="20"/>
    </row>
    <row r="753" s="6" customFormat="1" customHeight="1" spans="44:47">
      <c r="AR753" s="20"/>
      <c r="AS753" s="20"/>
      <c r="AT753" s="20"/>
      <c r="AU753" s="20"/>
    </row>
    <row r="754" s="6" customFormat="1" customHeight="1" spans="44:47">
      <c r="AR754" s="20"/>
      <c r="AS754" s="20"/>
      <c r="AT754" s="20"/>
      <c r="AU754" s="20"/>
    </row>
    <row r="755" s="6" customFormat="1" customHeight="1" spans="44:47">
      <c r="AR755" s="20"/>
      <c r="AS755" s="20"/>
      <c r="AT755" s="20"/>
      <c r="AU755" s="20"/>
    </row>
    <row r="756" s="6" customFormat="1" customHeight="1" spans="44:47">
      <c r="AR756" s="20"/>
      <c r="AS756" s="20"/>
      <c r="AT756" s="20"/>
      <c r="AU756" s="20"/>
    </row>
    <row r="757" s="6" customFormat="1" customHeight="1" spans="44:47">
      <c r="AR757" s="20"/>
      <c r="AS757" s="20"/>
      <c r="AT757" s="20"/>
      <c r="AU757" s="20"/>
    </row>
    <row r="758" s="6" customFormat="1" customHeight="1" spans="44:47">
      <c r="AR758" s="20"/>
      <c r="AS758" s="20"/>
      <c r="AT758" s="20"/>
      <c r="AU758" s="20"/>
    </row>
    <row r="759" s="6" customFormat="1" customHeight="1" spans="44:47">
      <c r="AR759" s="20"/>
      <c r="AS759" s="20"/>
      <c r="AT759" s="20"/>
      <c r="AU759" s="20"/>
    </row>
    <row r="760" s="6" customFormat="1" customHeight="1" spans="44:47">
      <c r="AR760" s="20"/>
      <c r="AS760" s="20"/>
      <c r="AT760" s="20"/>
      <c r="AU760" s="20"/>
    </row>
    <row r="761" s="6" customFormat="1" customHeight="1" spans="44:47">
      <c r="AR761" s="20"/>
      <c r="AS761" s="20"/>
      <c r="AT761" s="20"/>
      <c r="AU761" s="20"/>
    </row>
    <row r="762" s="6" customFormat="1" customHeight="1" spans="44:47">
      <c r="AR762" s="20"/>
      <c r="AS762" s="20"/>
      <c r="AT762" s="20"/>
      <c r="AU762" s="20"/>
    </row>
    <row r="763" s="6" customFormat="1" customHeight="1" spans="44:47">
      <c r="AR763" s="20"/>
      <c r="AS763" s="20"/>
      <c r="AT763" s="20"/>
      <c r="AU763" s="20"/>
    </row>
    <row r="764" s="6" customFormat="1" customHeight="1" spans="44:47">
      <c r="AR764" s="20"/>
      <c r="AS764" s="20"/>
      <c r="AT764" s="20"/>
      <c r="AU764" s="20"/>
    </row>
    <row r="765" s="6" customFormat="1" customHeight="1" spans="44:47">
      <c r="AR765" s="20"/>
      <c r="AS765" s="20"/>
      <c r="AT765" s="20"/>
      <c r="AU765" s="20"/>
    </row>
    <row r="766" s="6" customFormat="1" customHeight="1" spans="44:47">
      <c r="AR766" s="20"/>
      <c r="AS766" s="20"/>
      <c r="AT766" s="20"/>
      <c r="AU766" s="20"/>
    </row>
    <row r="767" s="6" customFormat="1" customHeight="1" spans="44:47">
      <c r="AR767" s="20"/>
      <c r="AS767" s="20"/>
      <c r="AT767" s="20"/>
      <c r="AU767" s="20"/>
    </row>
    <row r="768" s="6" customFormat="1" customHeight="1" spans="44:47">
      <c r="AR768" s="20"/>
      <c r="AS768" s="20"/>
      <c r="AT768" s="20"/>
      <c r="AU768" s="20"/>
    </row>
    <row r="769" s="6" customFormat="1" customHeight="1" spans="44:47">
      <c r="AR769" s="20"/>
      <c r="AS769" s="20"/>
      <c r="AT769" s="20"/>
      <c r="AU769" s="20"/>
    </row>
    <row r="770" s="6" customFormat="1" customHeight="1" spans="44:47">
      <c r="AR770" s="20"/>
      <c r="AS770" s="20"/>
      <c r="AT770" s="20"/>
      <c r="AU770" s="20"/>
    </row>
    <row r="771" s="6" customFormat="1" customHeight="1" spans="44:47">
      <c r="AR771" s="20"/>
      <c r="AS771" s="20"/>
      <c r="AT771" s="20"/>
      <c r="AU771" s="20"/>
    </row>
    <row r="772" s="6" customFormat="1" customHeight="1" spans="44:47">
      <c r="AR772" s="20"/>
      <c r="AS772" s="20"/>
      <c r="AT772" s="20"/>
      <c r="AU772" s="20"/>
    </row>
    <row r="773" s="6" customFormat="1" customHeight="1" spans="44:47">
      <c r="AR773" s="20"/>
      <c r="AS773" s="20"/>
      <c r="AT773" s="20"/>
      <c r="AU773" s="20"/>
    </row>
    <row r="774" s="6" customFormat="1" customHeight="1" spans="44:47">
      <c r="AR774" s="20"/>
      <c r="AS774" s="20"/>
      <c r="AT774" s="20"/>
      <c r="AU774" s="20"/>
    </row>
    <row r="775" s="6" customFormat="1" customHeight="1" spans="44:47">
      <c r="AR775" s="20"/>
      <c r="AS775" s="20"/>
      <c r="AT775" s="20"/>
      <c r="AU775" s="20"/>
    </row>
    <row r="776" s="6" customFormat="1" customHeight="1" spans="44:47">
      <c r="AR776" s="20"/>
      <c r="AS776" s="20"/>
      <c r="AT776" s="20"/>
      <c r="AU776" s="20"/>
    </row>
    <row r="777" s="6" customFormat="1" customHeight="1" spans="44:47">
      <c r="AR777" s="20"/>
      <c r="AS777" s="20"/>
      <c r="AT777" s="20"/>
      <c r="AU777" s="20"/>
    </row>
    <row r="778" s="6" customFormat="1" customHeight="1" spans="44:47">
      <c r="AR778" s="20"/>
      <c r="AS778" s="20"/>
      <c r="AT778" s="20"/>
      <c r="AU778" s="20"/>
    </row>
    <row r="779" s="6" customFormat="1" customHeight="1" spans="44:47">
      <c r="AR779" s="20"/>
      <c r="AS779" s="20"/>
      <c r="AT779" s="20"/>
      <c r="AU779" s="20"/>
    </row>
    <row r="780" s="6" customFormat="1" customHeight="1" spans="44:47">
      <c r="AR780" s="20"/>
      <c r="AS780" s="20"/>
      <c r="AT780" s="20"/>
      <c r="AU780" s="20"/>
    </row>
    <row r="781" s="6" customFormat="1" customHeight="1" spans="44:47">
      <c r="AR781" s="20"/>
      <c r="AS781" s="20"/>
      <c r="AT781" s="20"/>
      <c r="AU781" s="20"/>
    </row>
    <row r="782" s="6" customFormat="1" customHeight="1" spans="44:47">
      <c r="AR782" s="20"/>
      <c r="AS782" s="20"/>
      <c r="AT782" s="20"/>
      <c r="AU782" s="20"/>
    </row>
    <row r="783" s="6" customFormat="1" customHeight="1" spans="44:47">
      <c r="AR783" s="20"/>
      <c r="AS783" s="20"/>
      <c r="AT783" s="20"/>
      <c r="AU783" s="20"/>
    </row>
    <row r="784" s="6" customFormat="1" customHeight="1" spans="44:47">
      <c r="AR784" s="20"/>
      <c r="AS784" s="20"/>
      <c r="AT784" s="20"/>
      <c r="AU784" s="20"/>
    </row>
    <row r="785" s="6" customFormat="1" customHeight="1" spans="44:47">
      <c r="AR785" s="20"/>
      <c r="AS785" s="20"/>
      <c r="AT785" s="20"/>
      <c r="AU785" s="20"/>
    </row>
    <row r="786" s="6" customFormat="1" customHeight="1" spans="44:47">
      <c r="AR786" s="20"/>
      <c r="AS786" s="20"/>
      <c r="AT786" s="20"/>
      <c r="AU786" s="20"/>
    </row>
    <row r="787" s="6" customFormat="1" customHeight="1" spans="44:47">
      <c r="AR787" s="20"/>
      <c r="AS787" s="20"/>
      <c r="AT787" s="20"/>
      <c r="AU787" s="20"/>
    </row>
    <row r="788" s="6" customFormat="1" customHeight="1" spans="44:47">
      <c r="AR788" s="20"/>
      <c r="AS788" s="20"/>
      <c r="AT788" s="20"/>
      <c r="AU788" s="20"/>
    </row>
    <row r="789" s="6" customFormat="1" customHeight="1" spans="44:47">
      <c r="AR789" s="20"/>
      <c r="AS789" s="20"/>
      <c r="AT789" s="20"/>
      <c r="AU789" s="20"/>
    </row>
    <row r="790" s="6" customFormat="1" customHeight="1" spans="44:47">
      <c r="AR790" s="20"/>
      <c r="AS790" s="20"/>
      <c r="AT790" s="20"/>
      <c r="AU790" s="20"/>
    </row>
    <row r="791" s="6" customFormat="1" customHeight="1" spans="44:47">
      <c r="AR791" s="20"/>
      <c r="AS791" s="20"/>
      <c r="AT791" s="20"/>
      <c r="AU791" s="20"/>
    </row>
    <row r="792" s="6" customFormat="1" customHeight="1" spans="44:47">
      <c r="AR792" s="20"/>
      <c r="AS792" s="20"/>
      <c r="AT792" s="20"/>
      <c r="AU792" s="20"/>
    </row>
    <row r="793" s="6" customFormat="1" customHeight="1" spans="44:47">
      <c r="AR793" s="20"/>
      <c r="AS793" s="20"/>
      <c r="AT793" s="20"/>
      <c r="AU793" s="20"/>
    </row>
    <row r="794" s="6" customFormat="1" customHeight="1" spans="44:47">
      <c r="AR794" s="20"/>
      <c r="AS794" s="20"/>
      <c r="AT794" s="20"/>
      <c r="AU794" s="20"/>
    </row>
    <row r="795" s="6" customFormat="1" customHeight="1" spans="44:47">
      <c r="AR795" s="20"/>
      <c r="AS795" s="20"/>
      <c r="AT795" s="20"/>
      <c r="AU795" s="20"/>
    </row>
    <row r="796" s="6" customFormat="1" customHeight="1" spans="44:47">
      <c r="AR796" s="20"/>
      <c r="AS796" s="20"/>
      <c r="AT796" s="20"/>
      <c r="AU796" s="20"/>
    </row>
    <row r="797" s="6" customFormat="1" customHeight="1" spans="44:47">
      <c r="AR797" s="20"/>
      <c r="AS797" s="20"/>
      <c r="AT797" s="20"/>
      <c r="AU797" s="20"/>
    </row>
    <row r="798" s="6" customFormat="1" customHeight="1" spans="44:47">
      <c r="AR798" s="20"/>
      <c r="AS798" s="20"/>
      <c r="AT798" s="20"/>
      <c r="AU798" s="20"/>
    </row>
    <row r="799" s="6" customFormat="1" customHeight="1" spans="44:47">
      <c r="AR799" s="20"/>
      <c r="AS799" s="20"/>
      <c r="AT799" s="20"/>
      <c r="AU799" s="20"/>
    </row>
    <row r="800" s="6" customFormat="1" customHeight="1" spans="44:47">
      <c r="AR800" s="20"/>
      <c r="AS800" s="20"/>
      <c r="AT800" s="20"/>
      <c r="AU800" s="20"/>
    </row>
    <row r="801" s="6" customFormat="1" customHeight="1" spans="44:47">
      <c r="AR801" s="20"/>
      <c r="AS801" s="20"/>
      <c r="AT801" s="20"/>
      <c r="AU801" s="20"/>
    </row>
    <row r="802" s="6" customFormat="1" customHeight="1" spans="44:47">
      <c r="AR802" s="20"/>
      <c r="AS802" s="20"/>
      <c r="AT802" s="20"/>
      <c r="AU802" s="20"/>
    </row>
    <row r="803" s="6" customFormat="1" customHeight="1" spans="44:47">
      <c r="AR803" s="20"/>
      <c r="AS803" s="20"/>
      <c r="AT803" s="20"/>
      <c r="AU803" s="20"/>
    </row>
    <row r="804" s="6" customFormat="1" customHeight="1" spans="44:47">
      <c r="AR804" s="20"/>
      <c r="AS804" s="20"/>
      <c r="AT804" s="20"/>
      <c r="AU804" s="20"/>
    </row>
    <row r="805" s="6" customFormat="1" customHeight="1" spans="44:47">
      <c r="AR805" s="20"/>
      <c r="AS805" s="20"/>
      <c r="AT805" s="20"/>
      <c r="AU805" s="20"/>
    </row>
    <row r="806" s="6" customFormat="1" customHeight="1" spans="44:47">
      <c r="AR806" s="20"/>
      <c r="AS806" s="20"/>
      <c r="AT806" s="20"/>
      <c r="AU806" s="20"/>
    </row>
    <row r="807" s="6" customFormat="1" customHeight="1" spans="44:47">
      <c r="AR807" s="20"/>
      <c r="AS807" s="20"/>
      <c r="AT807" s="20"/>
      <c r="AU807" s="20"/>
    </row>
    <row r="808" s="6" customFormat="1" customHeight="1" spans="44:47">
      <c r="AR808" s="20"/>
      <c r="AS808" s="20"/>
      <c r="AT808" s="20"/>
      <c r="AU808" s="20"/>
    </row>
    <row r="809" s="6" customFormat="1" customHeight="1" spans="44:47">
      <c r="AR809" s="20"/>
      <c r="AS809" s="20"/>
      <c r="AT809" s="20"/>
      <c r="AU809" s="20"/>
    </row>
    <row r="810" s="6" customFormat="1" customHeight="1" spans="44:47">
      <c r="AR810" s="20"/>
      <c r="AS810" s="20"/>
      <c r="AT810" s="20"/>
      <c r="AU810" s="20"/>
    </row>
    <row r="811" s="6" customFormat="1" customHeight="1" spans="44:47">
      <c r="AR811" s="20"/>
      <c r="AS811" s="20"/>
      <c r="AT811" s="20"/>
      <c r="AU811" s="20"/>
    </row>
    <row r="812" s="6" customFormat="1" customHeight="1" spans="44:47">
      <c r="AR812" s="20"/>
      <c r="AS812" s="20"/>
      <c r="AT812" s="20"/>
      <c r="AU812" s="20"/>
    </row>
    <row r="813" s="6" customFormat="1" customHeight="1" spans="44:47">
      <c r="AR813" s="20"/>
      <c r="AS813" s="20"/>
      <c r="AT813" s="20"/>
      <c r="AU813" s="20"/>
    </row>
    <row r="814" s="6" customFormat="1" customHeight="1" spans="44:47">
      <c r="AR814" s="20"/>
      <c r="AS814" s="20"/>
      <c r="AT814" s="20"/>
      <c r="AU814" s="20"/>
    </row>
    <row r="815" s="6" customFormat="1" customHeight="1" spans="44:47">
      <c r="AR815" s="20"/>
      <c r="AS815" s="20"/>
      <c r="AT815" s="20"/>
      <c r="AU815" s="20"/>
    </row>
    <row r="816" s="6" customFormat="1" customHeight="1" spans="44:47">
      <c r="AR816" s="20"/>
      <c r="AS816" s="20"/>
      <c r="AT816" s="20"/>
      <c r="AU816" s="20"/>
    </row>
    <row r="817" s="6" customFormat="1" customHeight="1" spans="44:47">
      <c r="AR817" s="20"/>
      <c r="AS817" s="20"/>
      <c r="AT817" s="20"/>
      <c r="AU817" s="20"/>
    </row>
    <row r="818" s="6" customFormat="1" customHeight="1" spans="44:47">
      <c r="AR818" s="20"/>
      <c r="AS818" s="20"/>
      <c r="AT818" s="20"/>
      <c r="AU818" s="20"/>
    </row>
    <row r="819" s="6" customFormat="1" customHeight="1" spans="44:47">
      <c r="AR819" s="20"/>
      <c r="AS819" s="20"/>
      <c r="AT819" s="20"/>
      <c r="AU819" s="20"/>
    </row>
    <row r="820" s="6" customFormat="1" customHeight="1" spans="44:47">
      <c r="AR820" s="20"/>
      <c r="AS820" s="20"/>
      <c r="AT820" s="20"/>
      <c r="AU820" s="20"/>
    </row>
    <row r="821" s="6" customFormat="1" customHeight="1" spans="44:47">
      <c r="AR821" s="20"/>
      <c r="AS821" s="20"/>
      <c r="AT821" s="20"/>
      <c r="AU821" s="20"/>
    </row>
    <row r="822" s="6" customFormat="1" customHeight="1" spans="44:47">
      <c r="AR822" s="20"/>
      <c r="AS822" s="20"/>
      <c r="AT822" s="20"/>
      <c r="AU822" s="20"/>
    </row>
    <row r="823" s="6" customFormat="1" customHeight="1" spans="44:47">
      <c r="AR823" s="20"/>
      <c r="AS823" s="20"/>
      <c r="AT823" s="20"/>
      <c r="AU823" s="20"/>
    </row>
    <row r="824" s="6" customFormat="1" customHeight="1" spans="44:47">
      <c r="AR824" s="20"/>
      <c r="AS824" s="20"/>
      <c r="AT824" s="20"/>
      <c r="AU824" s="20"/>
    </row>
    <row r="825" s="6" customFormat="1" customHeight="1" spans="44:47">
      <c r="AR825" s="20"/>
      <c r="AS825" s="20"/>
      <c r="AT825" s="20"/>
      <c r="AU825" s="20"/>
    </row>
    <row r="826" s="6" customFormat="1" customHeight="1" spans="44:47">
      <c r="AR826" s="20"/>
      <c r="AS826" s="20"/>
      <c r="AT826" s="20"/>
      <c r="AU826" s="20"/>
    </row>
    <row r="827" s="6" customFormat="1" customHeight="1" spans="44:47">
      <c r="AR827" s="20"/>
      <c r="AS827" s="20"/>
      <c r="AT827" s="20"/>
      <c r="AU827" s="20"/>
    </row>
    <row r="828" s="6" customFormat="1" customHeight="1" spans="44:47">
      <c r="AR828" s="20"/>
      <c r="AS828" s="20"/>
      <c r="AT828" s="20"/>
      <c r="AU828" s="20"/>
    </row>
    <row r="829" s="6" customFormat="1" customHeight="1" spans="44:47">
      <c r="AR829" s="20"/>
      <c r="AS829" s="20"/>
      <c r="AT829" s="20"/>
      <c r="AU829" s="20"/>
    </row>
    <row r="830" s="6" customFormat="1" customHeight="1" spans="44:47">
      <c r="AR830" s="20"/>
      <c r="AS830" s="20"/>
      <c r="AT830" s="20"/>
      <c r="AU830" s="20"/>
    </row>
    <row r="831" s="6" customFormat="1" customHeight="1" spans="44:47">
      <c r="AR831" s="20"/>
      <c r="AS831" s="20"/>
      <c r="AT831" s="20"/>
      <c r="AU831" s="20"/>
    </row>
    <row r="832" s="6" customFormat="1" customHeight="1" spans="44:47">
      <c r="AR832" s="20"/>
      <c r="AS832" s="20"/>
      <c r="AT832" s="20"/>
      <c r="AU832" s="20"/>
    </row>
    <row r="833" s="6" customFormat="1" customHeight="1" spans="44:47">
      <c r="AR833" s="20"/>
      <c r="AS833" s="20"/>
      <c r="AT833" s="20"/>
      <c r="AU833" s="20"/>
    </row>
    <row r="834" s="6" customFormat="1" customHeight="1" spans="44:47">
      <c r="AR834" s="20"/>
      <c r="AS834" s="20"/>
      <c r="AT834" s="20"/>
      <c r="AU834" s="20"/>
    </row>
    <row r="835" s="6" customFormat="1" customHeight="1" spans="44:47">
      <c r="AR835" s="20"/>
      <c r="AS835" s="20"/>
      <c r="AT835" s="20"/>
      <c r="AU835" s="20"/>
    </row>
    <row r="836" s="6" customFormat="1" customHeight="1" spans="44:47">
      <c r="AR836" s="20"/>
      <c r="AS836" s="20"/>
      <c r="AT836" s="20"/>
      <c r="AU836" s="20"/>
    </row>
    <row r="837" s="6" customFormat="1" customHeight="1" spans="44:47">
      <c r="AR837" s="20"/>
      <c r="AS837" s="20"/>
      <c r="AT837" s="20"/>
      <c r="AU837" s="20"/>
    </row>
    <row r="838" s="6" customFormat="1" customHeight="1" spans="44:47">
      <c r="AR838" s="20"/>
      <c r="AS838" s="20"/>
      <c r="AT838" s="20"/>
      <c r="AU838" s="20"/>
    </row>
    <row r="839" s="6" customFormat="1" customHeight="1" spans="44:47">
      <c r="AR839" s="20"/>
      <c r="AS839" s="20"/>
      <c r="AT839" s="20"/>
      <c r="AU839" s="20"/>
    </row>
    <row r="840" s="6" customFormat="1" customHeight="1" spans="44:47">
      <c r="AR840" s="20"/>
      <c r="AS840" s="20"/>
      <c r="AT840" s="20"/>
      <c r="AU840" s="20"/>
    </row>
    <row r="841" s="6" customFormat="1" customHeight="1" spans="44:47">
      <c r="AR841" s="20"/>
      <c r="AS841" s="20"/>
      <c r="AT841" s="20"/>
      <c r="AU841" s="20"/>
    </row>
    <row r="842" s="6" customFormat="1" customHeight="1" spans="44:47">
      <c r="AR842" s="20"/>
      <c r="AS842" s="20"/>
      <c r="AT842" s="20"/>
      <c r="AU842" s="20"/>
    </row>
    <row r="843" s="6" customFormat="1" customHeight="1" spans="44:47">
      <c r="AR843" s="20"/>
      <c r="AS843" s="20"/>
      <c r="AT843" s="20"/>
      <c r="AU843" s="20"/>
    </row>
    <row r="844" s="6" customFormat="1" customHeight="1" spans="44:47">
      <c r="AR844" s="20"/>
      <c r="AS844" s="20"/>
      <c r="AT844" s="20"/>
      <c r="AU844" s="20"/>
    </row>
    <row r="845" s="6" customFormat="1" customHeight="1" spans="44:47">
      <c r="AR845" s="20"/>
      <c r="AS845" s="20"/>
      <c r="AT845" s="20"/>
      <c r="AU845" s="20"/>
    </row>
    <row r="846" s="6" customFormat="1" customHeight="1" spans="44:47">
      <c r="AR846" s="20"/>
      <c r="AS846" s="20"/>
      <c r="AT846" s="20"/>
      <c r="AU846" s="20"/>
    </row>
    <row r="847" s="6" customFormat="1" customHeight="1" spans="44:47">
      <c r="AR847" s="20"/>
      <c r="AS847" s="20"/>
      <c r="AT847" s="20"/>
      <c r="AU847" s="20"/>
    </row>
    <row r="848" s="6" customFormat="1" customHeight="1" spans="44:47">
      <c r="AR848" s="20"/>
      <c r="AS848" s="20"/>
      <c r="AT848" s="20"/>
      <c r="AU848" s="20"/>
    </row>
    <row r="849" s="6" customFormat="1" customHeight="1" spans="44:47">
      <c r="AR849" s="20"/>
      <c r="AS849" s="20"/>
      <c r="AT849" s="20"/>
      <c r="AU849" s="20"/>
    </row>
    <row r="850" s="6" customFormat="1" customHeight="1" spans="44:47">
      <c r="AR850" s="20"/>
      <c r="AS850" s="20"/>
      <c r="AT850" s="20"/>
      <c r="AU850" s="20"/>
    </row>
    <row r="851" s="6" customFormat="1" customHeight="1" spans="44:47">
      <c r="AR851" s="20"/>
      <c r="AS851" s="20"/>
      <c r="AT851" s="20"/>
      <c r="AU851" s="20"/>
    </row>
    <row r="852" s="6" customFormat="1" customHeight="1" spans="44:47">
      <c r="AR852" s="20"/>
      <c r="AS852" s="20"/>
      <c r="AT852" s="20"/>
      <c r="AU852" s="20"/>
    </row>
    <row r="853" s="6" customFormat="1" customHeight="1" spans="44:47">
      <c r="AR853" s="20"/>
      <c r="AS853" s="20"/>
      <c r="AT853" s="20"/>
      <c r="AU853" s="20"/>
    </row>
    <row r="854" s="6" customFormat="1" customHeight="1" spans="44:47">
      <c r="AR854" s="20"/>
      <c r="AS854" s="20"/>
      <c r="AT854" s="20"/>
      <c r="AU854" s="20"/>
    </row>
    <row r="855" s="6" customFormat="1" customHeight="1" spans="44:47">
      <c r="AR855" s="20"/>
      <c r="AS855" s="20"/>
      <c r="AT855" s="20"/>
      <c r="AU855" s="20"/>
    </row>
    <row r="856" s="6" customFormat="1" customHeight="1" spans="44:47">
      <c r="AR856" s="20"/>
      <c r="AS856" s="20"/>
      <c r="AT856" s="20"/>
      <c r="AU856" s="20"/>
    </row>
    <row r="857" s="6" customFormat="1" customHeight="1" spans="44:47">
      <c r="AR857" s="20"/>
      <c r="AS857" s="20"/>
      <c r="AT857" s="20"/>
      <c r="AU857" s="20"/>
    </row>
    <row r="858" s="6" customFormat="1" customHeight="1" spans="44:47">
      <c r="AR858" s="20"/>
      <c r="AS858" s="20"/>
      <c r="AT858" s="20"/>
      <c r="AU858" s="20"/>
    </row>
    <row r="859" s="6" customFormat="1" customHeight="1" spans="44:47">
      <c r="AR859" s="20"/>
      <c r="AS859" s="20"/>
      <c r="AT859" s="20"/>
      <c r="AU859" s="20"/>
    </row>
    <row r="860" s="6" customFormat="1" customHeight="1" spans="44:47">
      <c r="AR860" s="20"/>
      <c r="AS860" s="20"/>
      <c r="AT860" s="20"/>
      <c r="AU860" s="20"/>
    </row>
    <row r="861" s="6" customFormat="1" customHeight="1" spans="44:47">
      <c r="AR861" s="20"/>
      <c r="AS861" s="20"/>
      <c r="AT861" s="20"/>
      <c r="AU861" s="20"/>
    </row>
    <row r="862" s="6" customFormat="1" customHeight="1" spans="44:47">
      <c r="AR862" s="20"/>
      <c r="AS862" s="20"/>
      <c r="AT862" s="20"/>
      <c r="AU862" s="20"/>
    </row>
    <row r="863" s="6" customFormat="1" customHeight="1" spans="44:47">
      <c r="AR863" s="20"/>
      <c r="AS863" s="20"/>
      <c r="AT863" s="20"/>
      <c r="AU863" s="20"/>
    </row>
    <row r="864" s="6" customFormat="1" customHeight="1" spans="44:47">
      <c r="AR864" s="20"/>
      <c r="AS864" s="20"/>
      <c r="AT864" s="20"/>
      <c r="AU864" s="20"/>
    </row>
    <row r="865" s="6" customFormat="1" customHeight="1" spans="44:47">
      <c r="AR865" s="20"/>
      <c r="AS865" s="20"/>
      <c r="AT865" s="20"/>
      <c r="AU865" s="20"/>
    </row>
    <row r="866" s="6" customFormat="1" customHeight="1" spans="44:47">
      <c r="AR866" s="20"/>
      <c r="AS866" s="20"/>
      <c r="AT866" s="20"/>
      <c r="AU866" s="20"/>
    </row>
    <row r="867" s="6" customFormat="1" customHeight="1" spans="44:47">
      <c r="AR867" s="20"/>
      <c r="AS867" s="20"/>
      <c r="AT867" s="20"/>
      <c r="AU867" s="20"/>
    </row>
    <row r="868" s="6" customFormat="1" customHeight="1" spans="44:47">
      <c r="AR868" s="20"/>
      <c r="AS868" s="20"/>
      <c r="AT868" s="20"/>
      <c r="AU868" s="20"/>
    </row>
    <row r="869" s="6" customFormat="1" customHeight="1" spans="44:47">
      <c r="AR869" s="20"/>
      <c r="AS869" s="20"/>
      <c r="AT869" s="20"/>
      <c r="AU869" s="20"/>
    </row>
    <row r="870" s="6" customFormat="1" customHeight="1" spans="44:47">
      <c r="AR870" s="20"/>
      <c r="AS870" s="20"/>
      <c r="AT870" s="20"/>
      <c r="AU870" s="20"/>
    </row>
    <row r="871" s="6" customFormat="1" customHeight="1" spans="44:47">
      <c r="AR871" s="20"/>
      <c r="AS871" s="20"/>
      <c r="AT871" s="20"/>
      <c r="AU871" s="20"/>
    </row>
    <row r="872" s="6" customFormat="1" customHeight="1" spans="44:47">
      <c r="AR872" s="20"/>
      <c r="AS872" s="20"/>
      <c r="AT872" s="20"/>
      <c r="AU872" s="20"/>
    </row>
    <row r="873" s="6" customFormat="1" customHeight="1" spans="44:47">
      <c r="AR873" s="20"/>
      <c r="AS873" s="20"/>
      <c r="AT873" s="20"/>
      <c r="AU873" s="20"/>
    </row>
    <row r="874" s="6" customFormat="1" customHeight="1" spans="44:47">
      <c r="AR874" s="20"/>
      <c r="AS874" s="20"/>
      <c r="AT874" s="20"/>
      <c r="AU874" s="20"/>
    </row>
    <row r="875" s="6" customFormat="1" customHeight="1" spans="44:47">
      <c r="AR875" s="20"/>
      <c r="AS875" s="20"/>
      <c r="AT875" s="20"/>
      <c r="AU875" s="20"/>
    </row>
    <row r="876" s="6" customFormat="1" customHeight="1" spans="44:47">
      <c r="AR876" s="20"/>
      <c r="AS876" s="20"/>
      <c r="AT876" s="20"/>
      <c r="AU876" s="20"/>
    </row>
    <row r="877" s="6" customFormat="1" customHeight="1" spans="44:47">
      <c r="AR877" s="20"/>
      <c r="AS877" s="20"/>
      <c r="AT877" s="20"/>
      <c r="AU877" s="20"/>
    </row>
    <row r="878" s="6" customFormat="1" customHeight="1" spans="44:47">
      <c r="AR878" s="20"/>
      <c r="AS878" s="20"/>
      <c r="AT878" s="20"/>
      <c r="AU878" s="20"/>
    </row>
    <row r="879" s="6" customFormat="1" customHeight="1" spans="44:47">
      <c r="AR879" s="20"/>
      <c r="AS879" s="20"/>
      <c r="AT879" s="20"/>
      <c r="AU879" s="20"/>
    </row>
    <row r="880" s="6" customFormat="1" customHeight="1" spans="44:47">
      <c r="AR880" s="20"/>
      <c r="AS880" s="20"/>
      <c r="AT880" s="20"/>
      <c r="AU880" s="20"/>
    </row>
    <row r="881" s="6" customFormat="1" customHeight="1" spans="44:47">
      <c r="AR881" s="20"/>
      <c r="AS881" s="20"/>
      <c r="AT881" s="20"/>
      <c r="AU881" s="20"/>
    </row>
    <row r="882" s="6" customFormat="1" customHeight="1" spans="44:47">
      <c r="AR882" s="20"/>
      <c r="AS882" s="20"/>
      <c r="AT882" s="20"/>
      <c r="AU882" s="20"/>
    </row>
    <row r="883" s="6" customFormat="1" customHeight="1" spans="44:47">
      <c r="AR883" s="20"/>
      <c r="AS883" s="20"/>
      <c r="AT883" s="20"/>
      <c r="AU883" s="20"/>
    </row>
    <row r="884" s="6" customFormat="1" customHeight="1" spans="44:47">
      <c r="AR884" s="20"/>
      <c r="AS884" s="20"/>
      <c r="AT884" s="20"/>
      <c r="AU884" s="20"/>
    </row>
    <row r="885" s="6" customFormat="1" customHeight="1" spans="44:47">
      <c r="AR885" s="20"/>
      <c r="AS885" s="20"/>
      <c r="AT885" s="20"/>
      <c r="AU885" s="20"/>
    </row>
    <row r="886" s="6" customFormat="1" customHeight="1" spans="44:47">
      <c r="AR886" s="20"/>
      <c r="AS886" s="20"/>
      <c r="AT886" s="20"/>
      <c r="AU886" s="20"/>
    </row>
    <row r="887" s="6" customFormat="1" customHeight="1" spans="44:47">
      <c r="AR887" s="20"/>
      <c r="AS887" s="20"/>
      <c r="AT887" s="20"/>
      <c r="AU887" s="20"/>
    </row>
    <row r="888" s="6" customFormat="1" customHeight="1" spans="44:47">
      <c r="AR888" s="20"/>
      <c r="AS888" s="20"/>
      <c r="AT888" s="20"/>
      <c r="AU888" s="20"/>
    </row>
    <row r="889" s="6" customFormat="1" customHeight="1" spans="44:47">
      <c r="AR889" s="20"/>
      <c r="AS889" s="20"/>
      <c r="AT889" s="20"/>
      <c r="AU889" s="20"/>
    </row>
    <row r="890" s="6" customFormat="1" customHeight="1" spans="44:47">
      <c r="AR890" s="20"/>
      <c r="AS890" s="20"/>
      <c r="AT890" s="20"/>
      <c r="AU890" s="20"/>
    </row>
    <row r="891" s="6" customFormat="1" customHeight="1" spans="44:47">
      <c r="AR891" s="20"/>
      <c r="AS891" s="20"/>
      <c r="AT891" s="20"/>
      <c r="AU891" s="20"/>
    </row>
    <row r="892" s="6" customFormat="1" customHeight="1" spans="44:47">
      <c r="AR892" s="20"/>
      <c r="AS892" s="20"/>
      <c r="AT892" s="20"/>
      <c r="AU892" s="20"/>
    </row>
    <row r="893" s="6" customFormat="1" customHeight="1" spans="44:47">
      <c r="AR893" s="20"/>
      <c r="AS893" s="20"/>
      <c r="AT893" s="20"/>
      <c r="AU893" s="20"/>
    </row>
    <row r="894" s="6" customFormat="1" customHeight="1" spans="44:47">
      <c r="AR894" s="20"/>
      <c r="AS894" s="20"/>
      <c r="AT894" s="20"/>
      <c r="AU894" s="20"/>
    </row>
    <row r="895" s="6" customFormat="1" customHeight="1" spans="44:47">
      <c r="AR895" s="20"/>
      <c r="AS895" s="20"/>
      <c r="AT895" s="20"/>
      <c r="AU895" s="20"/>
    </row>
    <row r="896" s="6" customFormat="1" customHeight="1" spans="44:47">
      <c r="AR896" s="20"/>
      <c r="AS896" s="20"/>
      <c r="AT896" s="20"/>
      <c r="AU896" s="20"/>
    </row>
    <row r="897" s="6" customFormat="1" customHeight="1" spans="44:47">
      <c r="AR897" s="20"/>
      <c r="AS897" s="20"/>
      <c r="AT897" s="20"/>
      <c r="AU897" s="20"/>
    </row>
    <row r="898" s="6" customFormat="1" customHeight="1" spans="44:47">
      <c r="AR898" s="20"/>
      <c r="AS898" s="20"/>
      <c r="AT898" s="20"/>
      <c r="AU898" s="20"/>
    </row>
    <row r="899" s="6" customFormat="1" customHeight="1" spans="44:47">
      <c r="AR899" s="20"/>
      <c r="AS899" s="20"/>
      <c r="AT899" s="20"/>
      <c r="AU899" s="20"/>
    </row>
    <row r="900" s="6" customFormat="1" customHeight="1" spans="44:47">
      <c r="AR900" s="20"/>
      <c r="AS900" s="20"/>
      <c r="AT900" s="20"/>
      <c r="AU900" s="20"/>
    </row>
    <row r="901" s="6" customFormat="1" customHeight="1" spans="44:47">
      <c r="AR901" s="20"/>
      <c r="AS901" s="20"/>
      <c r="AT901" s="20"/>
      <c r="AU901" s="20"/>
    </row>
    <row r="902" s="6" customFormat="1" customHeight="1" spans="44:47">
      <c r="AR902" s="20"/>
      <c r="AS902" s="20"/>
      <c r="AT902" s="20"/>
      <c r="AU902" s="20"/>
    </row>
    <row r="903" s="6" customFormat="1" customHeight="1" spans="44:47">
      <c r="AR903" s="20"/>
      <c r="AS903" s="20"/>
      <c r="AT903" s="20"/>
      <c r="AU903" s="20"/>
    </row>
    <row r="904" s="6" customFormat="1" customHeight="1" spans="44:47">
      <c r="AR904" s="20"/>
      <c r="AS904" s="20"/>
      <c r="AT904" s="20"/>
      <c r="AU904" s="20"/>
    </row>
    <row r="905" s="6" customFormat="1" customHeight="1" spans="44:47">
      <c r="AR905" s="20"/>
      <c r="AS905" s="20"/>
      <c r="AT905" s="20"/>
      <c r="AU905" s="20"/>
    </row>
    <row r="906" s="6" customFormat="1" customHeight="1" spans="44:47">
      <c r="AR906" s="20"/>
      <c r="AS906" s="20"/>
      <c r="AT906" s="20"/>
      <c r="AU906" s="20"/>
    </row>
    <row r="907" s="6" customFormat="1" customHeight="1" spans="44:47">
      <c r="AR907" s="20"/>
      <c r="AS907" s="20"/>
      <c r="AT907" s="20"/>
      <c r="AU907" s="20"/>
    </row>
    <row r="908" s="6" customFormat="1" customHeight="1" spans="44:47">
      <c r="AR908" s="20"/>
      <c r="AS908" s="20"/>
      <c r="AT908" s="20"/>
      <c r="AU908" s="20"/>
    </row>
    <row r="909" s="6" customFormat="1" customHeight="1" spans="44:47">
      <c r="AR909" s="20"/>
      <c r="AS909" s="20"/>
      <c r="AT909" s="20"/>
      <c r="AU909" s="20"/>
    </row>
    <row r="910" s="6" customFormat="1" customHeight="1" spans="44:47">
      <c r="AR910" s="20"/>
      <c r="AS910" s="20"/>
      <c r="AT910" s="20"/>
      <c r="AU910" s="20"/>
    </row>
    <row r="911" s="6" customFormat="1" customHeight="1" spans="44:47">
      <c r="AR911" s="20"/>
      <c r="AS911" s="20"/>
      <c r="AT911" s="20"/>
      <c r="AU911" s="20"/>
    </row>
    <row r="912" s="6" customFormat="1" customHeight="1" spans="44:47">
      <c r="AR912" s="20"/>
      <c r="AS912" s="20"/>
      <c r="AT912" s="20"/>
      <c r="AU912" s="20"/>
    </row>
    <row r="913" s="6" customFormat="1" customHeight="1" spans="44:47">
      <c r="AR913" s="20"/>
      <c r="AS913" s="20"/>
      <c r="AT913" s="20"/>
      <c r="AU913" s="20"/>
    </row>
    <row r="914" s="6" customFormat="1" customHeight="1" spans="44:47">
      <c r="AR914" s="20"/>
      <c r="AS914" s="20"/>
      <c r="AT914" s="20"/>
      <c r="AU914" s="20"/>
    </row>
    <row r="915" s="6" customFormat="1" customHeight="1" spans="44:47">
      <c r="AR915" s="20"/>
      <c r="AS915" s="20"/>
      <c r="AT915" s="20"/>
      <c r="AU915" s="20"/>
    </row>
    <row r="916" s="6" customFormat="1" customHeight="1" spans="44:47">
      <c r="AR916" s="20"/>
      <c r="AS916" s="20"/>
      <c r="AT916" s="20"/>
      <c r="AU916" s="20"/>
    </row>
    <row r="917" s="6" customFormat="1" customHeight="1" spans="44:47">
      <c r="AR917" s="20"/>
      <c r="AS917" s="20"/>
      <c r="AT917" s="20"/>
      <c r="AU917" s="20"/>
    </row>
    <row r="918" s="6" customFormat="1" customHeight="1" spans="44:47">
      <c r="AR918" s="20"/>
      <c r="AS918" s="20"/>
      <c r="AT918" s="20"/>
      <c r="AU918" s="20"/>
    </row>
    <row r="919" s="6" customFormat="1" customHeight="1" spans="44:47">
      <c r="AR919" s="20"/>
      <c r="AS919" s="20"/>
      <c r="AT919" s="20"/>
      <c r="AU919" s="20"/>
    </row>
    <row r="920" s="6" customFormat="1" customHeight="1" spans="44:47">
      <c r="AR920" s="20"/>
      <c r="AS920" s="20"/>
      <c r="AT920" s="20"/>
      <c r="AU920" s="20"/>
    </row>
    <row r="921" s="6" customFormat="1" customHeight="1" spans="44:47">
      <c r="AR921" s="20"/>
      <c r="AS921" s="20"/>
      <c r="AT921" s="20"/>
      <c r="AU921" s="20"/>
    </row>
    <row r="922" s="6" customFormat="1" customHeight="1" spans="44:47">
      <c r="AR922" s="20"/>
      <c r="AS922" s="20"/>
      <c r="AT922" s="20"/>
      <c r="AU922" s="20"/>
    </row>
    <row r="923" s="6" customFormat="1" customHeight="1" spans="44:47">
      <c r="AR923" s="20"/>
      <c r="AS923" s="20"/>
      <c r="AT923" s="20"/>
      <c r="AU923" s="20"/>
    </row>
    <row r="924" s="6" customFormat="1" customHeight="1" spans="44:47">
      <c r="AR924" s="20"/>
      <c r="AS924" s="20"/>
      <c r="AT924" s="20"/>
      <c r="AU924" s="20"/>
    </row>
    <row r="925" s="6" customFormat="1" customHeight="1" spans="44:47">
      <c r="AR925" s="20"/>
      <c r="AS925" s="20"/>
      <c r="AT925" s="20"/>
      <c r="AU925" s="20"/>
    </row>
    <row r="926" s="6" customFormat="1" customHeight="1" spans="44:47">
      <c r="AR926" s="20"/>
      <c r="AS926" s="20"/>
      <c r="AT926" s="20"/>
      <c r="AU926" s="20"/>
    </row>
    <row r="927" s="6" customFormat="1" customHeight="1" spans="44:47">
      <c r="AR927" s="20"/>
      <c r="AS927" s="20"/>
      <c r="AT927" s="20"/>
      <c r="AU927" s="20"/>
    </row>
    <row r="928" s="6" customFormat="1" customHeight="1" spans="44:47">
      <c r="AR928" s="20"/>
      <c r="AS928" s="20"/>
      <c r="AT928" s="20"/>
      <c r="AU928" s="20"/>
    </row>
    <row r="929" s="6" customFormat="1" customHeight="1" spans="44:47">
      <c r="AR929" s="20"/>
      <c r="AS929" s="20"/>
      <c r="AT929" s="20"/>
      <c r="AU929" s="20"/>
    </row>
    <row r="930" s="6" customFormat="1" customHeight="1" spans="44:47">
      <c r="AR930" s="20"/>
      <c r="AS930" s="20"/>
      <c r="AT930" s="20"/>
      <c r="AU930" s="20"/>
    </row>
    <row r="931" s="6" customFormat="1" customHeight="1" spans="44:47">
      <c r="AR931" s="20"/>
      <c r="AS931" s="20"/>
      <c r="AT931" s="20"/>
      <c r="AU931" s="20"/>
    </row>
    <row r="932" s="6" customFormat="1" customHeight="1" spans="44:47">
      <c r="AR932" s="20"/>
      <c r="AS932" s="20"/>
      <c r="AT932" s="20"/>
      <c r="AU932" s="20"/>
    </row>
    <row r="933" s="6" customFormat="1" customHeight="1" spans="44:47">
      <c r="AR933" s="20"/>
      <c r="AS933" s="20"/>
      <c r="AT933" s="20"/>
      <c r="AU933" s="20"/>
    </row>
    <row r="934" s="6" customFormat="1" customHeight="1" spans="44:47">
      <c r="AR934" s="20"/>
      <c r="AS934" s="20"/>
      <c r="AT934" s="20"/>
      <c r="AU934" s="20"/>
    </row>
    <row r="935" s="6" customFormat="1" customHeight="1" spans="44:47">
      <c r="AR935" s="20"/>
      <c r="AS935" s="20"/>
      <c r="AT935" s="20"/>
      <c r="AU935" s="20"/>
    </row>
    <row r="936" s="6" customFormat="1" customHeight="1" spans="44:47">
      <c r="AR936" s="20"/>
      <c r="AS936" s="20"/>
      <c r="AT936" s="20"/>
      <c r="AU936" s="20"/>
    </row>
    <row r="937" s="6" customFormat="1" customHeight="1" spans="44:47">
      <c r="AR937" s="20"/>
      <c r="AS937" s="20"/>
      <c r="AT937" s="20"/>
      <c r="AU937" s="20"/>
    </row>
    <row r="938" s="6" customFormat="1" customHeight="1" spans="44:47">
      <c r="AR938" s="20"/>
      <c r="AS938" s="20"/>
      <c r="AT938" s="20"/>
      <c r="AU938" s="20"/>
    </row>
    <row r="939" s="6" customFormat="1" customHeight="1" spans="44:47">
      <c r="AR939" s="20"/>
      <c r="AS939" s="20"/>
      <c r="AT939" s="20"/>
      <c r="AU939" s="20"/>
    </row>
    <row r="940" s="6" customFormat="1" customHeight="1" spans="44:47">
      <c r="AR940" s="20"/>
      <c r="AS940" s="20"/>
      <c r="AT940" s="20"/>
      <c r="AU940" s="20"/>
    </row>
  </sheetData>
  <mergeCells count="36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D4:E4"/>
    <mergeCell ref="F4:G4"/>
    <mergeCell ref="L4:M4"/>
    <mergeCell ref="R4:S4"/>
    <mergeCell ref="X4:Y4"/>
    <mergeCell ref="AD4:AE4"/>
    <mergeCell ref="AJ4:AK4"/>
    <mergeCell ref="AN4:AO4"/>
    <mergeCell ref="AP4:AQ4"/>
    <mergeCell ref="AR4:AS4"/>
    <mergeCell ref="AV4:AW4"/>
    <mergeCell ref="B2:B3"/>
    <mergeCell ref="C2:C3"/>
  </mergeCells>
  <pageMargins left="0.708661417322835" right="0.708661417322835" top="0.47244094488189" bottom="0.748031496062992" header="0.31496062992126" footer="0.31496062992126"/>
  <pageSetup paperSize="9" scale="78" fitToHeight="4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四项费用_河南海星 (实际数据)</vt:lpstr>
      <vt:lpstr>四项费用_河南海星 (分解数据)</vt:lpstr>
      <vt:lpstr>四项费用_河南海星 (差额数据)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</cp:lastModifiedBy>
  <dcterms:created xsi:type="dcterms:W3CDTF">2006-09-16T00:00:00Z</dcterms:created>
  <cp:lastPrinted>2019-04-29T10:36:00Z</cp:lastPrinted>
  <dcterms:modified xsi:type="dcterms:W3CDTF">2019-07-26T13:52:08Z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