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ss_cardenas_uniandes_edu_co/Documents/"/>
    </mc:Choice>
  </mc:AlternateContent>
  <xr:revisionPtr revIDLastSave="0" documentId="8_{A0B9ABAC-21D2-452D-9BF2-84F8185911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iente" sheetId="1" r:id="rId1"/>
    <sheet name="Servidor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F35" i="1"/>
  <c r="F36" i="1"/>
  <c r="F37" i="1"/>
  <c r="F38" i="1"/>
  <c r="F25" i="1"/>
  <c r="F26" i="1"/>
  <c r="F27" i="1"/>
  <c r="F28" i="1"/>
  <c r="F15" i="1"/>
  <c r="F16" i="1"/>
  <c r="F17" i="1"/>
  <c r="F18" i="1"/>
  <c r="F34" i="1"/>
  <c r="F24" i="1"/>
  <c r="F14" i="1"/>
  <c r="F25" i="2"/>
  <c r="F26" i="2"/>
  <c r="F27" i="2"/>
  <c r="F28" i="2"/>
  <c r="F24" i="2"/>
  <c r="F15" i="2"/>
  <c r="F16" i="2"/>
  <c r="F17" i="2"/>
  <c r="F18" i="2"/>
  <c r="F14" i="2"/>
  <c r="F5" i="2"/>
  <c r="F6" i="2"/>
  <c r="F7" i="2"/>
  <c r="F8" i="2"/>
  <c r="F4" i="2"/>
  <c r="E25" i="2"/>
  <c r="E26" i="2"/>
  <c r="E27" i="2"/>
  <c r="E28" i="2"/>
  <c r="E24" i="2"/>
  <c r="E15" i="2"/>
  <c r="E16" i="2"/>
  <c r="E17" i="2"/>
  <c r="E18" i="2"/>
  <c r="E14" i="2"/>
  <c r="E5" i="2"/>
  <c r="E6" i="2"/>
  <c r="E7" i="2"/>
  <c r="E8" i="2"/>
  <c r="E4" i="2"/>
  <c r="E35" i="1"/>
  <c r="E36" i="1"/>
  <c r="E37" i="1"/>
  <c r="E38" i="1"/>
  <c r="E34" i="1"/>
  <c r="E25" i="1"/>
  <c r="E26" i="1"/>
  <c r="E27" i="1"/>
  <c r="E28" i="1"/>
  <c r="E24" i="1"/>
  <c r="E15" i="1"/>
  <c r="E16" i="1"/>
  <c r="E17" i="1"/>
  <c r="E18" i="1"/>
  <c r="E14" i="1"/>
  <c r="E5" i="1"/>
  <c r="E6" i="1"/>
  <c r="E7" i="1"/>
  <c r="E8" i="1"/>
  <c r="E4" i="1"/>
  <c r="C10" i="1"/>
  <c r="C11" i="1"/>
  <c r="C9" i="1"/>
  <c r="C41" i="1"/>
  <c r="C40" i="1"/>
  <c r="C39" i="1"/>
  <c r="D31" i="1"/>
  <c r="D30" i="1"/>
  <c r="D29" i="1"/>
  <c r="D35" i="1"/>
  <c r="D4" i="1"/>
  <c r="D5" i="1"/>
  <c r="D7" i="2"/>
  <c r="D17" i="2"/>
  <c r="D27" i="2"/>
  <c r="D37" i="1"/>
  <c r="D27" i="1"/>
  <c r="D17" i="1"/>
  <c r="D7" i="1"/>
  <c r="D25" i="2"/>
  <c r="D26" i="2"/>
  <c r="D28" i="2"/>
  <c r="D24" i="2"/>
  <c r="D15" i="2"/>
  <c r="D16" i="2"/>
  <c r="D18" i="2"/>
  <c r="D14" i="2"/>
  <c r="D5" i="2"/>
  <c r="D6" i="2"/>
  <c r="D8" i="2"/>
  <c r="D4" i="2"/>
  <c r="D36" i="1"/>
  <c r="D38" i="1"/>
  <c r="D34" i="1"/>
  <c r="D25" i="1"/>
  <c r="D26" i="1"/>
  <c r="D28" i="1"/>
  <c r="D24" i="1"/>
  <c r="D15" i="1"/>
  <c r="D16" i="1"/>
  <c r="D18" i="1"/>
  <c r="D14" i="1"/>
  <c r="D6" i="1"/>
  <c r="D8" i="1"/>
</calcChain>
</file>

<file path=xl/sharedStrings.xml><?xml version="1.0" encoding="utf-8"?>
<sst xmlns="http://schemas.openxmlformats.org/spreadsheetml/2006/main" count="49" uniqueCount="19">
  <si>
    <t>Acción</t>
  </si>
  <si>
    <t>Verificar la firma</t>
  </si>
  <si>
    <t>Cantidad de clientes</t>
  </si>
  <si>
    <t>Tiempo (ms)</t>
  </si>
  <si>
    <t>Tiempo promedio por cliente (ms)</t>
  </si>
  <si>
    <t>Firmas verificadas por segundo</t>
  </si>
  <si>
    <t>Operación</t>
  </si>
  <si>
    <t>Calcular G^y</t>
  </si>
  <si>
    <t>Cálculos por segundo</t>
  </si>
  <si>
    <t>Cifrar la consulta</t>
  </si>
  <si>
    <t>Consultas cifradas por segundo</t>
  </si>
  <si>
    <t>Generar el código de autenticación</t>
  </si>
  <si>
    <t>Códigos generados por segundo</t>
  </si>
  <si>
    <t>Generar la firma</t>
  </si>
  <si>
    <t>Firmas generadas por segundo</t>
  </si>
  <si>
    <t>Descifrar la consulta</t>
  </si>
  <si>
    <t>Consultas descifradas por segundo</t>
  </si>
  <si>
    <t>Verificar el código de autenticación</t>
  </si>
  <si>
    <t>Códigos verificados por segundo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</si>
</sst>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2" fillId="0" borderId="0" xfId="0" applyFont="1"/>
    <xf numFmtId="164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para</a:t>
            </a:r>
            <a:r>
              <a:rPr lang="en-US" baseline="0"/>
              <a:t> verificar la firma</a:t>
            </a:r>
            <a:endParaRPr lang="en-US"/>
          </a:p>
        </c:rich>
      </c:tx>
      <c:layout>
        <c:manualLayout>
          <c:xMode val="edge"/>
          <c:yMode val="edge"/>
          <c:x val="0.15984280726779135"/>
          <c:y val="5.141406742761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Cliente!$C$3</c:f>
              <c:strCache>
                <c:ptCount val="1"/>
                <c:pt idx="0">
                  <c:v>Tiempo (ms)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Cliente!$B$4:$B$8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Cliente!$C$4:$C$8</c:f>
              <c:numCache>
                <c:formatCode>0.0000</c:formatCode>
                <c:ptCount val="5"/>
                <c:pt idx="0">
                  <c:v>340.48849999999999</c:v>
                </c:pt>
                <c:pt idx="1">
                  <c:v>3895.4054000000001</c:v>
                </c:pt>
                <c:pt idx="2">
                  <c:v>15377.6481</c:v>
                </c:pt>
                <c:pt idx="3">
                  <c:v>28496.060300000001</c:v>
                </c:pt>
                <c:pt idx="4">
                  <c:v>82719.120999999999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7-4EDE-BDEC-D819194C3A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532607"/>
        <c:axId val="1400530687"/>
      </c:barChart>
      <c:catAx>
        <c:axId val="140053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0687"/>
        <c:crosses val="autoZero"/>
        <c:auto val="1"/>
        <c:lblAlgn val="ctr"/>
        <c:lblOffset val="100"/>
        <c:noMultiLvlLbl val="0"/>
      </c:catAx>
      <c:valAx>
        <c:axId val="14005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Tiempo  promedio para</a:t>
            </a:r>
            <a:r>
              <a:rPr lang="en-US" sz="1400" baseline="0"/>
              <a:t> calcular G^y</a:t>
            </a:r>
            <a:endParaRPr lang="en-US" sz="1400"/>
          </a:p>
        </c:rich>
      </c:tx>
      <c:layout>
        <c:manualLayout>
          <c:xMode val="edge"/>
          <c:yMode val="edge"/>
          <c:x val="0.11972610371187192"/>
          <c:y val="2.5751361323804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Cliente!$D$13</c:f>
              <c:strCache>
                <c:ptCount val="1"/>
                <c:pt idx="0">
                  <c:v>Tiempo promedio por cliente (ms)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Cliente!$B$14:$B$18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Cliente!$D$14:$D$18</c:f>
              <c:numCache>
                <c:formatCode>General</c:formatCode>
                <c:ptCount val="5"/>
                <c:pt idx="0">
                  <c:v>1.6088</c:v>
                </c:pt>
                <c:pt idx="1">
                  <c:v>2.1902937499999999</c:v>
                </c:pt>
                <c:pt idx="2">
                  <c:v>58.363315624999998</c:v>
                </c:pt>
                <c:pt idx="3">
                  <c:v>66.977559374999998</c:v>
                </c:pt>
                <c:pt idx="4">
                  <c:v>122.50772421875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2-4D07-BF60-50CEAF7878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532607"/>
        <c:axId val="1400530687"/>
      </c:barChart>
      <c:catAx>
        <c:axId val="140053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0687"/>
        <c:crosses val="autoZero"/>
        <c:auto val="1"/>
        <c:lblAlgn val="ctr"/>
        <c:lblOffset val="100"/>
        <c:noMultiLvlLbl val="0"/>
      </c:catAx>
      <c:valAx>
        <c:axId val="14005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layout>
            <c:manualLayout>
              <c:xMode val="edge"/>
              <c:yMode val="edge"/>
              <c:x val="4.3494528851618156E-2"/>
              <c:y val="0.33382671514146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Tiempo  promedio para</a:t>
            </a:r>
            <a:r>
              <a:rPr lang="en-US" sz="1400" baseline="0"/>
              <a:t> cifrar la consulta</a:t>
            </a:r>
            <a:endParaRPr lang="en-US" sz="1400"/>
          </a:p>
        </c:rich>
      </c:tx>
      <c:layout>
        <c:manualLayout>
          <c:xMode val="edge"/>
          <c:yMode val="edge"/>
          <c:x val="0.15984280726779135"/>
          <c:y val="5.141406742761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Cliente!$D$23</c:f>
              <c:strCache>
                <c:ptCount val="1"/>
                <c:pt idx="0">
                  <c:v>Tiempo promedio por cliente (ms)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Cliente!$B$24:$B$28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Cliente!$D$24:$D$28</c:f>
              <c:numCache>
                <c:formatCode>General</c:formatCode>
                <c:ptCount val="5"/>
                <c:pt idx="0">
                  <c:v>1.0312250000000001</c:v>
                </c:pt>
                <c:pt idx="1">
                  <c:v>3.4162499999999998</c:v>
                </c:pt>
                <c:pt idx="2">
                  <c:v>2.964121875</c:v>
                </c:pt>
                <c:pt idx="3">
                  <c:v>6.5746062500000004</c:v>
                </c:pt>
                <c:pt idx="4">
                  <c:v>15.167130468750001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F-4EF9-AAA2-023A37B97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532607"/>
        <c:axId val="1400530687"/>
      </c:barChart>
      <c:catAx>
        <c:axId val="140053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0687"/>
        <c:crosses val="autoZero"/>
        <c:auto val="1"/>
        <c:lblAlgn val="ctr"/>
        <c:lblOffset val="100"/>
        <c:noMultiLvlLbl val="0"/>
      </c:catAx>
      <c:valAx>
        <c:axId val="14005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Tiempo  promedio para</a:t>
            </a:r>
            <a:r>
              <a:rPr lang="en-US" sz="1400" baseline="0"/>
              <a:t> generar el código</a:t>
            </a:r>
            <a:endParaRPr lang="en-US" sz="1400"/>
          </a:p>
        </c:rich>
      </c:tx>
      <c:layout>
        <c:manualLayout>
          <c:xMode val="edge"/>
          <c:yMode val="edge"/>
          <c:x val="0.15984280726779135"/>
          <c:y val="5.141406742761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Cliente!$D$33</c:f>
              <c:strCache>
                <c:ptCount val="1"/>
                <c:pt idx="0">
                  <c:v>Tiempo promedio por cliente (ms)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Cliente!$B$34:$B$38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Cliente!$D$34:$D$38</c:f>
              <c:numCache>
                <c:formatCode>General</c:formatCode>
                <c:ptCount val="5"/>
                <c:pt idx="0">
                  <c:v>0.352275</c:v>
                </c:pt>
                <c:pt idx="1">
                  <c:v>0.23138125000000001</c:v>
                </c:pt>
                <c:pt idx="2">
                  <c:v>0.150796875</c:v>
                </c:pt>
                <c:pt idx="3">
                  <c:v>0.1036109375</c:v>
                </c:pt>
                <c:pt idx="4">
                  <c:v>8.2311718749999999E-2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2-4E8E-9928-DA34CC8E99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532607"/>
        <c:axId val="1400530687"/>
      </c:barChart>
      <c:catAx>
        <c:axId val="140053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0687"/>
        <c:crosses val="autoZero"/>
        <c:auto val="1"/>
        <c:lblAlgn val="ctr"/>
        <c:lblOffset val="100"/>
        <c:noMultiLvlLbl val="0"/>
      </c:catAx>
      <c:valAx>
        <c:axId val="14005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para</a:t>
            </a:r>
            <a:r>
              <a:rPr lang="en-US" baseline="0"/>
              <a:t> generar la firma</a:t>
            </a:r>
            <a:endParaRPr lang="en-US"/>
          </a:p>
        </c:rich>
      </c:tx>
      <c:layout>
        <c:manualLayout>
          <c:xMode val="edge"/>
          <c:yMode val="edge"/>
          <c:x val="0.15984280726779135"/>
          <c:y val="5.141406742761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Servidor!$C$3</c:f>
              <c:strCache>
                <c:ptCount val="1"/>
                <c:pt idx="0">
                  <c:v>Tiempo (ms)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Servidor!$B$4:$B$8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Servidor!$C$4:$C$8</c:f>
              <c:numCache>
                <c:formatCode>0.0000</c:formatCode>
                <c:ptCount val="5"/>
                <c:pt idx="0">
                  <c:v>335.09710000000001</c:v>
                </c:pt>
                <c:pt idx="1">
                  <c:v>3878.7628</c:v>
                </c:pt>
                <c:pt idx="2">
                  <c:v>15249.5561</c:v>
                </c:pt>
                <c:pt idx="3">
                  <c:v>40259.422599999998</c:v>
                </c:pt>
                <c:pt idx="4">
                  <c:v>290186.0539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4-4DE6-BC64-1F09DEE6C9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532607"/>
        <c:axId val="1400530687"/>
      </c:barChart>
      <c:catAx>
        <c:axId val="140053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0687"/>
        <c:crosses val="autoZero"/>
        <c:auto val="1"/>
        <c:lblAlgn val="ctr"/>
        <c:lblOffset val="100"/>
        <c:noMultiLvlLbl val="0"/>
      </c:catAx>
      <c:valAx>
        <c:axId val="14005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layout>
            <c:manualLayout>
              <c:xMode val="edge"/>
              <c:yMode val="edge"/>
              <c:x val="4.3543552135204049E-2"/>
              <c:y val="0.34514344128446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Tiempo para</a:t>
            </a:r>
            <a:r>
              <a:rPr lang="en-US" sz="1400" baseline="0"/>
              <a:t> descifrar la consulta</a:t>
            </a:r>
            <a:endParaRPr lang="en-US" sz="1400"/>
          </a:p>
        </c:rich>
      </c:tx>
      <c:layout>
        <c:manualLayout>
          <c:xMode val="edge"/>
          <c:yMode val="edge"/>
          <c:x val="0.13788545646194092"/>
          <c:y val="5.1414047020493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Servidor!$C$13</c:f>
              <c:strCache>
                <c:ptCount val="1"/>
                <c:pt idx="0">
                  <c:v>Tiempo (ms)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Servidor!$B$14:$B$18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Servidor!$C$14:$C$18</c:f>
              <c:numCache>
                <c:formatCode>0.0000</c:formatCode>
                <c:ptCount val="5"/>
                <c:pt idx="0">
                  <c:v>5.258</c:v>
                </c:pt>
                <c:pt idx="1">
                  <c:v>61.807000000000002</c:v>
                </c:pt>
                <c:pt idx="2">
                  <c:v>280.77600000000001</c:v>
                </c:pt>
                <c:pt idx="3">
                  <c:v>1035.8882000000001</c:v>
                </c:pt>
                <c:pt idx="4">
                  <c:v>3425.3894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4-4535-AE01-0127500FF3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532607"/>
        <c:axId val="1400530687"/>
      </c:barChart>
      <c:catAx>
        <c:axId val="140053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0687"/>
        <c:crosses val="autoZero"/>
        <c:auto val="1"/>
        <c:lblAlgn val="ctr"/>
        <c:lblOffset val="100"/>
        <c:noMultiLvlLbl val="0"/>
      </c:catAx>
      <c:valAx>
        <c:axId val="14005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para</a:t>
            </a:r>
            <a:r>
              <a:rPr lang="en-US" baseline="0"/>
              <a:t> verificar el código</a:t>
            </a:r>
            <a:endParaRPr lang="en-US"/>
          </a:p>
        </c:rich>
      </c:tx>
      <c:layout>
        <c:manualLayout>
          <c:xMode val="edge"/>
          <c:yMode val="edge"/>
          <c:x val="0.15984280726779135"/>
          <c:y val="5.141406742761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Servidor!$C$23</c:f>
              <c:strCache>
                <c:ptCount val="1"/>
                <c:pt idx="0">
                  <c:v>Tiempo (ms)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Servidor!$B$24:$B$28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Servidor!$C$24:$C$28</c:f>
              <c:numCache>
                <c:formatCode>0.0000</c:formatCode>
                <c:ptCount val="5"/>
                <c:pt idx="0">
                  <c:v>2.2593000000000001</c:v>
                </c:pt>
                <c:pt idx="1">
                  <c:v>5.6132999999999997</c:v>
                </c:pt>
                <c:pt idx="2">
                  <c:v>8.8329000000000004</c:v>
                </c:pt>
                <c:pt idx="3">
                  <c:v>11.400600000000001</c:v>
                </c:pt>
                <c:pt idx="4">
                  <c:v>17.0381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D-4E64-9932-98FB1CA34E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532607"/>
        <c:axId val="1400530687"/>
      </c:barChart>
      <c:catAx>
        <c:axId val="140053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0687"/>
        <c:crosses val="autoZero"/>
        <c:auto val="1"/>
        <c:lblAlgn val="ctr"/>
        <c:lblOffset val="100"/>
        <c:noMultiLvlLbl val="0"/>
      </c:catAx>
      <c:valAx>
        <c:axId val="14005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Firmas generadas por segundo</a:t>
            </a:r>
          </a:p>
        </c:rich>
      </c:tx>
      <c:layout>
        <c:manualLayout>
          <c:xMode val="edge"/>
          <c:yMode val="edge"/>
          <c:x val="0.15984280726779135"/>
          <c:y val="5.141406742761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Servidor!$E$3</c:f>
              <c:strCache>
                <c:ptCount val="1"/>
                <c:pt idx="0">
                  <c:v>Firmas generadas por segundo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Servidor!$B$4:$B$8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Servidor!$E$4:$E$8</c:f>
              <c:numCache>
                <c:formatCode>General</c:formatCode>
                <c:ptCount val="5"/>
                <c:pt idx="0">
                  <c:v>11.936838605884681</c:v>
                </c:pt>
                <c:pt idx="1">
                  <c:v>4.1250266708755685</c:v>
                </c:pt>
                <c:pt idx="2">
                  <c:v>2.0984217370104301</c:v>
                </c:pt>
                <c:pt idx="3">
                  <c:v>1.5896899624188847</c:v>
                </c:pt>
                <c:pt idx="4">
                  <c:v>0.44109631830932039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7-4355-A787-E9EFD6F3E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0532607"/>
        <c:axId val="1400530687"/>
      </c:barChart>
      <c:catAx>
        <c:axId val="140053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0687"/>
        <c:crosses val="autoZero"/>
        <c:auto val="1"/>
        <c:lblAlgn val="ctr"/>
        <c:lblOffset val="100"/>
        <c:noMultiLvlLbl val="0"/>
      </c:catAx>
      <c:valAx>
        <c:axId val="14005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firmas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Consultas descifradas por segundo</a:t>
            </a:r>
          </a:p>
        </c:rich>
      </c:tx>
      <c:layout>
        <c:manualLayout>
          <c:xMode val="edge"/>
          <c:yMode val="edge"/>
          <c:x val="0.15984280726779135"/>
          <c:y val="5.141406742761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Servidor!$E$13</c:f>
              <c:strCache>
                <c:ptCount val="1"/>
                <c:pt idx="0">
                  <c:v>Consultas descifradas por segundo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Servidor!$B$4:$B$8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Servidor!$E$14:$E$18</c:f>
              <c:numCache>
                <c:formatCode>General</c:formatCode>
                <c:ptCount val="5"/>
                <c:pt idx="0">
                  <c:v>760.74553062000757</c:v>
                </c:pt>
                <c:pt idx="1">
                  <c:v>258.87035449059169</c:v>
                </c:pt>
                <c:pt idx="2">
                  <c:v>113.96985497335953</c:v>
                </c:pt>
                <c:pt idx="3">
                  <c:v>61.782729062846741</c:v>
                </c:pt>
                <c:pt idx="4">
                  <c:v>37.368014275982752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7-45F7-AABF-AA7E7EA6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0532607"/>
        <c:axId val="1400530687"/>
      </c:barChart>
      <c:catAx>
        <c:axId val="140053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0687"/>
        <c:crosses val="autoZero"/>
        <c:auto val="1"/>
        <c:lblAlgn val="ctr"/>
        <c:lblOffset val="100"/>
        <c:noMultiLvlLbl val="0"/>
      </c:catAx>
      <c:valAx>
        <c:axId val="14005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Códigos</a:t>
            </a:r>
            <a:r>
              <a:rPr lang="en-US" sz="1400" baseline="0"/>
              <a:t> verificados </a:t>
            </a:r>
            <a:r>
              <a:rPr lang="en-US" sz="1400"/>
              <a:t>por segundo</a:t>
            </a:r>
          </a:p>
        </c:rich>
      </c:tx>
      <c:layout>
        <c:manualLayout>
          <c:xMode val="edge"/>
          <c:yMode val="edge"/>
          <c:x val="0.15984280726779135"/>
          <c:y val="5.141406742761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Servidor!$E$23</c:f>
              <c:strCache>
                <c:ptCount val="1"/>
                <c:pt idx="0">
                  <c:v>Códigos verificados por segundo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Servidor!$B$4:$B$8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Servidor!$E$24:$E$28</c:f>
              <c:numCache>
                <c:formatCode>General</c:formatCode>
                <c:ptCount val="5"/>
                <c:pt idx="0">
                  <c:v>1770.4598769530385</c:v>
                </c:pt>
                <c:pt idx="1">
                  <c:v>2850.373220743591</c:v>
                </c:pt>
                <c:pt idx="2">
                  <c:v>3622.8192326416006</c:v>
                </c:pt>
                <c:pt idx="3">
                  <c:v>5613.7396277388907</c:v>
                </c:pt>
                <c:pt idx="4">
                  <c:v>7512.5747589226494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A-453D-AD96-A47C22175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0532607"/>
        <c:axId val="1400530687"/>
      </c:barChart>
      <c:catAx>
        <c:axId val="140053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0687"/>
        <c:crosses val="autoZero"/>
        <c:auto val="1"/>
        <c:lblAlgn val="ctr"/>
        <c:lblOffset val="100"/>
        <c:noMultiLvlLbl val="0"/>
      </c:catAx>
      <c:valAx>
        <c:axId val="14005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códigos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Tiempo promedio para</a:t>
            </a:r>
            <a:r>
              <a:rPr lang="en-US" sz="1400" baseline="0"/>
              <a:t> generar la firma</a:t>
            </a:r>
            <a:endParaRPr lang="en-US" sz="1400"/>
          </a:p>
        </c:rich>
      </c:tx>
      <c:layout>
        <c:manualLayout>
          <c:xMode val="edge"/>
          <c:yMode val="edge"/>
          <c:x val="0.15984280726779135"/>
          <c:y val="5.141406742761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Servidor!$D$3</c:f>
              <c:strCache>
                <c:ptCount val="1"/>
                <c:pt idx="0">
                  <c:v>Tiempo promedio por cliente (ms)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Servidor!$B$4:$B$8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Servidor!$D$4:$D$8</c:f>
              <c:numCache>
                <c:formatCode>General</c:formatCode>
                <c:ptCount val="5"/>
                <c:pt idx="0">
                  <c:v>83.774275000000003</c:v>
                </c:pt>
                <c:pt idx="1">
                  <c:v>242.422675</c:v>
                </c:pt>
                <c:pt idx="2">
                  <c:v>476.54862812499999</c:v>
                </c:pt>
                <c:pt idx="3">
                  <c:v>629.05347812499997</c:v>
                </c:pt>
                <c:pt idx="4">
                  <c:v>2267.07854609375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1-4F1F-9201-F2342F94FD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532607"/>
        <c:axId val="1400530687"/>
      </c:barChart>
      <c:catAx>
        <c:axId val="140053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0687"/>
        <c:crosses val="autoZero"/>
        <c:auto val="1"/>
        <c:lblAlgn val="ctr"/>
        <c:lblOffset val="100"/>
        <c:noMultiLvlLbl val="0"/>
      </c:catAx>
      <c:valAx>
        <c:axId val="14005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para</a:t>
            </a:r>
            <a:r>
              <a:rPr lang="en-US" baseline="0"/>
              <a:t> calcular G^y</a:t>
            </a:r>
            <a:endParaRPr lang="en-US"/>
          </a:p>
        </c:rich>
      </c:tx>
      <c:layout>
        <c:manualLayout>
          <c:xMode val="edge"/>
          <c:yMode val="edge"/>
          <c:x val="0.15984280726779135"/>
          <c:y val="5.141406742761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Cliente!$C$13</c:f>
              <c:strCache>
                <c:ptCount val="1"/>
                <c:pt idx="0">
                  <c:v>Tiempo (ms)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Cliente!$B$14:$B$18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Cliente!$C$14:$C$18</c:f>
              <c:numCache>
                <c:formatCode>0.0000</c:formatCode>
                <c:ptCount val="5"/>
                <c:pt idx="0">
                  <c:v>6.4352</c:v>
                </c:pt>
                <c:pt idx="1">
                  <c:v>35.044699999999999</c:v>
                </c:pt>
                <c:pt idx="2">
                  <c:v>1867.6261</c:v>
                </c:pt>
                <c:pt idx="3">
                  <c:v>4286.5637999999999</c:v>
                </c:pt>
                <c:pt idx="4">
                  <c:v>15680.9887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7-4EDE-BDEC-D819194C3A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532607"/>
        <c:axId val="1400530687"/>
      </c:barChart>
      <c:catAx>
        <c:axId val="140053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0687"/>
        <c:crosses val="autoZero"/>
        <c:auto val="1"/>
        <c:lblAlgn val="ctr"/>
        <c:lblOffset val="100"/>
        <c:noMultiLvlLbl val="0"/>
      </c:catAx>
      <c:valAx>
        <c:axId val="14005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Tiempo </a:t>
            </a:r>
            <a:r>
              <a:rPr lang="en-US" sz="1400" b="1" i="0" u="none" strike="noStrike" kern="1200" baseline="0">
                <a:solidFill>
                  <a:srgbClr val="0E2841"/>
                </a:solidFill>
              </a:rPr>
              <a:t>promedio </a:t>
            </a:r>
            <a:r>
              <a:rPr lang="en-US" sz="1400"/>
              <a:t>para</a:t>
            </a:r>
            <a:r>
              <a:rPr lang="en-US" sz="1400" baseline="0"/>
              <a:t> descifrar la consulta</a:t>
            </a:r>
            <a:endParaRPr lang="en-US" sz="1400"/>
          </a:p>
        </c:rich>
      </c:tx>
      <c:layout>
        <c:manualLayout>
          <c:xMode val="edge"/>
          <c:yMode val="edge"/>
          <c:x val="0.13788545646194092"/>
          <c:y val="5.1414047020493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Servidor!$D$13</c:f>
              <c:strCache>
                <c:ptCount val="1"/>
                <c:pt idx="0">
                  <c:v>Tiempo promedio por cliente (ms)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Servidor!$B$14:$B$18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Servidor!$D$14:$D$18</c:f>
              <c:numCache>
                <c:formatCode>General</c:formatCode>
                <c:ptCount val="5"/>
                <c:pt idx="0">
                  <c:v>1.3145</c:v>
                </c:pt>
                <c:pt idx="1">
                  <c:v>3.8629375000000001</c:v>
                </c:pt>
                <c:pt idx="2">
                  <c:v>8.7742500000000003</c:v>
                </c:pt>
                <c:pt idx="3">
                  <c:v>16.185753125000002</c:v>
                </c:pt>
                <c:pt idx="4">
                  <c:v>26.7608546875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B-4485-9BBA-65B6AF90A6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532607"/>
        <c:axId val="1400530687"/>
      </c:barChart>
      <c:catAx>
        <c:axId val="140053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0687"/>
        <c:crosses val="autoZero"/>
        <c:auto val="1"/>
        <c:lblAlgn val="ctr"/>
        <c:lblOffset val="100"/>
        <c:noMultiLvlLbl val="0"/>
      </c:catAx>
      <c:valAx>
        <c:axId val="14005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Tiempo </a:t>
            </a:r>
            <a:r>
              <a:rPr lang="en-US" sz="1400" b="1" i="0" u="none" strike="noStrike" kern="1200" baseline="0">
                <a:solidFill>
                  <a:srgbClr val="0E2841"/>
                </a:solidFill>
              </a:rPr>
              <a:t>promedio </a:t>
            </a:r>
            <a:r>
              <a:rPr lang="en-US" sz="1400"/>
              <a:t>para</a:t>
            </a:r>
            <a:r>
              <a:rPr lang="en-US" sz="1400" baseline="0"/>
              <a:t> verificar el código</a:t>
            </a:r>
            <a:endParaRPr lang="en-US" sz="1400"/>
          </a:p>
        </c:rich>
      </c:tx>
      <c:layout>
        <c:manualLayout>
          <c:xMode val="edge"/>
          <c:yMode val="edge"/>
          <c:x val="0.15984280726779135"/>
          <c:y val="5.141406742761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Servidor!$D$23</c:f>
              <c:strCache>
                <c:ptCount val="1"/>
                <c:pt idx="0">
                  <c:v>Tiempo promedio por cliente (ms)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Servidor!$B$24:$B$28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Servidor!$D$24:$D$28</c:f>
              <c:numCache>
                <c:formatCode>General</c:formatCode>
                <c:ptCount val="5"/>
                <c:pt idx="0">
                  <c:v>0.56482500000000002</c:v>
                </c:pt>
                <c:pt idx="1">
                  <c:v>0.35083124999999998</c:v>
                </c:pt>
                <c:pt idx="2">
                  <c:v>0.27602812500000001</c:v>
                </c:pt>
                <c:pt idx="3">
                  <c:v>0.17813437500000001</c:v>
                </c:pt>
                <c:pt idx="4">
                  <c:v>0.13311015625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9-4C7D-8CFC-0150BD727E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532607"/>
        <c:axId val="1400530687"/>
      </c:barChart>
      <c:catAx>
        <c:axId val="140053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0687"/>
        <c:crosses val="autoZero"/>
        <c:auto val="1"/>
        <c:lblAlgn val="ctr"/>
        <c:lblOffset val="100"/>
        <c:noMultiLvlLbl val="0"/>
      </c:catAx>
      <c:valAx>
        <c:axId val="14005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para</a:t>
            </a:r>
            <a:r>
              <a:rPr lang="en-US" baseline="0"/>
              <a:t> cifrar la consulta</a:t>
            </a:r>
            <a:endParaRPr lang="en-US"/>
          </a:p>
        </c:rich>
      </c:tx>
      <c:layout>
        <c:manualLayout>
          <c:xMode val="edge"/>
          <c:yMode val="edge"/>
          <c:x val="0.15984280726779135"/>
          <c:y val="5.141406742761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Cliente!$C$23</c:f>
              <c:strCache>
                <c:ptCount val="1"/>
                <c:pt idx="0">
                  <c:v>Tiempo (ms)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Cliente!$B$24:$B$28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Cliente!$C$24:$C$28</c:f>
              <c:numCache>
                <c:formatCode>0.0000</c:formatCode>
                <c:ptCount val="5"/>
                <c:pt idx="0">
                  <c:v>4.1249000000000002</c:v>
                </c:pt>
                <c:pt idx="1">
                  <c:v>54.66</c:v>
                </c:pt>
                <c:pt idx="2">
                  <c:v>94.851900000000001</c:v>
                </c:pt>
                <c:pt idx="3">
                  <c:v>420.77480000000003</c:v>
                </c:pt>
                <c:pt idx="4">
                  <c:v>1941.3927000000001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A-4798-BAB0-7E8132B663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532607"/>
        <c:axId val="1400530687"/>
      </c:barChart>
      <c:catAx>
        <c:axId val="140053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0687"/>
        <c:crosses val="autoZero"/>
        <c:auto val="1"/>
        <c:lblAlgn val="ctr"/>
        <c:lblOffset val="100"/>
        <c:noMultiLvlLbl val="0"/>
      </c:catAx>
      <c:valAx>
        <c:axId val="14005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para</a:t>
            </a:r>
            <a:r>
              <a:rPr lang="en-US" baseline="0"/>
              <a:t> generar el código</a:t>
            </a:r>
            <a:endParaRPr lang="en-US"/>
          </a:p>
        </c:rich>
      </c:tx>
      <c:layout>
        <c:manualLayout>
          <c:xMode val="edge"/>
          <c:yMode val="edge"/>
          <c:x val="0.15984280726779135"/>
          <c:y val="5.141406742761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Cliente!$C$33</c:f>
              <c:strCache>
                <c:ptCount val="1"/>
                <c:pt idx="0">
                  <c:v>Tiempo (ms)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Cliente!$B$34:$B$38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Cliente!$C$34:$C$38</c:f>
              <c:numCache>
                <c:formatCode>0.0000</c:formatCode>
                <c:ptCount val="5"/>
                <c:pt idx="0">
                  <c:v>1.4091</c:v>
                </c:pt>
                <c:pt idx="1">
                  <c:v>3.7021000000000002</c:v>
                </c:pt>
                <c:pt idx="2">
                  <c:v>4.8254999999999999</c:v>
                </c:pt>
                <c:pt idx="3">
                  <c:v>6.6311</c:v>
                </c:pt>
                <c:pt idx="4">
                  <c:v>10.5359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4-4403-9BE3-05FC049F8C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532607"/>
        <c:axId val="1400530687"/>
      </c:barChart>
      <c:catAx>
        <c:axId val="140053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0687"/>
        <c:crosses val="autoZero"/>
        <c:auto val="1"/>
        <c:lblAlgn val="ctr"/>
        <c:lblOffset val="100"/>
        <c:noMultiLvlLbl val="0"/>
      </c:catAx>
      <c:valAx>
        <c:axId val="14005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Firmas verificadas por segundo</a:t>
            </a:r>
          </a:p>
        </c:rich>
      </c:tx>
      <c:layout>
        <c:manualLayout>
          <c:xMode val="edge"/>
          <c:yMode val="edge"/>
          <c:x val="0.15984280726779135"/>
          <c:y val="5.141406742761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Cliente!$E$3</c:f>
              <c:strCache>
                <c:ptCount val="1"/>
                <c:pt idx="0">
                  <c:v>Firmas verificadas por segundo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Cliente!$B$4:$B$8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Cliente!$E$4:$E$8</c:f>
              <c:numCache>
                <c:formatCode>General</c:formatCode>
                <c:ptCount val="5"/>
                <c:pt idx="0">
                  <c:v>11.747827019121058</c:v>
                </c:pt>
                <c:pt idx="1">
                  <c:v>4.1074030446227754</c:v>
                </c:pt>
                <c:pt idx="2">
                  <c:v>2.0809424036696482</c:v>
                </c:pt>
                <c:pt idx="3">
                  <c:v>2.2459245006580786</c:v>
                </c:pt>
                <c:pt idx="4">
                  <c:v>1.547405224482499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5-4FF0-BFF8-0E73AC57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0532607"/>
        <c:axId val="1400530687"/>
      </c:barChart>
      <c:catAx>
        <c:axId val="140053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0687"/>
        <c:crosses val="autoZero"/>
        <c:auto val="1"/>
        <c:lblAlgn val="ctr"/>
        <c:lblOffset val="100"/>
        <c:noMultiLvlLbl val="0"/>
      </c:catAx>
      <c:valAx>
        <c:axId val="14005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firmas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Cálculos por segundo</a:t>
            </a:r>
          </a:p>
        </c:rich>
      </c:tx>
      <c:layout>
        <c:manualLayout>
          <c:xMode val="edge"/>
          <c:yMode val="edge"/>
          <c:x val="0.22563228116222314"/>
          <c:y val="5.1413859490073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Cliente!$E$13</c:f>
              <c:strCache>
                <c:ptCount val="1"/>
                <c:pt idx="0">
                  <c:v>Cálculos por segundo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Cliente!$B$4:$B$8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Cliente!$E$14:$E$18</c:f>
              <c:numCache>
                <c:formatCode>General</c:formatCode>
                <c:ptCount val="5"/>
                <c:pt idx="0">
                  <c:v>621.58130283441074</c:v>
                </c:pt>
                <c:pt idx="1">
                  <c:v>456.5597651000009</c:v>
                </c:pt>
                <c:pt idx="2">
                  <c:v>17.134050546841255</c:v>
                </c:pt>
                <c:pt idx="3">
                  <c:v>14.930373834631833</c:v>
                </c:pt>
                <c:pt idx="4">
                  <c:v>8.1627506051324428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A-4F8C-BFD6-CEAB0249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0532607"/>
        <c:axId val="1400530687"/>
      </c:barChart>
      <c:catAx>
        <c:axId val="140053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0687"/>
        <c:crosses val="autoZero"/>
        <c:auto val="1"/>
        <c:lblAlgn val="ctr"/>
        <c:lblOffset val="100"/>
        <c:noMultiLvlLbl val="0"/>
      </c:catAx>
      <c:valAx>
        <c:axId val="14005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cálculos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Consultas cifradas por segundo</a:t>
            </a:r>
          </a:p>
        </c:rich>
      </c:tx>
      <c:layout>
        <c:manualLayout>
          <c:xMode val="edge"/>
          <c:yMode val="edge"/>
          <c:x val="0.23887667073282914"/>
          <c:y val="5.1413743736578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Cliente!$E$23</c:f>
              <c:strCache>
                <c:ptCount val="1"/>
                <c:pt idx="0">
                  <c:v>Consultas cifradas por segundo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Cliente!$B$4:$B$8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Cliente!$E$24:$E$28</c:f>
              <c:numCache>
                <c:formatCode>General</c:formatCode>
                <c:ptCount val="5"/>
                <c:pt idx="0">
                  <c:v>969.72047807219576</c:v>
                </c:pt>
                <c:pt idx="1">
                  <c:v>292.71862422246613</c:v>
                </c:pt>
                <c:pt idx="2">
                  <c:v>337.36804428799002</c:v>
                </c:pt>
                <c:pt idx="3">
                  <c:v>152.10036342480583</c:v>
                </c:pt>
                <c:pt idx="4">
                  <c:v>65.932049708438683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D-4BD5-8EBD-CFAC90C4B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0532607"/>
        <c:axId val="1400530687"/>
      </c:barChart>
      <c:catAx>
        <c:axId val="140053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0687"/>
        <c:crosses val="autoZero"/>
        <c:auto val="1"/>
        <c:lblAlgn val="ctr"/>
        <c:lblOffset val="100"/>
        <c:noMultiLvlLbl val="0"/>
      </c:catAx>
      <c:valAx>
        <c:axId val="14005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Códigos</a:t>
            </a:r>
            <a:r>
              <a:rPr lang="en-US" baseline="0"/>
              <a:t> generados </a:t>
            </a:r>
            <a:r>
              <a:rPr lang="en-US"/>
              <a:t>por segundo</a:t>
            </a:r>
          </a:p>
        </c:rich>
      </c:tx>
      <c:layout>
        <c:manualLayout>
          <c:xMode val="edge"/>
          <c:yMode val="edge"/>
          <c:x val="0.2256024025544548"/>
          <c:y val="4.78353269686993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Cliente!$E$33</c:f>
              <c:strCache>
                <c:ptCount val="1"/>
                <c:pt idx="0">
                  <c:v>Códigos generados por segundo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Cliente!$B$4:$B$8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Cliente!$E$34:$E$38</c:f>
              <c:numCache>
                <c:formatCode>General</c:formatCode>
                <c:ptCount val="5"/>
                <c:pt idx="0">
                  <c:v>2838.6913632815267</c:v>
                </c:pt>
                <c:pt idx="1">
                  <c:v>4321.8713703033409</c:v>
                </c:pt>
                <c:pt idx="2">
                  <c:v>6631.4371567713188</c:v>
                </c:pt>
                <c:pt idx="3">
                  <c:v>9651.4907028999714</c:v>
                </c:pt>
                <c:pt idx="4">
                  <c:v>12148.938391594453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4-43B4-B487-BD313D9BF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0532607"/>
        <c:axId val="1400530687"/>
      </c:barChart>
      <c:catAx>
        <c:axId val="140053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0687"/>
        <c:crosses val="autoZero"/>
        <c:auto val="1"/>
        <c:lblAlgn val="ctr"/>
        <c:lblOffset val="100"/>
        <c:noMultiLvlLbl val="0"/>
      </c:catAx>
      <c:valAx>
        <c:axId val="14005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</a:t>
                </a:r>
                <a:r>
                  <a:rPr lang="es-CO" baseline="0"/>
                  <a:t> códigos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Tiempo promedio para</a:t>
            </a:r>
            <a:r>
              <a:rPr lang="en-US" sz="1400" baseline="0"/>
              <a:t> verificar la firma</a:t>
            </a:r>
            <a:endParaRPr lang="en-US" sz="1400"/>
          </a:p>
        </c:rich>
      </c:tx>
      <c:layout>
        <c:manualLayout>
          <c:xMode val="edge"/>
          <c:yMode val="edge"/>
          <c:x val="0.15984280726779135"/>
          <c:y val="5.141406742761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Cliente!$D$3</c:f>
              <c:strCache>
                <c:ptCount val="1"/>
                <c:pt idx="0">
                  <c:v>Tiempo promedio por cliente (ms)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Cliente!$B$4:$B$8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Cliente!$D$4:$D$8</c:f>
              <c:numCache>
                <c:formatCode>General</c:formatCode>
                <c:ptCount val="5"/>
                <c:pt idx="0">
                  <c:v>85.122124999999997</c:v>
                </c:pt>
                <c:pt idx="1">
                  <c:v>243.46283750000001</c:v>
                </c:pt>
                <c:pt idx="2">
                  <c:v>480.55150312500001</c:v>
                </c:pt>
                <c:pt idx="3">
                  <c:v>445.25094218750002</c:v>
                </c:pt>
                <c:pt idx="4">
                  <c:v>646.24313281249999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2-46C3-A286-D46EF3E29A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532607"/>
        <c:axId val="1400530687"/>
      </c:barChart>
      <c:catAx>
        <c:axId val="140053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0687"/>
        <c:crosses val="autoZero"/>
        <c:auto val="1"/>
        <c:lblAlgn val="ctr"/>
        <c:lblOffset val="100"/>
        <c:noMultiLvlLbl val="0"/>
      </c:catAx>
      <c:valAx>
        <c:axId val="14005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layout>
            <c:manualLayout>
              <c:xMode val="edge"/>
              <c:yMode val="edge"/>
              <c:x val="4.3494597507586934E-2"/>
              <c:y val="0.38493293900463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0</xdr:rowOff>
    </xdr:from>
    <xdr:to>
      <xdr:col>11</xdr:col>
      <xdr:colOff>0</xdr:colOff>
      <xdr:row>10</xdr:row>
      <xdr:rowOff>5080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E4C94D-AEAD-8CE6-B8EB-804C75F60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10</xdr:col>
      <xdr:colOff>601980</xdr:colOff>
      <xdr:row>20</xdr:row>
      <xdr:rowOff>5080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4BE5A51-01A3-494B-A022-F3872FA9D56A}"/>
            </a:ext>
            <a:ext uri="{147F2762-F138-4A5C-976F-8EAC2B608ADB}">
              <a16:predDERef xmlns:a16="http://schemas.microsoft.com/office/drawing/2014/main" pred="{07E4C94D-AEAD-8CE6-B8EB-804C75F60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10</xdr:col>
      <xdr:colOff>601980</xdr:colOff>
      <xdr:row>30</xdr:row>
      <xdr:rowOff>5080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0DF6260-6458-4B5B-8D3A-AF568C0A78CC}"/>
            </a:ext>
            <a:ext uri="{147F2762-F138-4A5C-976F-8EAC2B608ADB}">
              <a16:predDERef xmlns:a16="http://schemas.microsoft.com/office/drawing/2014/main" pred="{74BE5A51-01A3-494B-A022-F3872FA9D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10</xdr:col>
      <xdr:colOff>601980</xdr:colOff>
      <xdr:row>39</xdr:row>
      <xdr:rowOff>127000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616918D-F2BB-42D0-9918-3F7BB62BB9E4}"/>
            </a:ext>
            <a:ext uri="{147F2762-F138-4A5C-976F-8EAC2B608ADB}">
              <a16:predDERef xmlns:a16="http://schemas.microsoft.com/office/drawing/2014/main" pred="{B0DF6260-6458-4B5B-8D3A-AF568C0A7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274320</xdr:colOff>
      <xdr:row>0</xdr:row>
      <xdr:rowOff>167640</xdr:rowOff>
    </xdr:from>
    <xdr:to>
      <xdr:col>24</xdr:col>
      <xdr:colOff>91440</xdr:colOff>
      <xdr:row>9</xdr:row>
      <xdr:rowOff>157480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E83EA2-0A7C-4254-BE14-750FF944F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274320</xdr:colOff>
      <xdr:row>10</xdr:row>
      <xdr:rowOff>167640</xdr:rowOff>
    </xdr:from>
    <xdr:to>
      <xdr:col>24</xdr:col>
      <xdr:colOff>91440</xdr:colOff>
      <xdr:row>19</xdr:row>
      <xdr:rowOff>157480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822471-25AA-4B2B-BD5F-F99400AFA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274320</xdr:colOff>
      <xdr:row>20</xdr:row>
      <xdr:rowOff>167640</xdr:rowOff>
    </xdr:from>
    <xdr:to>
      <xdr:col>24</xdr:col>
      <xdr:colOff>91440</xdr:colOff>
      <xdr:row>29</xdr:row>
      <xdr:rowOff>157480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3D0A87A-45FB-4ACC-A2D1-B477C55F1A50}"/>
            </a:ext>
            <a:ext uri="{147F2762-F138-4A5C-976F-8EAC2B608ADB}">
              <a16:predDERef xmlns:a16="http://schemas.microsoft.com/office/drawing/2014/main" pred="{26822471-25AA-4B2B-BD5F-F99400AFA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274320</xdr:colOff>
      <xdr:row>30</xdr:row>
      <xdr:rowOff>167640</xdr:rowOff>
    </xdr:from>
    <xdr:to>
      <xdr:col>24</xdr:col>
      <xdr:colOff>91440</xdr:colOff>
      <xdr:row>39</xdr:row>
      <xdr:rowOff>96520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ECF3000-D23A-458A-A4C8-ABE3709F0DAE}"/>
            </a:ext>
            <a:ext uri="{147F2762-F138-4A5C-976F-8EAC2B608ADB}">
              <a16:predDERef xmlns:a16="http://schemas.microsoft.com/office/drawing/2014/main" pred="{73D0A87A-45FB-4ACC-A2D1-B477C55F1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22860</xdr:colOff>
      <xdr:row>0</xdr:row>
      <xdr:rowOff>190500</xdr:rowOff>
    </xdr:from>
    <xdr:to>
      <xdr:col>17</xdr:col>
      <xdr:colOff>457200</xdr:colOff>
      <xdr:row>9</xdr:row>
      <xdr:rowOff>180340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3D4DB47-E014-4A17-B7F5-E3CF0E1E5E19}"/>
            </a:ext>
            <a:ext uri="{147F2762-F138-4A5C-976F-8EAC2B608ADB}">
              <a16:predDERef xmlns:a16="http://schemas.microsoft.com/office/drawing/2014/main" pred="{7ECF3000-D23A-458A-A4C8-ABE3709F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15240</xdr:colOff>
      <xdr:row>10</xdr:row>
      <xdr:rowOff>190500</xdr:rowOff>
    </xdr:from>
    <xdr:to>
      <xdr:col>17</xdr:col>
      <xdr:colOff>449580</xdr:colOff>
      <xdr:row>19</xdr:row>
      <xdr:rowOff>180340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1238808-3597-4841-91F3-9B2D930160BE}"/>
            </a:ext>
            <a:ext uri="{147F2762-F138-4A5C-976F-8EAC2B608ADB}">
              <a16:predDERef xmlns:a16="http://schemas.microsoft.com/office/drawing/2014/main" pred="{D3D4DB47-E014-4A17-B7F5-E3CF0E1E5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15240</xdr:colOff>
      <xdr:row>20</xdr:row>
      <xdr:rowOff>190500</xdr:rowOff>
    </xdr:from>
    <xdr:to>
      <xdr:col>17</xdr:col>
      <xdr:colOff>449580</xdr:colOff>
      <xdr:row>29</xdr:row>
      <xdr:rowOff>180340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03A76A7-1380-48B4-BAB7-05AC2FAACE09}"/>
            </a:ext>
            <a:ext uri="{147F2762-F138-4A5C-976F-8EAC2B608ADB}">
              <a16:predDERef xmlns:a16="http://schemas.microsoft.com/office/drawing/2014/main" pred="{71238808-3597-4841-91F3-9B2D93016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15240</xdr:colOff>
      <xdr:row>30</xdr:row>
      <xdr:rowOff>190500</xdr:rowOff>
    </xdr:from>
    <xdr:to>
      <xdr:col>17</xdr:col>
      <xdr:colOff>449580</xdr:colOff>
      <xdr:row>39</xdr:row>
      <xdr:rowOff>119380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4B6E399-50FB-4F7E-AC62-A13C34B8BF76}"/>
            </a:ext>
            <a:ext uri="{147F2762-F138-4A5C-976F-8EAC2B608ADB}">
              <a16:predDERef xmlns:a16="http://schemas.microsoft.com/office/drawing/2014/main" pred="{903A76A7-1380-48B4-BAB7-05AC2FAAC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10</xdr:col>
      <xdr:colOff>601980</xdr:colOff>
      <xdr:row>10</xdr:row>
      <xdr:rowOff>5080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E2DBA9-3766-435E-80A0-CE88F5C69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10</xdr:col>
      <xdr:colOff>601980</xdr:colOff>
      <xdr:row>20</xdr:row>
      <xdr:rowOff>5080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420DC1A-521E-455F-9FF7-D1AE8DF598D3}"/>
            </a:ext>
            <a:ext uri="{147F2762-F138-4A5C-976F-8EAC2B608ADB}">
              <a16:predDERef xmlns:a16="http://schemas.microsoft.com/office/drawing/2014/main" pred="{DBE2DBA9-3766-435E-80A0-CE88F5C69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10</xdr:col>
      <xdr:colOff>601980</xdr:colOff>
      <xdr:row>28</xdr:row>
      <xdr:rowOff>184694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EC0CA7A-281E-4BDB-8A40-43963687A967}"/>
            </a:ext>
            <a:ext uri="{147F2762-F138-4A5C-976F-8EAC2B608ADB}">
              <a16:predDERef xmlns:a16="http://schemas.microsoft.com/office/drawing/2014/main" pred="{5420DC1A-521E-455F-9FF7-D1AE8DF59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342900</xdr:colOff>
      <xdr:row>0</xdr:row>
      <xdr:rowOff>165100</xdr:rowOff>
    </xdr:from>
    <xdr:to>
      <xdr:col>24</xdr:col>
      <xdr:colOff>175571</xdr:colOff>
      <xdr:row>9</xdr:row>
      <xdr:rowOff>141877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B17AFF-9BBE-4EC8-A89F-C0C31808C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342900</xdr:colOff>
      <xdr:row>10</xdr:row>
      <xdr:rowOff>152400</xdr:rowOff>
    </xdr:from>
    <xdr:to>
      <xdr:col>24</xdr:col>
      <xdr:colOff>175571</xdr:colOff>
      <xdr:row>19</xdr:row>
      <xdr:rowOff>141877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6837A2-F030-4CC7-B0DD-7D21D9FCF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342900</xdr:colOff>
      <xdr:row>20</xdr:row>
      <xdr:rowOff>152400</xdr:rowOff>
    </xdr:from>
    <xdr:to>
      <xdr:col>24</xdr:col>
      <xdr:colOff>175571</xdr:colOff>
      <xdr:row>28</xdr:row>
      <xdr:rowOff>134101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29B182B-247D-4529-8834-CF2F38E0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284480</xdr:colOff>
      <xdr:row>1</xdr:row>
      <xdr:rowOff>0</xdr:rowOff>
    </xdr:from>
    <xdr:to>
      <xdr:col>17</xdr:col>
      <xdr:colOff>403860</xdr:colOff>
      <xdr:row>10</xdr:row>
      <xdr:rowOff>5080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CFBBF75-4810-4952-BBFD-E3716B8241B8}"/>
            </a:ext>
            <a:ext uri="{147F2762-F138-4A5C-976F-8EAC2B608ADB}">
              <a16:predDERef xmlns:a16="http://schemas.microsoft.com/office/drawing/2014/main" pred="{F29B182B-247D-4529-8834-CF2F38E0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284480</xdr:colOff>
      <xdr:row>11</xdr:row>
      <xdr:rowOff>0</xdr:rowOff>
    </xdr:from>
    <xdr:to>
      <xdr:col>17</xdr:col>
      <xdr:colOff>403860</xdr:colOff>
      <xdr:row>20</xdr:row>
      <xdr:rowOff>5080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94827F-1A6D-407E-A390-3512AF340897}"/>
            </a:ext>
            <a:ext uri="{147F2762-F138-4A5C-976F-8EAC2B608ADB}">
              <a16:predDERef xmlns:a16="http://schemas.microsoft.com/office/drawing/2014/main" pred="{4CFBBF75-4810-4952-BBFD-E3716B824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284480</xdr:colOff>
      <xdr:row>21</xdr:row>
      <xdr:rowOff>0</xdr:rowOff>
    </xdr:from>
    <xdr:to>
      <xdr:col>17</xdr:col>
      <xdr:colOff>403860</xdr:colOff>
      <xdr:row>29</xdr:row>
      <xdr:rowOff>6894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FF6BF89-5B59-4CB9-B555-F887827A10A0}"/>
            </a:ext>
            <a:ext uri="{147F2762-F138-4A5C-976F-8EAC2B608ADB}">
              <a16:predDERef xmlns:a16="http://schemas.microsoft.com/office/drawing/2014/main" pred="{6A94827F-1A6D-407E-A390-3512AF340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5"/>
  <sheetViews>
    <sheetView tabSelected="1" zoomScale="60" zoomScaleNormal="60" workbookViewId="0">
      <selection activeCell="E4" sqref="E4"/>
    </sheetView>
  </sheetViews>
  <sheetFormatPr defaultColWidth="8.85546875" defaultRowHeight="15" customHeight="1"/>
  <cols>
    <col min="1" max="1" width="3.5703125" customWidth="1"/>
    <col min="2" max="2" width="12.28515625" customWidth="1"/>
    <col min="3" max="5" width="24.7109375" customWidth="1"/>
    <col min="6" max="6" width="30.7109375" customWidth="1"/>
    <col min="7" max="7" width="5.7109375" customWidth="1"/>
    <col min="8" max="8" width="12.28515625" customWidth="1"/>
    <col min="9" max="9" width="20.7109375" customWidth="1"/>
    <col min="12" max="12" width="4.5703125" customWidth="1"/>
  </cols>
  <sheetData>
    <row r="2" spans="2:6" ht="24" customHeight="1">
      <c r="B2" s="2" t="s">
        <v>0</v>
      </c>
      <c r="C2" s="1" t="s">
        <v>1</v>
      </c>
      <c r="D2" s="8"/>
      <c r="E2" s="8"/>
      <c r="F2" s="8"/>
    </row>
    <row r="3" spans="2:6" ht="43.9" customHeight="1">
      <c r="B3" s="3" t="s">
        <v>2</v>
      </c>
      <c r="C3" s="11" t="s">
        <v>3</v>
      </c>
      <c r="D3" s="11" t="s">
        <v>4</v>
      </c>
      <c r="E3" s="3" t="s">
        <v>5</v>
      </c>
      <c r="F3" s="3" t="s">
        <v>6</v>
      </c>
    </row>
    <row r="4" spans="2:6" ht="14.45">
      <c r="B4" s="1">
        <v>4</v>
      </c>
      <c r="C4" s="15">
        <v>340.48849999999999</v>
      </c>
      <c r="D4" s="12">
        <f>C4/B4</f>
        <v>85.122124999999997</v>
      </c>
      <c r="E4" s="1">
        <f>B4/(C4*0.001)</f>
        <v>11.747827019121058</v>
      </c>
      <c r="F4" s="1" t="str">
        <f>CONCATENATE(B4,"/(",C4,"*","0,001)")</f>
        <v>4/(340,4885*0,001)</v>
      </c>
    </row>
    <row r="5" spans="2:6" ht="14.45">
      <c r="B5" s="1">
        <v>16</v>
      </c>
      <c r="C5" s="15">
        <v>3895.4054000000001</v>
      </c>
      <c r="D5" s="12">
        <f t="shared" ref="D5:D8" si="0">C5/B5</f>
        <v>243.46283750000001</v>
      </c>
      <c r="E5" s="1">
        <f>B5/(C5*0.001)</f>
        <v>4.1074030446227754</v>
      </c>
      <c r="F5" s="1" t="str">
        <f>CONCATENATE(B5,"/(",C5,"*","0,001)")</f>
        <v>16/(3895,4054*0,001)</v>
      </c>
    </row>
    <row r="6" spans="2:6" ht="14.45">
      <c r="B6" s="1">
        <v>32</v>
      </c>
      <c r="C6" s="15">
        <v>15377.6481</v>
      </c>
      <c r="D6" s="12">
        <f t="shared" si="0"/>
        <v>480.55150312500001</v>
      </c>
      <c r="E6" s="1">
        <f>B6/(C6*0.001)</f>
        <v>2.0809424036696482</v>
      </c>
      <c r="F6" s="1" t="str">
        <f>CONCATENATE(B6,"/(",C6,"*","0,001)")</f>
        <v>32/(15377,6481*0,001)</v>
      </c>
    </row>
    <row r="7" spans="2:6" ht="14.45">
      <c r="B7" s="1">
        <v>64</v>
      </c>
      <c r="C7" s="15">
        <v>28496.060300000001</v>
      </c>
      <c r="D7" s="12">
        <f t="shared" ref="D7" si="1">C7/B7</f>
        <v>445.25094218750002</v>
      </c>
      <c r="E7" s="1">
        <f>B7/(C7*0.001)</f>
        <v>2.2459245006580786</v>
      </c>
      <c r="F7" s="1" t="str">
        <f>CONCATENATE(B7,"/(",C7,"*","0,001)")</f>
        <v>64/(28496,0603*0,001)</v>
      </c>
    </row>
    <row r="8" spans="2:6" ht="14.45">
      <c r="B8" s="1">
        <v>128</v>
      </c>
      <c r="C8" s="15">
        <v>82719.120999999999</v>
      </c>
      <c r="D8" s="12">
        <f t="shared" si="0"/>
        <v>646.24313281249999</v>
      </c>
      <c r="E8" s="1">
        <f>B8/(C8*0.001)</f>
        <v>1.547405224482499</v>
      </c>
      <c r="F8" s="1" t="str">
        <f>CONCATENATE(B8,"/(",C8,"*","0,001)")</f>
        <v>128/(82719,121*0,001)</v>
      </c>
    </row>
    <row r="9" spans="2:6" ht="14.45">
      <c r="B9" s="8"/>
      <c r="C9" s="17">
        <f>(B4*2.6*1000)/C4</f>
        <v>30.54435024971475</v>
      </c>
      <c r="D9" s="8"/>
      <c r="E9" s="8"/>
      <c r="F9" s="8"/>
    </row>
    <row r="10" spans="2:6" ht="14.45">
      <c r="B10" s="8"/>
      <c r="C10" s="17">
        <f t="shared" ref="C10:C11" si="2">(B5*2.6*1000)/C5</f>
        <v>10.679247916019216</v>
      </c>
      <c r="D10" s="8"/>
      <c r="E10" s="8"/>
      <c r="F10" s="8"/>
    </row>
    <row r="11" spans="2:6" ht="15" customHeight="1">
      <c r="C11" s="17">
        <f t="shared" si="2"/>
        <v>5.4104502495410856</v>
      </c>
    </row>
    <row r="12" spans="2:6" ht="24" customHeight="1">
      <c r="B12" s="2" t="s">
        <v>0</v>
      </c>
      <c r="C12" s="1" t="s">
        <v>7</v>
      </c>
      <c r="D12" s="8"/>
      <c r="E12" s="8"/>
      <c r="F12" s="8"/>
    </row>
    <row r="13" spans="2:6" ht="43.9" customHeight="1">
      <c r="B13" s="3" t="s">
        <v>2</v>
      </c>
      <c r="C13" s="3" t="s">
        <v>3</v>
      </c>
      <c r="D13" s="11" t="s">
        <v>4</v>
      </c>
      <c r="E13" s="3" t="s">
        <v>8</v>
      </c>
      <c r="F13" s="3" t="s">
        <v>6</v>
      </c>
    </row>
    <row r="14" spans="2:6" ht="14.45">
      <c r="B14" s="1">
        <v>4</v>
      </c>
      <c r="C14" s="16">
        <v>6.4352</v>
      </c>
      <c r="D14" s="1">
        <f>C14/B14</f>
        <v>1.6088</v>
      </c>
      <c r="E14" s="1">
        <f>B14/(C14*0.001)</f>
        <v>621.58130283441074</v>
      </c>
      <c r="F14" s="1" t="str">
        <f>CONCATENATE(B14,"/(",C14,"*","0,001)")</f>
        <v>4/(6,4352*0,001)</v>
      </c>
    </row>
    <row r="15" spans="2:6" ht="14.45">
      <c r="B15" s="1">
        <v>16</v>
      </c>
      <c r="C15" s="16">
        <v>35.044699999999999</v>
      </c>
      <c r="D15" s="1">
        <f t="shared" ref="D15:D18" si="3">C15/B15</f>
        <v>2.1902937499999999</v>
      </c>
      <c r="E15" s="1">
        <f>B15/(C15*0.001)</f>
        <v>456.5597651000009</v>
      </c>
      <c r="F15" s="1" t="str">
        <f>CONCATENATE(B15,"/(",C15,"*","0,001)")</f>
        <v>16/(35,0447*0,001)</v>
      </c>
    </row>
    <row r="16" spans="2:6" ht="14.45">
      <c r="B16" s="1">
        <v>32</v>
      </c>
      <c r="C16" s="16">
        <v>1867.6261</v>
      </c>
      <c r="D16" s="1">
        <f t="shared" si="3"/>
        <v>58.363315624999998</v>
      </c>
      <c r="E16" s="1">
        <f>B16/(C16*0.001)</f>
        <v>17.134050546841255</v>
      </c>
      <c r="F16" s="1" t="str">
        <f>CONCATENATE(B16,"/(",C16,"*","0,001)")</f>
        <v>32/(1867,6261*0,001)</v>
      </c>
    </row>
    <row r="17" spans="2:6" ht="14.45">
      <c r="B17" s="1">
        <v>64</v>
      </c>
      <c r="C17" s="16">
        <v>4286.5637999999999</v>
      </c>
      <c r="D17" s="1">
        <f t="shared" ref="D17" si="4">C17/B17</f>
        <v>66.977559374999998</v>
      </c>
      <c r="E17" s="1">
        <f>B17/(C17*0.001)</f>
        <v>14.930373834631833</v>
      </c>
      <c r="F17" s="1" t="str">
        <f>CONCATENATE(B17,"/(",C17,"*","0,001)")</f>
        <v>64/(4286,5638*0,001)</v>
      </c>
    </row>
    <row r="18" spans="2:6" ht="14.45">
      <c r="B18" s="1">
        <v>128</v>
      </c>
      <c r="C18" s="16">
        <v>15680.9887</v>
      </c>
      <c r="D18" s="1">
        <f t="shared" si="3"/>
        <v>122.50772421875</v>
      </c>
      <c r="E18" s="1">
        <f>B18/(C18*0.001)</f>
        <v>8.1627506051324428</v>
      </c>
      <c r="F18" s="1" t="str">
        <f>CONCATENATE(B18,"/(",C18,"*","0,001)")</f>
        <v>128/(15680,9887*0,001)</v>
      </c>
    </row>
    <row r="19" spans="2:6" ht="14.45">
      <c r="B19" s="8"/>
      <c r="C19" s="8"/>
      <c r="D19" s="8"/>
      <c r="E19" s="8"/>
      <c r="F19" s="8"/>
    </row>
    <row r="20" spans="2:6" ht="14.45">
      <c r="B20" s="8"/>
      <c r="C20" s="8"/>
      <c r="D20" s="8"/>
      <c r="E20" s="8"/>
      <c r="F20" s="8"/>
    </row>
    <row r="22" spans="2:6" ht="24" customHeight="1">
      <c r="B22" s="2" t="s">
        <v>0</v>
      </c>
      <c r="C22" s="1" t="s">
        <v>9</v>
      </c>
      <c r="D22" s="8"/>
      <c r="E22" s="8"/>
      <c r="F22" s="8"/>
    </row>
    <row r="23" spans="2:6" ht="43.9" customHeight="1">
      <c r="B23" s="3" t="s">
        <v>2</v>
      </c>
      <c r="C23" s="3" t="s">
        <v>3</v>
      </c>
      <c r="D23" s="11" t="s">
        <v>4</v>
      </c>
      <c r="E23" s="3" t="s">
        <v>10</v>
      </c>
      <c r="F23" s="3" t="s">
        <v>6</v>
      </c>
    </row>
    <row r="24" spans="2:6" ht="14.45">
      <c r="B24" s="1">
        <v>4</v>
      </c>
      <c r="C24" s="16">
        <v>4.1249000000000002</v>
      </c>
      <c r="D24" s="1">
        <f>C24/B24</f>
        <v>1.0312250000000001</v>
      </c>
      <c r="E24" s="1">
        <f>B24/(C24*0.001)</f>
        <v>969.72047807219576</v>
      </c>
      <c r="F24" s="1" t="str">
        <f>CONCATENATE(B24,"/(",C24,"*","0,001)")</f>
        <v>4/(4,1249*0,001)</v>
      </c>
    </row>
    <row r="25" spans="2:6" ht="14.45">
      <c r="B25" s="1">
        <v>16</v>
      </c>
      <c r="C25" s="16">
        <v>54.66</v>
      </c>
      <c r="D25" s="1">
        <f t="shared" ref="D25:D28" si="5">C25/B25</f>
        <v>3.4162499999999998</v>
      </c>
      <c r="E25" s="1">
        <f>B25/(C25*0.001)</f>
        <v>292.71862422246613</v>
      </c>
      <c r="F25" s="1" t="str">
        <f>CONCATENATE(B25,"/(",C25,"*","0,001)")</f>
        <v>16/(54,66*0,001)</v>
      </c>
    </row>
    <row r="26" spans="2:6" ht="14.45">
      <c r="B26" s="1">
        <v>32</v>
      </c>
      <c r="C26" s="16">
        <v>94.851900000000001</v>
      </c>
      <c r="D26" s="1">
        <f t="shared" si="5"/>
        <v>2.964121875</v>
      </c>
      <c r="E26" s="1">
        <f>B26/(C26*0.001)</f>
        <v>337.36804428799002</v>
      </c>
      <c r="F26" s="1" t="str">
        <f>CONCATENATE(B26,"/(",C26,"*","0,001)")</f>
        <v>32/(94,8519*0,001)</v>
      </c>
    </row>
    <row r="27" spans="2:6" ht="14.45">
      <c r="B27" s="1">
        <v>64</v>
      </c>
      <c r="C27" s="16">
        <v>420.77480000000003</v>
      </c>
      <c r="D27" s="1">
        <f t="shared" ref="D27" si="6">C27/B27</f>
        <v>6.5746062500000004</v>
      </c>
      <c r="E27" s="1">
        <f>B27/(C27*0.001)</f>
        <v>152.10036342480583</v>
      </c>
      <c r="F27" s="1" t="str">
        <f>CONCATENATE(B27,"/(",C27,"*","0,001)")</f>
        <v>64/(420,7748*0,001)</v>
      </c>
    </row>
    <row r="28" spans="2:6" ht="14.45">
      <c r="B28" s="1">
        <v>128</v>
      </c>
      <c r="C28" s="16">
        <v>1941.3927000000001</v>
      </c>
      <c r="D28" s="1">
        <f t="shared" si="5"/>
        <v>15.167130468750001</v>
      </c>
      <c r="E28" s="1">
        <f>B28/(C28*0.001)</f>
        <v>65.932049708438683</v>
      </c>
      <c r="F28" s="1" t="str">
        <f>CONCATENATE(B28,"/(",C28,"*","0,001)")</f>
        <v>128/(1941,3927*0,001)</v>
      </c>
    </row>
    <row r="29" spans="2:6" ht="14.45">
      <c r="B29" s="8"/>
      <c r="C29" s="8"/>
      <c r="D29" s="17">
        <f>(B24*2.6*1000)/C24</f>
        <v>2521.2732429877087</v>
      </c>
      <c r="E29" s="8"/>
      <c r="F29" s="8"/>
    </row>
    <row r="30" spans="2:6" ht="14.45">
      <c r="B30" s="8"/>
      <c r="C30" s="8"/>
      <c r="D30" s="17">
        <f>(B25*2.6*1000)/C25</f>
        <v>761.06842297841206</v>
      </c>
      <c r="E30" s="8"/>
      <c r="F30" s="8"/>
    </row>
    <row r="31" spans="2:6" ht="15" customHeight="1">
      <c r="D31" s="17">
        <f>(B26*2.6*1000)/C26</f>
        <v>877.15691514877403</v>
      </c>
    </row>
    <row r="32" spans="2:6" ht="28.9">
      <c r="B32" s="2" t="s">
        <v>0</v>
      </c>
      <c r="C32" s="4" t="s">
        <v>11</v>
      </c>
      <c r="D32" s="6"/>
      <c r="E32" s="6"/>
      <c r="F32" s="6"/>
    </row>
    <row r="33" spans="2:19" ht="43.9" customHeight="1">
      <c r="B33" s="3" t="s">
        <v>2</v>
      </c>
      <c r="C33" s="3" t="s">
        <v>3</v>
      </c>
      <c r="D33" s="11" t="s">
        <v>4</v>
      </c>
      <c r="E33" s="3" t="s">
        <v>12</v>
      </c>
      <c r="F33" s="3" t="s">
        <v>6</v>
      </c>
    </row>
    <row r="34" spans="2:19" ht="14.45">
      <c r="B34" s="1">
        <v>4</v>
      </c>
      <c r="C34" s="16">
        <v>1.4091</v>
      </c>
      <c r="D34" s="1">
        <f>C34/B34</f>
        <v>0.352275</v>
      </c>
      <c r="E34" s="1">
        <f>B34/(C34*0.001)</f>
        <v>2838.6913632815267</v>
      </c>
      <c r="F34" s="1" t="str">
        <f>CONCATENATE(B34,"/(",C34,"*","0,001)")</f>
        <v>4/(1,4091*0,001)</v>
      </c>
    </row>
    <row r="35" spans="2:19" ht="14.45">
      <c r="B35" s="1">
        <v>16</v>
      </c>
      <c r="C35" s="16">
        <v>3.7021000000000002</v>
      </c>
      <c r="D35" s="1">
        <f>C35/B35</f>
        <v>0.23138125000000001</v>
      </c>
      <c r="E35" s="1">
        <f>B35/(C35*0.001)</f>
        <v>4321.8713703033409</v>
      </c>
      <c r="F35" s="1" t="str">
        <f>CONCATENATE(B35,"/(",C35,"*","0,001)")</f>
        <v>16/(3,7021*0,001)</v>
      </c>
    </row>
    <row r="36" spans="2:19" ht="14.45">
      <c r="B36" s="1">
        <v>32</v>
      </c>
      <c r="C36" s="16">
        <v>4.8254999999999999</v>
      </c>
      <c r="D36" s="1">
        <f t="shared" ref="D35:D38" si="7">C36/B36</f>
        <v>0.150796875</v>
      </c>
      <c r="E36" s="1">
        <f>B36/(C36*0.001)</f>
        <v>6631.4371567713188</v>
      </c>
      <c r="F36" s="1" t="str">
        <f>CONCATENATE(B36,"/(",C36,"*","0,001)")</f>
        <v>32/(4,8255*0,001)</v>
      </c>
    </row>
    <row r="37" spans="2:19" ht="14.45">
      <c r="B37" s="1">
        <v>64</v>
      </c>
      <c r="C37" s="16">
        <v>6.6311</v>
      </c>
      <c r="D37" s="1">
        <f t="shared" ref="D37" si="8">C37/B37</f>
        <v>0.1036109375</v>
      </c>
      <c r="E37" s="1">
        <f>B37/(C37*0.001)</f>
        <v>9651.4907028999714</v>
      </c>
      <c r="F37" s="1" t="str">
        <f>CONCATENATE(B37,"/(",C37,"*","0,001)")</f>
        <v>64/(6,6311*0,001)</v>
      </c>
    </row>
    <row r="38" spans="2:19" ht="14.45">
      <c r="B38" s="1">
        <v>128</v>
      </c>
      <c r="C38" s="16">
        <v>10.5359</v>
      </c>
      <c r="D38" s="1">
        <f t="shared" si="7"/>
        <v>8.2311718749999999E-2</v>
      </c>
      <c r="E38" s="1">
        <f>B38/(C38*0.001)</f>
        <v>12148.938391594453</v>
      </c>
      <c r="F38" s="1" t="str">
        <f>CONCATENATE(B38,"/(",C38,"*","0,001)")</f>
        <v>128/(10,5359*0,001)</v>
      </c>
    </row>
    <row r="39" spans="2:19" ht="15" customHeight="1">
      <c r="C39" s="18">
        <f>(B34*2.6*1000)/C34</f>
        <v>7380.5975445319709</v>
      </c>
      <c r="D39" s="8"/>
    </row>
    <row r="40" spans="2:19" ht="15" customHeight="1">
      <c r="C40" s="18">
        <f>(B35*2.6*1000)/C35</f>
        <v>11236.865562788687</v>
      </c>
    </row>
    <row r="41" spans="2:19" ht="15" customHeight="1">
      <c r="C41" s="18">
        <f>(B36*2.6*1000)/C36</f>
        <v>17241.736607605431</v>
      </c>
    </row>
    <row r="45" spans="2:19" ht="14.45">
      <c r="S45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4F94B-3D85-4F74-8530-1371CF1D5B18}">
  <dimension ref="B2:I29"/>
  <sheetViews>
    <sheetView topLeftCell="C1" zoomScale="60" zoomScaleNormal="60" workbookViewId="0">
      <selection activeCell="C22" sqref="C22"/>
    </sheetView>
  </sheetViews>
  <sheetFormatPr defaultColWidth="8.85546875" defaultRowHeight="15" customHeight="1"/>
  <cols>
    <col min="1" max="1" width="4.42578125" customWidth="1"/>
    <col min="2" max="2" width="12.28515625" customWidth="1"/>
    <col min="3" max="5" width="24.7109375" customWidth="1"/>
    <col min="6" max="6" width="30.7109375" customWidth="1"/>
    <col min="7" max="7" width="5.7109375" customWidth="1"/>
    <col min="8" max="8" width="12.28515625" customWidth="1"/>
    <col min="9" max="9" width="20.7109375" customWidth="1"/>
    <col min="12" max="12" width="4.7109375" customWidth="1"/>
  </cols>
  <sheetData>
    <row r="2" spans="2:9" ht="24" customHeight="1">
      <c r="B2" s="9" t="s">
        <v>0</v>
      </c>
      <c r="C2" s="1" t="s">
        <v>13</v>
      </c>
      <c r="D2" s="8"/>
      <c r="E2" s="8"/>
      <c r="F2" s="8"/>
    </row>
    <row r="3" spans="2:9" ht="43.9" customHeight="1">
      <c r="B3" s="10" t="s">
        <v>2</v>
      </c>
      <c r="C3" s="13" t="s">
        <v>3</v>
      </c>
      <c r="D3" s="13" t="s">
        <v>4</v>
      </c>
      <c r="E3" s="10" t="s">
        <v>14</v>
      </c>
      <c r="F3" s="10" t="s">
        <v>6</v>
      </c>
    </row>
    <row r="4" spans="2:9" ht="14.45">
      <c r="B4" s="1">
        <v>4</v>
      </c>
      <c r="C4" s="15">
        <v>335.09710000000001</v>
      </c>
      <c r="D4" s="12">
        <f>C4/B4</f>
        <v>83.774275000000003</v>
      </c>
      <c r="E4" s="1">
        <f>B4/(C4*0.001)</f>
        <v>11.936838605884681</v>
      </c>
      <c r="F4" s="1" t="str">
        <f>CONCATENATE(B4,"/(",C4,"*","0,001)")</f>
        <v>4/(335,0971*0,001)</v>
      </c>
    </row>
    <row r="5" spans="2:9" ht="14.45">
      <c r="B5" s="1">
        <v>16</v>
      </c>
      <c r="C5" s="15">
        <v>3878.7628</v>
      </c>
      <c r="D5" s="12">
        <f t="shared" ref="D5:D8" si="0">C5/B5</f>
        <v>242.422675</v>
      </c>
      <c r="E5" s="1">
        <f>B5/(C5*0.001)</f>
        <v>4.1250266708755685</v>
      </c>
      <c r="F5" s="1" t="str">
        <f>CONCATENATE(B5,"/(",C5,"*","0,001)")</f>
        <v>16/(3878,7628*0,001)</v>
      </c>
    </row>
    <row r="6" spans="2:9" ht="14.45">
      <c r="B6" s="1">
        <v>32</v>
      </c>
      <c r="C6" s="15">
        <v>15249.5561</v>
      </c>
      <c r="D6" s="12">
        <f t="shared" si="0"/>
        <v>476.54862812499999</v>
      </c>
      <c r="E6" s="1">
        <f>B6/(C6*0.001)</f>
        <v>2.0984217370104301</v>
      </c>
      <c r="F6" s="1" t="str">
        <f>CONCATENATE(B6,"/(",C6,"*","0,001)")</f>
        <v>32/(15249,5561*0,001)</v>
      </c>
    </row>
    <row r="7" spans="2:9" ht="14.45">
      <c r="B7" s="1">
        <v>64</v>
      </c>
      <c r="C7" s="15">
        <v>40259.422599999998</v>
      </c>
      <c r="D7" s="12">
        <f t="shared" ref="D7" si="1">C7/B7</f>
        <v>629.05347812499997</v>
      </c>
      <c r="E7" s="1">
        <f>B7/(C7*0.001)</f>
        <v>1.5896899624188847</v>
      </c>
      <c r="F7" s="1" t="str">
        <f>CONCATENATE(B7,"/(",C7,"*","0,001)")</f>
        <v>64/(40259,4226*0,001)</v>
      </c>
    </row>
    <row r="8" spans="2:9" ht="14.45">
      <c r="B8" s="1">
        <v>128</v>
      </c>
      <c r="C8" s="15">
        <v>290186.0539</v>
      </c>
      <c r="D8" s="12">
        <f t="shared" si="0"/>
        <v>2267.07854609375</v>
      </c>
      <c r="E8" s="1">
        <f>B8/(C8*0.001)</f>
        <v>0.44109631830932039</v>
      </c>
      <c r="F8" s="1" t="str">
        <f>CONCATENATE(B8,"/(",C8,"*","0,001)")</f>
        <v>128/(290186,0539*0,001)</v>
      </c>
    </row>
    <row r="9" spans="2:9" ht="14.45">
      <c r="B9" s="8"/>
      <c r="C9" s="8"/>
      <c r="D9" s="8"/>
      <c r="E9" s="8"/>
      <c r="F9" s="8"/>
    </row>
    <row r="10" spans="2:9" ht="14.45">
      <c r="B10" s="8"/>
      <c r="C10" s="8"/>
      <c r="D10" s="8"/>
      <c r="E10" s="8"/>
      <c r="F10" s="8"/>
    </row>
    <row r="11" spans="2:9" ht="14.45"/>
    <row r="12" spans="2:9" ht="24" customHeight="1">
      <c r="B12" s="9" t="s">
        <v>0</v>
      </c>
      <c r="C12" s="4" t="s">
        <v>15</v>
      </c>
      <c r="D12" s="6"/>
      <c r="E12" s="6"/>
      <c r="F12" s="6"/>
      <c r="H12" s="5"/>
      <c r="I12" s="6"/>
    </row>
    <row r="13" spans="2:9" ht="43.9" customHeight="1">
      <c r="B13" s="10" t="s">
        <v>2</v>
      </c>
      <c r="C13" s="13" t="s">
        <v>3</v>
      </c>
      <c r="D13" s="13" t="s">
        <v>4</v>
      </c>
      <c r="E13" s="10" t="s">
        <v>16</v>
      </c>
      <c r="F13" s="10" t="s">
        <v>6</v>
      </c>
      <c r="H13" s="7"/>
      <c r="I13" s="7"/>
    </row>
    <row r="14" spans="2:9" ht="14.45">
      <c r="B14" s="1">
        <v>4</v>
      </c>
      <c r="C14" s="15">
        <v>5.258</v>
      </c>
      <c r="D14" s="12">
        <f>C14/B14</f>
        <v>1.3145</v>
      </c>
      <c r="E14" s="1">
        <f>B14/(C14*0.001)</f>
        <v>760.74553062000757</v>
      </c>
      <c r="F14" s="1" t="str">
        <f>CONCATENATE(B14,"/(",C14,"*","0,001)")</f>
        <v>4/(5,258*0,001)</v>
      </c>
      <c r="H14" s="8"/>
      <c r="I14" s="8"/>
    </row>
    <row r="15" spans="2:9" ht="14.45">
      <c r="B15" s="1">
        <v>16</v>
      </c>
      <c r="C15" s="15">
        <v>61.807000000000002</v>
      </c>
      <c r="D15" s="12">
        <f t="shared" ref="D15:D18" si="2">C15/B15</f>
        <v>3.8629375000000001</v>
      </c>
      <c r="E15" s="1">
        <f>B15/(C15*0.001)</f>
        <v>258.87035449059169</v>
      </c>
      <c r="F15" s="1" t="str">
        <f>CONCATENATE(B15,"/(",C15,"*","0,001)")</f>
        <v>16/(61,807*0,001)</v>
      </c>
      <c r="H15" s="8"/>
      <c r="I15" s="8"/>
    </row>
    <row r="16" spans="2:9" ht="14.45">
      <c r="B16" s="1">
        <v>32</v>
      </c>
      <c r="C16" s="15">
        <v>280.77600000000001</v>
      </c>
      <c r="D16" s="12">
        <f t="shared" si="2"/>
        <v>8.7742500000000003</v>
      </c>
      <c r="E16" s="1">
        <f>B16/(C16*0.001)</f>
        <v>113.96985497335953</v>
      </c>
      <c r="F16" s="1" t="str">
        <f>CONCATENATE(B16,"/(",C16,"*","0,001)")</f>
        <v>32/(280,776*0,001)</v>
      </c>
      <c r="H16" s="8"/>
      <c r="I16" s="8"/>
    </row>
    <row r="17" spans="2:9" ht="14.45">
      <c r="B17" s="1">
        <v>64</v>
      </c>
      <c r="C17" s="15">
        <v>1035.8882000000001</v>
      </c>
      <c r="D17" s="12">
        <f t="shared" ref="D17" si="3">C17/B17</f>
        <v>16.185753125000002</v>
      </c>
      <c r="E17" s="1">
        <f>B17/(C17*0.001)</f>
        <v>61.782729062846741</v>
      </c>
      <c r="F17" s="1" t="str">
        <f>CONCATENATE(B17,"/(",C17,"*","0,001)")</f>
        <v>64/(1035,8882*0,001)</v>
      </c>
      <c r="H17" s="8"/>
      <c r="I17" s="8"/>
    </row>
    <row r="18" spans="2:9" ht="14.45">
      <c r="B18" s="1">
        <v>128</v>
      </c>
      <c r="C18" s="15">
        <v>3425.3894</v>
      </c>
      <c r="D18" s="12">
        <f t="shared" si="2"/>
        <v>26.7608546875</v>
      </c>
      <c r="E18" s="1">
        <f>B18/(C18*0.001)</f>
        <v>37.368014275982752</v>
      </c>
      <c r="F18" s="1" t="str">
        <f>CONCATENATE(B18,"/(",C18,"*","0,001)")</f>
        <v>128/(3425,3894*0,001)</v>
      </c>
      <c r="H18" s="8"/>
      <c r="I18" s="8"/>
    </row>
    <row r="19" spans="2:9" ht="14.45">
      <c r="B19" s="8"/>
      <c r="C19" s="8"/>
      <c r="D19" s="8"/>
      <c r="E19" s="8"/>
      <c r="F19" s="8"/>
      <c r="H19" s="8"/>
      <c r="I19" s="8"/>
    </row>
    <row r="20" spans="2:9" ht="14.45">
      <c r="B20" s="8"/>
      <c r="C20" s="8"/>
      <c r="D20" s="8"/>
      <c r="E20" s="8"/>
      <c r="F20" s="8"/>
      <c r="H20" s="8"/>
      <c r="I20" s="8"/>
    </row>
    <row r="21" spans="2:9" ht="14.45"/>
    <row r="22" spans="2:9" ht="39" customHeight="1">
      <c r="B22" s="9" t="s">
        <v>0</v>
      </c>
      <c r="C22" s="4" t="s">
        <v>17</v>
      </c>
      <c r="D22" s="6"/>
      <c r="E22" s="6"/>
      <c r="F22" s="6"/>
    </row>
    <row r="23" spans="2:9" ht="43.9" customHeight="1">
      <c r="B23" s="10" t="s">
        <v>2</v>
      </c>
      <c r="C23" s="13" t="s">
        <v>3</v>
      </c>
      <c r="D23" s="13" t="s">
        <v>4</v>
      </c>
      <c r="E23" s="10" t="s">
        <v>18</v>
      </c>
      <c r="F23" s="10" t="s">
        <v>6</v>
      </c>
    </row>
    <row r="24" spans="2:9" ht="14.45">
      <c r="B24" s="1">
        <v>4</v>
      </c>
      <c r="C24" s="15">
        <v>2.2593000000000001</v>
      </c>
      <c r="D24" s="12">
        <f>C24/B24</f>
        <v>0.56482500000000002</v>
      </c>
      <c r="E24" s="1">
        <f>B24/(C24*0.001)</f>
        <v>1770.4598769530385</v>
      </c>
      <c r="F24" s="1" t="str">
        <f>CONCATENATE(B24,"/(",C24,"*","0,001)")</f>
        <v>4/(2,2593*0,001)</v>
      </c>
    </row>
    <row r="25" spans="2:9" ht="14.45">
      <c r="B25" s="1">
        <v>16</v>
      </c>
      <c r="C25" s="15">
        <v>5.6132999999999997</v>
      </c>
      <c r="D25" s="12">
        <f t="shared" ref="D25:D28" si="4">C25/B25</f>
        <v>0.35083124999999998</v>
      </c>
      <c r="E25" s="1">
        <f>B25/(C25*0.001)</f>
        <v>2850.373220743591</v>
      </c>
      <c r="F25" s="1" t="str">
        <f>CONCATENATE(B25,"/(",C25,"*","0,001)")</f>
        <v>16/(5,6133*0,001)</v>
      </c>
    </row>
    <row r="26" spans="2:9" ht="14.45">
      <c r="B26" s="1">
        <v>32</v>
      </c>
      <c r="C26" s="15">
        <v>8.8329000000000004</v>
      </c>
      <c r="D26" s="12">
        <f t="shared" si="4"/>
        <v>0.27602812500000001</v>
      </c>
      <c r="E26" s="1">
        <f>B26/(C26*0.001)</f>
        <v>3622.8192326416006</v>
      </c>
      <c r="F26" s="1" t="str">
        <f>CONCATENATE(B26,"/(",C26,"*","0,001)")</f>
        <v>32/(8,8329*0,001)</v>
      </c>
    </row>
    <row r="27" spans="2:9" ht="14.45">
      <c r="B27" s="1">
        <v>64</v>
      </c>
      <c r="C27" s="15">
        <v>11.400600000000001</v>
      </c>
      <c r="D27" s="12">
        <f t="shared" ref="D27" si="5">C27/B27</f>
        <v>0.17813437500000001</v>
      </c>
      <c r="E27" s="1">
        <f>B27/(C27*0.001)</f>
        <v>5613.7396277388907</v>
      </c>
      <c r="F27" s="1" t="str">
        <f>CONCATENATE(B27,"/(",C27,"*","0,001)")</f>
        <v>64/(11,4006*0,001)</v>
      </c>
    </row>
    <row r="28" spans="2:9" ht="14.45">
      <c r="B28" s="1">
        <v>128</v>
      </c>
      <c r="C28" s="15">
        <v>17.0381</v>
      </c>
      <c r="D28" s="12">
        <f t="shared" si="4"/>
        <v>0.13311015625</v>
      </c>
      <c r="E28" s="1">
        <f>B28/(C28*0.001)</f>
        <v>7512.5747589226494</v>
      </c>
      <c r="F28" s="1" t="str">
        <f>CONCATENATE(B28,"/(",C28,"*","0,001)")</f>
        <v>128/(17,0381*0,001)</v>
      </c>
    </row>
    <row r="29" spans="2:9" ht="14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2024-05-01T15:06:04Z</dcterms:created>
  <dcterms:modified xsi:type="dcterms:W3CDTF">2024-05-06T04:44:52Z</dcterms:modified>
  <cp:category/>
  <cp:contentStatus/>
</cp:coreProperties>
</file>