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2_컴활2급실기(스프레드시트)상시문제풀이_2022년2회\"/>
    </mc:Choice>
  </mc:AlternateContent>
  <xr:revisionPtr revIDLastSave="0" documentId="13_ncr:1_{F78533C8-C775-411C-A5DF-2D6939544AAB}" xr6:coauthVersionLast="47" xr6:coauthVersionMax="47" xr10:uidLastSave="{00000000-0000-0000-0000-000000000000}"/>
  <bookViews>
    <workbookView xWindow="0" yWindow="1695" windowWidth="15015" windowHeight="8145" tabRatio="844" firstSheet="1" activeTab="7" xr2:uid="{00000000-000D-0000-FFFF-FFFF00000000}"/>
  </bookViews>
  <sheets>
    <sheet name="기본작업-1" sheetId="14" r:id="rId1"/>
    <sheet name="기본작업-2" sheetId="13" r:id="rId2"/>
    <sheet name="기본작업-3" sheetId="10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_xlnm._FilterDatabase" localSheetId="2" hidden="1">'기본작업-3'!$A$3:$F$18</definedName>
    <definedName name="_xlnm.Criteria" localSheetId="2">'기본작업-3'!$H$3:$J$4</definedName>
    <definedName name="_xlnm.Extract" localSheetId="2">'기본작업-3'!$H$6:$M$6</definedName>
    <definedName name="배점">'기본작업-2'!#REF!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8" l="1"/>
  <c r="E5" i="8"/>
  <c r="E6" i="8"/>
  <c r="E7" i="8"/>
  <c r="E8" i="8"/>
  <c r="E3" i="8"/>
  <c r="F19" i="15"/>
  <c r="E19" i="15"/>
  <c r="D19" i="15"/>
  <c r="F14" i="15"/>
  <c r="E14" i="15"/>
  <c r="D14" i="15"/>
  <c r="F9" i="15"/>
  <c r="F21" i="15" s="1"/>
  <c r="E9" i="15"/>
  <c r="E21" i="15" s="1"/>
  <c r="D9" i="15"/>
  <c r="D21" i="15" s="1"/>
  <c r="F20" i="15"/>
  <c r="E20" i="15"/>
  <c r="D20" i="15"/>
  <c r="F15" i="15"/>
  <c r="E15" i="15"/>
  <c r="D15" i="15"/>
  <c r="F10" i="15"/>
  <c r="E10" i="15"/>
  <c r="D10" i="15"/>
  <c r="D22" i="15" s="1"/>
  <c r="D29" i="5"/>
  <c r="D30" i="5"/>
  <c r="D31" i="5"/>
  <c r="D32" i="5"/>
  <c r="D33" i="5"/>
  <c r="D34" i="5"/>
  <c r="D35" i="5"/>
  <c r="D36" i="5"/>
  <c r="D37" i="5"/>
  <c r="D28" i="5"/>
  <c r="K24" i="5"/>
  <c r="E24" i="5"/>
  <c r="I4" i="5"/>
  <c r="I5" i="5"/>
  <c r="I6" i="5"/>
  <c r="I7" i="5"/>
  <c r="I8" i="5"/>
  <c r="I9" i="5"/>
  <c r="I10" i="5"/>
  <c r="I11" i="5"/>
  <c r="I3" i="5"/>
  <c r="D3" i="5"/>
  <c r="D4" i="5"/>
  <c r="D5" i="5"/>
  <c r="D6" i="5"/>
  <c r="D7" i="5"/>
  <c r="D8" i="5"/>
  <c r="D9" i="5"/>
  <c r="D10" i="5"/>
  <c r="D11" i="5"/>
  <c r="K23" i="5"/>
  <c r="K22" i="5"/>
  <c r="K21" i="5"/>
  <c r="K20" i="5"/>
  <c r="K19" i="5"/>
  <c r="K18" i="5"/>
  <c r="K17" i="5"/>
  <c r="K16" i="5"/>
  <c r="K15" i="5"/>
  <c r="E16" i="5"/>
  <c r="E17" i="5"/>
  <c r="E18" i="5"/>
  <c r="E19" i="5"/>
  <c r="E20" i="5"/>
  <c r="E21" i="5"/>
  <c r="E22" i="5"/>
  <c r="E23" i="5"/>
  <c r="E15" i="5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4" i="10"/>
  <c r="E22" i="15" l="1"/>
  <c r="F2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권영빈</author>
  </authors>
  <commentList>
    <comment ref="F4" authorId="0" shapeId="0" xr:uid="{DA9C859A-58EA-46D3-9733-0C6EFAC969B9}">
      <text>
        <r>
          <rPr>
            <sz val="9"/>
            <color indexed="81"/>
            <rFont val="돋움"/>
            <family val="3"/>
            <charset val="129"/>
          </rPr>
          <t>베스트셀러</t>
        </r>
      </text>
    </comment>
  </commentList>
</comments>
</file>

<file path=xl/sharedStrings.xml><?xml version="1.0" encoding="utf-8"?>
<sst xmlns="http://schemas.openxmlformats.org/spreadsheetml/2006/main" count="344" uniqueCount="255">
  <si>
    <t>기풍서점 책 대여 현황</t>
    <phoneticPr fontId="2" type="noConversion"/>
  </si>
  <si>
    <t>도서 제목</t>
    <phoneticPr fontId="2" type="noConversion"/>
  </si>
  <si>
    <t>직장이 없는 시대가 온다.</t>
    <phoneticPr fontId="2" type="noConversion"/>
  </si>
  <si>
    <t>도서번호</t>
    <phoneticPr fontId="2" type="noConversion"/>
  </si>
  <si>
    <t>대여일</t>
    <phoneticPr fontId="2" type="noConversion"/>
  </si>
  <si>
    <t>대여자</t>
    <phoneticPr fontId="2" type="noConversion"/>
  </si>
  <si>
    <t>발행년도</t>
    <phoneticPr fontId="2" type="noConversion"/>
  </si>
  <si>
    <t>분류</t>
    <phoneticPr fontId="2" type="noConversion"/>
  </si>
  <si>
    <t>경제</t>
    <phoneticPr fontId="2" type="noConversion"/>
  </si>
  <si>
    <t>세계 미래 보고서</t>
    <phoneticPr fontId="2" type="noConversion"/>
  </si>
  <si>
    <t>생각하지 않는 사람들</t>
    <phoneticPr fontId="2" type="noConversion"/>
  </si>
  <si>
    <t>이어령의 마지막 수업</t>
    <phoneticPr fontId="2" type="noConversion"/>
  </si>
  <si>
    <t>교양</t>
    <phoneticPr fontId="2" type="noConversion"/>
  </si>
  <si>
    <t>혼돈과 질서에 관한 이야기</t>
    <phoneticPr fontId="2" type="noConversion"/>
  </si>
  <si>
    <t>KPB-EC-01</t>
    <phoneticPr fontId="2" type="noConversion"/>
  </si>
  <si>
    <t>KPB-EC-02</t>
  </si>
  <si>
    <t>KPB-EC-03</t>
  </si>
  <si>
    <t>KPB-SE-01</t>
    <phoneticPr fontId="2" type="noConversion"/>
  </si>
  <si>
    <t>KPB-SE-02</t>
  </si>
  <si>
    <t>한성권</t>
    <phoneticPr fontId="2" type="noConversion"/>
  </si>
  <si>
    <t>박미숙</t>
    <phoneticPr fontId="2" type="noConversion"/>
  </si>
  <si>
    <t>이미희</t>
    <phoneticPr fontId="2" type="noConversion"/>
  </si>
  <si>
    <t>곽복규</t>
    <phoneticPr fontId="2" type="noConversion"/>
  </si>
  <si>
    <t>김종철</t>
    <phoneticPr fontId="2" type="noConversion"/>
  </si>
  <si>
    <t>기풍반 1학기 성적표</t>
    <phoneticPr fontId="2" type="noConversion"/>
  </si>
  <si>
    <t>번호</t>
    <phoneticPr fontId="2" type="noConversion"/>
  </si>
  <si>
    <t>이름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</si>
  <si>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</si>
  <si>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</si>
  <si>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</si>
  <si>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평균</t>
    <phoneticPr fontId="2" type="noConversion"/>
  </si>
  <si>
    <t>김병래</t>
    <phoneticPr fontId="2" type="noConversion"/>
  </si>
  <si>
    <t>김정화</t>
    <phoneticPr fontId="2" type="noConversion"/>
  </si>
  <si>
    <t>김대원</t>
    <phoneticPr fontId="2" type="noConversion"/>
  </si>
  <si>
    <t>신동혁</t>
    <phoneticPr fontId="2" type="noConversion"/>
  </si>
  <si>
    <t>이호찬</t>
    <phoneticPr fontId="2" type="noConversion"/>
  </si>
  <si>
    <t>김정기</t>
    <phoneticPr fontId="2" type="noConversion"/>
  </si>
  <si>
    <t>송인상</t>
    <phoneticPr fontId="2" type="noConversion"/>
  </si>
  <si>
    <t>정재미</t>
    <phoneticPr fontId="2" type="noConversion"/>
  </si>
  <si>
    <t>강진록</t>
    <phoneticPr fontId="2" type="noConversion"/>
  </si>
  <si>
    <t>길선희</t>
    <phoneticPr fontId="2" type="noConversion"/>
  </si>
  <si>
    <t>김태정</t>
    <phoneticPr fontId="2" type="noConversion"/>
  </si>
  <si>
    <t>이원철</t>
    <phoneticPr fontId="2" type="noConversion"/>
  </si>
  <si>
    <t>최영조</t>
    <phoneticPr fontId="2" type="noConversion"/>
  </si>
  <si>
    <t>고승민</t>
    <phoneticPr fontId="2" type="noConversion"/>
  </si>
  <si>
    <t>곽봉규</t>
    <phoneticPr fontId="2" type="noConversion"/>
  </si>
  <si>
    <t>[표1]</t>
    <phoneticPr fontId="2" type="noConversion"/>
  </si>
  <si>
    <t>지역</t>
    <phoneticPr fontId="2" type="noConversion"/>
  </si>
  <si>
    <t>토지종류</t>
    <phoneticPr fontId="2" type="noConversion"/>
  </si>
  <si>
    <t>가격</t>
    <phoneticPr fontId="2" type="noConversion"/>
  </si>
  <si>
    <t>후평동</t>
    <phoneticPr fontId="2" type="noConversion"/>
  </si>
  <si>
    <t>효자동</t>
    <phoneticPr fontId="2" type="noConversion"/>
  </si>
  <si>
    <t>온의동</t>
    <phoneticPr fontId="2" type="noConversion"/>
  </si>
  <si>
    <t>석사동</t>
    <phoneticPr fontId="2" type="noConversion"/>
  </si>
  <si>
    <t>퇴계동</t>
    <phoneticPr fontId="2" type="noConversion"/>
  </si>
  <si>
    <t>만천리</t>
    <phoneticPr fontId="2" type="noConversion"/>
  </si>
  <si>
    <t>거두리</t>
    <phoneticPr fontId="2" type="noConversion"/>
  </si>
  <si>
    <t>율문리</t>
    <phoneticPr fontId="2" type="noConversion"/>
  </si>
  <si>
    <t>장학리</t>
    <phoneticPr fontId="2" type="noConversion"/>
  </si>
  <si>
    <t>대지</t>
    <phoneticPr fontId="2" type="noConversion"/>
  </si>
  <si>
    <t>대지</t>
    <phoneticPr fontId="2" type="noConversion"/>
  </si>
  <si>
    <t>임야</t>
    <phoneticPr fontId="2" type="noConversion"/>
  </si>
  <si>
    <t>임야</t>
    <phoneticPr fontId="2" type="noConversion"/>
  </si>
  <si>
    <t>전</t>
    <phoneticPr fontId="2" type="noConversion"/>
  </si>
  <si>
    <t>전</t>
    <phoneticPr fontId="2" type="noConversion"/>
  </si>
  <si>
    <t>답</t>
    <phoneticPr fontId="2" type="noConversion"/>
  </si>
  <si>
    <t>답</t>
    <phoneticPr fontId="2" type="noConversion"/>
  </si>
  <si>
    <t>면적(평)</t>
    <phoneticPr fontId="2" type="noConversion"/>
  </si>
  <si>
    <t>[표2]</t>
    <phoneticPr fontId="2" type="noConversion"/>
  </si>
  <si>
    <t>이름</t>
    <phoneticPr fontId="2" type="noConversion"/>
  </si>
  <si>
    <t>중간고사</t>
    <phoneticPr fontId="2" type="noConversion"/>
  </si>
  <si>
    <t>기말고사</t>
    <phoneticPr fontId="2" type="noConversion"/>
  </si>
  <si>
    <t>평가</t>
    <phoneticPr fontId="2" type="noConversion"/>
  </si>
  <si>
    <t>백금철</t>
    <phoneticPr fontId="2" type="noConversion"/>
  </si>
  <si>
    <t>김우영</t>
    <phoneticPr fontId="2" type="noConversion"/>
  </si>
  <si>
    <t>연원희</t>
    <phoneticPr fontId="2" type="noConversion"/>
  </si>
  <si>
    <t>전희자</t>
    <phoneticPr fontId="2" type="noConversion"/>
  </si>
  <si>
    <t>김상미</t>
    <phoneticPr fontId="2" type="noConversion"/>
  </si>
  <si>
    <t>전상미</t>
    <phoneticPr fontId="2" type="noConversion"/>
  </si>
  <si>
    <t>김상덕</t>
    <phoneticPr fontId="2" type="noConversion"/>
  </si>
  <si>
    <t>김동철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</si>
  <si>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</si>
  <si>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</si>
  <si>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</si>
  <si>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A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</si>
  <si>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</si>
  <si>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</si>
  <si>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</si>
  <si>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B</t>
    <phoneticPr fontId="2" type="noConversion"/>
  </si>
  <si>
    <t>C</t>
    <phoneticPr fontId="2" type="noConversion"/>
  </si>
  <si>
    <t>[표3]</t>
    <phoneticPr fontId="2" type="noConversion"/>
  </si>
  <si>
    <t>주문번호</t>
    <phoneticPr fontId="2" type="noConversion"/>
  </si>
  <si>
    <t>커피</t>
    <phoneticPr fontId="2" type="noConversion"/>
  </si>
  <si>
    <t>220309-001</t>
    <phoneticPr fontId="2" type="noConversion"/>
  </si>
  <si>
    <t>220309-002</t>
  </si>
  <si>
    <t>220309-003</t>
  </si>
  <si>
    <t>220309-004</t>
  </si>
  <si>
    <t>220309-005</t>
  </si>
  <si>
    <t>220309-006</t>
  </si>
  <si>
    <t>220309-007</t>
  </si>
  <si>
    <t>220309-008</t>
  </si>
  <si>
    <t>220309-009</t>
  </si>
  <si>
    <t>아메리카노</t>
    <phoneticPr fontId="2" type="noConversion"/>
  </si>
  <si>
    <t>아메리카노</t>
    <phoneticPr fontId="2" type="noConversion"/>
  </si>
  <si>
    <t>바닐라라떼</t>
    <phoneticPr fontId="2" type="noConversion"/>
  </si>
  <si>
    <t>헤이즐넛</t>
    <phoneticPr fontId="2" type="noConversion"/>
  </si>
  <si>
    <t>카페모카</t>
    <phoneticPr fontId="2" type="noConversion"/>
  </si>
  <si>
    <t>주문개수</t>
    <phoneticPr fontId="2" type="noConversion"/>
  </si>
  <si>
    <t>가격</t>
    <phoneticPr fontId="2" type="noConversion"/>
  </si>
  <si>
    <t>아메리카노 판매 비율</t>
    <phoneticPr fontId="2" type="noConversion"/>
  </si>
  <si>
    <t>[표4]</t>
    <phoneticPr fontId="2" type="noConversion"/>
  </si>
  <si>
    <t>유튜브 링크</t>
    <phoneticPr fontId="2" type="noConversion"/>
  </si>
  <si>
    <t>1. MOTH, DAY, WORKDAY  함수</t>
    <phoneticPr fontId="2" type="noConversion"/>
  </si>
  <si>
    <t>2. INDEX, MATCH, LEFT 함수</t>
    <phoneticPr fontId="2" type="noConversion"/>
  </si>
  <si>
    <t>https://youtu.be/PHJbhD5fkqo</t>
    <phoneticPr fontId="2" type="noConversion"/>
  </si>
  <si>
    <t>https://youtu.be/M-fdDIR8z6Q</t>
    <phoneticPr fontId="2" type="noConversion"/>
  </si>
  <si>
    <t>평균의 최대값과 최소값의 차이</t>
    <phoneticPr fontId="2" type="noConversion"/>
  </si>
  <si>
    <t>[표5]</t>
    <phoneticPr fontId="2" type="noConversion"/>
  </si>
  <si>
    <t>제품코드</t>
    <phoneticPr fontId="2" type="noConversion"/>
  </si>
  <si>
    <t>생산량</t>
    <phoneticPr fontId="2" type="noConversion"/>
  </si>
  <si>
    <t>KP-123-A</t>
    <phoneticPr fontId="2" type="noConversion"/>
  </si>
  <si>
    <t>KP-321-B</t>
    <phoneticPr fontId="2" type="noConversion"/>
  </si>
  <si>
    <t>[판매단가]</t>
    <phoneticPr fontId="2" type="noConversion"/>
  </si>
  <si>
    <t>부서</t>
    <phoneticPr fontId="2" type="noConversion"/>
  </si>
  <si>
    <t>부서</t>
    <phoneticPr fontId="2" type="noConversion"/>
  </si>
  <si>
    <t>판매총액</t>
    <phoneticPr fontId="2" type="noConversion"/>
  </si>
  <si>
    <t>판매가</t>
    <phoneticPr fontId="2" type="noConversion"/>
  </si>
  <si>
    <t>춘천생산</t>
    <phoneticPr fontId="2" type="noConversion"/>
  </si>
  <si>
    <t>춘천생산</t>
    <phoneticPr fontId="2" type="noConversion"/>
  </si>
  <si>
    <t>원주생산</t>
    <phoneticPr fontId="2" type="noConversion"/>
  </si>
  <si>
    <t>원주생산</t>
    <phoneticPr fontId="2" type="noConversion"/>
  </si>
  <si>
    <t>원주생산A</t>
    <phoneticPr fontId="2" type="noConversion"/>
  </si>
  <si>
    <t>원주생산B</t>
    <phoneticPr fontId="2" type="noConversion"/>
  </si>
  <si>
    <t>춘천생산A</t>
    <phoneticPr fontId="2" type="noConversion"/>
  </si>
  <si>
    <t>춘천생산B</t>
    <phoneticPr fontId="2" type="noConversion"/>
  </si>
  <si>
    <t>학번</t>
    <phoneticPr fontId="2" type="noConversion"/>
  </si>
  <si>
    <t>학과</t>
    <phoneticPr fontId="2" type="noConversion"/>
  </si>
  <si>
    <t>컴퓨터공학과</t>
    <phoneticPr fontId="2" type="noConversion"/>
  </si>
  <si>
    <t>곽봉규</t>
  </si>
  <si>
    <t>윤명애</t>
  </si>
  <si>
    <t>홍종관</t>
    <phoneticPr fontId="2" type="noConversion"/>
  </si>
  <si>
    <t>노동균</t>
  </si>
  <si>
    <t>코딩설계학과</t>
    <phoneticPr fontId="2" type="noConversion"/>
  </si>
  <si>
    <t>이일선</t>
  </si>
  <si>
    <t>한성권</t>
  </si>
  <si>
    <t>라순주</t>
  </si>
  <si>
    <t>드론콘텐츠과</t>
    <phoneticPr fontId="2" type="noConversion"/>
  </si>
  <si>
    <t>김숙자</t>
  </si>
  <si>
    <t>강경순</t>
  </si>
  <si>
    <t>김병래</t>
  </si>
  <si>
    <t>엑셀</t>
    <phoneticPr fontId="2" type="noConversion"/>
  </si>
  <si>
    <t>액세스</t>
    <phoneticPr fontId="2" type="noConversion"/>
  </si>
  <si>
    <t>파워포인트</t>
    <phoneticPr fontId="2" type="noConversion"/>
  </si>
  <si>
    <t>컴퓨터공학과</t>
    <phoneticPr fontId="2" type="noConversion"/>
  </si>
  <si>
    <t>[표1]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</si>
  <si>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</si>
  <si>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</si>
  <si>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</si>
  <si>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이름</t>
    <phoneticPr fontId="2" type="noConversion"/>
  </si>
  <si>
    <t>학번</t>
    <phoneticPr fontId="2" type="noConversion"/>
  </si>
  <si>
    <t>이순신</t>
    <phoneticPr fontId="2" type="noConversion"/>
  </si>
  <si>
    <t>강감찬</t>
    <phoneticPr fontId="2" type="noConversion"/>
  </si>
  <si>
    <t>김시민</t>
    <phoneticPr fontId="2" type="noConversion"/>
  </si>
  <si>
    <t>[표1]</t>
    <phoneticPr fontId="2" type="noConversion"/>
  </si>
  <si>
    <t>1학기 중간고사</t>
    <phoneticPr fontId="2" type="noConversion"/>
  </si>
  <si>
    <t>[표2]</t>
    <phoneticPr fontId="2" type="noConversion"/>
  </si>
  <si>
    <t>1학기 기말고사</t>
    <phoneticPr fontId="2" type="noConversion"/>
  </si>
  <si>
    <t>김시민</t>
    <phoneticPr fontId="2" type="noConversion"/>
  </si>
  <si>
    <t>이순신</t>
    <phoneticPr fontId="2" type="noConversion"/>
  </si>
  <si>
    <t>강감찬</t>
    <phoneticPr fontId="2" type="noConversion"/>
  </si>
  <si>
    <t>[표3]</t>
    <phoneticPr fontId="2" type="noConversion"/>
  </si>
  <si>
    <t>2학기 중간고사 기말고사</t>
    <phoneticPr fontId="2" type="noConversion"/>
  </si>
  <si>
    <t>[표4]</t>
    <phoneticPr fontId="2" type="noConversion"/>
  </si>
  <si>
    <t>구입품목</t>
    <phoneticPr fontId="2" type="noConversion"/>
  </si>
  <si>
    <t>단위</t>
    <phoneticPr fontId="2" type="noConversion"/>
  </si>
  <si>
    <t>단가</t>
    <phoneticPr fontId="2" type="noConversion"/>
  </si>
  <si>
    <t>수량</t>
    <phoneticPr fontId="2" type="noConversion"/>
  </si>
  <si>
    <t>구입금액</t>
    <phoneticPr fontId="2" type="noConversion"/>
  </si>
  <si>
    <t>라면</t>
    <phoneticPr fontId="2" type="noConversion"/>
  </si>
  <si>
    <t>박스</t>
    <phoneticPr fontId="2" type="noConversion"/>
  </si>
  <si>
    <t>계란</t>
    <phoneticPr fontId="2" type="noConversion"/>
  </si>
  <si>
    <t>판</t>
    <phoneticPr fontId="2" type="noConversion"/>
  </si>
  <si>
    <t>단</t>
    <phoneticPr fontId="2" type="noConversion"/>
  </si>
  <si>
    <t>파</t>
    <phoneticPr fontId="2" type="noConversion"/>
  </si>
  <si>
    <t>감자</t>
    <phoneticPr fontId="2" type="noConversion"/>
  </si>
  <si>
    <t>100g</t>
    <phoneticPr fontId="2" type="noConversion"/>
  </si>
  <si>
    <t>다시다</t>
    <phoneticPr fontId="2" type="noConversion"/>
  </si>
  <si>
    <t>1kg</t>
    <phoneticPr fontId="2" type="noConversion"/>
  </si>
  <si>
    <t>간장</t>
    <phoneticPr fontId="2" type="noConversion"/>
  </si>
  <si>
    <t>1.8l</t>
    <phoneticPr fontId="2" type="noConversion"/>
  </si>
  <si>
    <t>1학기
중간고사</t>
    <phoneticPr fontId="2" type="noConversion"/>
  </si>
  <si>
    <t>1학기
기말고사</t>
    <phoneticPr fontId="2" type="noConversion"/>
  </si>
  <si>
    <t>2학기
중간고사</t>
    <phoneticPr fontId="2" type="noConversion"/>
  </si>
  <si>
    <t>2학기
기말고사</t>
    <phoneticPr fontId="2" type="noConversion"/>
  </si>
  <si>
    <t>구분</t>
    <phoneticPr fontId="2" type="noConversion"/>
  </si>
  <si>
    <t>구분</t>
    <phoneticPr fontId="2" type="noConversion"/>
  </si>
  <si>
    <t>2021-2022 농구 순위</t>
    <phoneticPr fontId="2" type="noConversion"/>
  </si>
  <si>
    <t>울산 현대모비스</t>
    <phoneticPr fontId="2" type="noConversion"/>
  </si>
  <si>
    <t>안양 KGC</t>
    <phoneticPr fontId="2" type="noConversion"/>
  </si>
  <si>
    <t>고양 오리온</t>
    <phoneticPr fontId="2" type="noConversion"/>
  </si>
  <si>
    <t>원주 DB</t>
    <phoneticPr fontId="2" type="noConversion"/>
  </si>
  <si>
    <t>대구 한국가스공사</t>
    <phoneticPr fontId="2" type="noConversion"/>
  </si>
  <si>
    <t>창원 LG</t>
    <phoneticPr fontId="2" type="noConversion"/>
  </si>
  <si>
    <t>전주 KCC</t>
    <phoneticPr fontId="2" type="noConversion"/>
  </si>
  <si>
    <t>서울 삼성</t>
    <phoneticPr fontId="2" type="noConversion"/>
  </si>
  <si>
    <t>서울 SK</t>
    <phoneticPr fontId="2" type="noConversion"/>
  </si>
  <si>
    <t>수원 KT</t>
    <phoneticPr fontId="2" type="noConversion"/>
  </si>
  <si>
    <t>순위</t>
    <phoneticPr fontId="2" type="noConversion"/>
  </si>
  <si>
    <t>팀</t>
    <phoneticPr fontId="2" type="noConversion"/>
  </si>
  <si>
    <t>승</t>
    <phoneticPr fontId="2" type="noConversion"/>
  </si>
  <si>
    <t>패</t>
    <phoneticPr fontId="2" type="noConversion"/>
  </si>
  <si>
    <t>전국 소프트웨어 참가 업체</t>
    <phoneticPr fontId="2" type="noConversion"/>
  </si>
  <si>
    <t>판매가격</t>
    <phoneticPr fontId="2" type="noConversion"/>
  </si>
  <si>
    <t>오피스 성적 현황</t>
    <phoneticPr fontId="2" type="noConversion"/>
  </si>
  <si>
    <t xml:space="preserve"> </t>
    <phoneticPr fontId="2" type="noConversion"/>
  </si>
  <si>
    <t>참가 번호</t>
    <phoneticPr fontId="2" type="noConversion"/>
  </si>
  <si>
    <t>회사</t>
    <phoneticPr fontId="2" type="noConversion"/>
  </si>
  <si>
    <t>개발부분</t>
    <phoneticPr fontId="2" type="noConversion"/>
  </si>
  <si>
    <t>참가인원</t>
    <phoneticPr fontId="2" type="noConversion"/>
  </si>
  <si>
    <t>제출일</t>
    <phoneticPr fontId="2" type="noConversion"/>
  </si>
  <si>
    <t>KP-01</t>
    <phoneticPr fontId="2" type="noConversion"/>
  </si>
  <si>
    <t>KP-05</t>
    <phoneticPr fontId="2" type="noConversion"/>
  </si>
  <si>
    <t>KP-04</t>
    <phoneticPr fontId="2" type="noConversion"/>
  </si>
  <si>
    <t>KP-03</t>
    <phoneticPr fontId="2" type="noConversion"/>
  </si>
  <si>
    <t>KP-02</t>
    <phoneticPr fontId="2" type="noConversion"/>
  </si>
  <si>
    <t>삼송전자</t>
    <phoneticPr fontId="2" type="noConversion"/>
  </si>
  <si>
    <t>엘쥐전자</t>
    <phoneticPr fontId="2" type="noConversion"/>
  </si>
  <si>
    <t>AI</t>
    <phoneticPr fontId="2" type="noConversion"/>
  </si>
  <si>
    <t>㈜SeedSoft</t>
    <phoneticPr fontId="2" type="noConversion"/>
  </si>
  <si>
    <t>㈜Ro&amp;Com</t>
    <phoneticPr fontId="2" type="noConversion"/>
  </si>
  <si>
    <t>㈜AI</t>
    <phoneticPr fontId="2" type="noConversion"/>
  </si>
  <si>
    <t>Iot</t>
    <phoneticPr fontId="2" type="noConversion"/>
  </si>
  <si>
    <t>메타버스</t>
    <phoneticPr fontId="2" type="noConversion"/>
  </si>
  <si>
    <t>데이터베이스</t>
    <phoneticPr fontId="2" type="noConversion"/>
  </si>
  <si>
    <t>OS</t>
    <phoneticPr fontId="2" type="noConversion"/>
  </si>
  <si>
    <t>5명</t>
    <phoneticPr fontId="2" type="noConversion"/>
  </si>
  <si>
    <t>6명</t>
    <phoneticPr fontId="2" type="noConversion"/>
  </si>
  <si>
    <t>4명</t>
    <phoneticPr fontId="2" type="noConversion"/>
  </si>
  <si>
    <t>3명</t>
    <phoneticPr fontId="2" type="noConversion"/>
  </si>
  <si>
    <t>7월 1일</t>
    <phoneticPr fontId="2" type="noConversion"/>
  </si>
  <si>
    <t>7월 4일</t>
    <phoneticPr fontId="2" type="noConversion"/>
  </si>
  <si>
    <t>6월 23일</t>
    <phoneticPr fontId="2" type="noConversion"/>
  </si>
  <si>
    <t>7월 10일</t>
    <phoneticPr fontId="2" type="noConversion"/>
  </si>
  <si>
    <t>6월 30일</t>
    <phoneticPr fontId="2" type="noConversion"/>
  </si>
  <si>
    <t>&gt;=70</t>
    <phoneticPr fontId="2" type="noConversion"/>
  </si>
  <si>
    <t>&lt;=89</t>
    <phoneticPr fontId="2" type="noConversion"/>
  </si>
  <si>
    <t>&gt;=80</t>
    <phoneticPr fontId="2" type="noConversion"/>
  </si>
  <si>
    <t>컴퓨터공학과 최대</t>
  </si>
  <si>
    <t>코딩설계학과 최대</t>
  </si>
  <si>
    <t>드론콘텐츠과 최대</t>
  </si>
  <si>
    <t>전체 최대값</t>
  </si>
  <si>
    <t>컴퓨터공학과 최소</t>
  </si>
  <si>
    <t>코딩설계학과 최소</t>
  </si>
  <si>
    <t>드론콘텐츠과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</si>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</sst>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_ "/>
    <numFmt numFmtId="177" formatCode="0_ "/>
    <numFmt numFmtId="179" formatCode="00"/>
    <numFmt numFmtId="183" formatCode="dd&quot;일&quot;&quot;(&quot;aaaa&quot;)&quot;"/>
    <numFmt numFmtId="184" formatCode="&quot;*&quot;0&quot;년&quot;"/>
    <numFmt numFmtId="186" formatCode="0&quot;점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12" fillId="6" borderId="3" applyNumberFormat="0" applyAlignment="0" applyProtection="0">
      <alignment vertical="center"/>
    </xf>
  </cellStyleXfs>
  <cellXfs count="48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2" applyFont="1">
      <alignment vertical="center"/>
    </xf>
    <xf numFmtId="0" fontId="0" fillId="0" borderId="1" xfId="0" applyBorder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readingOrder="1"/>
    </xf>
    <xf numFmtId="41" fontId="0" fillId="0" borderId="1" xfId="0" applyNumberFormat="1" applyBorder="1">
      <alignment vertical="center"/>
    </xf>
    <xf numFmtId="2" fontId="0" fillId="0" borderId="1" xfId="0" applyNumberFormat="1" applyBorder="1">
      <alignment vertical="center"/>
    </xf>
    <xf numFmtId="179" fontId="0" fillId="0" borderId="1" xfId="0" applyNumberForma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1" xfId="5" applyFont="1" applyBorder="1">
      <alignment vertical="center"/>
    </xf>
    <xf numFmtId="0" fontId="0" fillId="0" borderId="0" xfId="0" applyAlignment="1">
      <alignment horizontal="center" vertical="center" readingOrder="1"/>
    </xf>
    <xf numFmtId="0" fontId="0" fillId="0" borderId="2" xfId="0" applyBorder="1" applyAlignment="1">
      <alignment horizontal="left" vertical="center" readingOrder="1"/>
    </xf>
    <xf numFmtId="0" fontId="7" fillId="3" borderId="1" xfId="7" applyBorder="1" applyAlignment="1" applyProtection="1">
      <alignment horizontal="center" vertical="center" wrapText="1" readingOrder="1"/>
      <protection locked="0"/>
    </xf>
    <xf numFmtId="0" fontId="8" fillId="4" borderId="1" xfId="0" applyFont="1" applyFill="1" applyBorder="1" applyAlignment="1">
      <alignment horizontal="center" vertical="center" wrapText="1" readingOrder="1"/>
    </xf>
    <xf numFmtId="0" fontId="0" fillId="5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3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0" borderId="0" xfId="6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4" fillId="0" borderId="0" xfId="0" applyFont="1" applyAlignment="1">
      <alignment horizontal="centerContinuous" vertical="center"/>
    </xf>
    <xf numFmtId="0" fontId="15" fillId="0" borderId="0" xfId="0" applyFont="1" applyAlignment="1">
      <alignment horizontal="centerContinuous" vertical="center"/>
    </xf>
    <xf numFmtId="0" fontId="12" fillId="6" borderId="3" xfId="8" applyAlignment="1">
      <alignment horizontal="center" vertical="center"/>
    </xf>
    <xf numFmtId="183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0" fillId="0" borderId="2" xfId="0" applyFill="1" applyBorder="1" applyAlignment="1">
      <alignment horizontal="center" vertical="center"/>
    </xf>
    <xf numFmtId="186" fontId="0" fillId="0" borderId="1" xfId="0" applyNumberFormat="1" applyBorder="1" applyAlignment="1">
      <alignment horizontal="right" vertical="center"/>
    </xf>
    <xf numFmtId="0" fontId="13" fillId="0" borderId="1" xfId="0" applyFont="1" applyBorder="1" applyAlignment="1">
      <alignment horizontal="center" vertical="center" readingOrder="1"/>
    </xf>
    <xf numFmtId="0" fontId="8" fillId="4" borderId="0" xfId="0" applyFont="1" applyFill="1" applyBorder="1" applyAlignment="1">
      <alignment horizontal="center" vertical="center" wrapText="1" readingOrder="1"/>
    </xf>
    <xf numFmtId="0" fontId="0" fillId="0" borderId="0" xfId="0" applyBorder="1" applyAlignment="1">
      <alignment horizontal="center" vertical="center" readingOrder="1"/>
    </xf>
    <xf numFmtId="0" fontId="13" fillId="0" borderId="0" xfId="0" applyFont="1" applyBorder="1" applyAlignment="1">
      <alignment horizontal="center" vertical="center" readingOrder="1"/>
    </xf>
  </cellXfs>
  <cellStyles count="9">
    <cellStyle name="백분율" xfId="5" builtinId="5"/>
    <cellStyle name="쉼표 [0]" xfId="1" builtinId="6"/>
    <cellStyle name="쉼표 [0] 2" xfId="3" xr:uid="{00000000-0005-0000-0000-000002000000}"/>
    <cellStyle name="좋음" xfId="7" builtinId="26"/>
    <cellStyle name="출력" xfId="8" builtinId="21"/>
    <cellStyle name="통화 [0] 2" xfId="4" xr:uid="{00000000-0005-0000-0000-000004000000}"/>
    <cellStyle name="표준" xfId="0" builtinId="0"/>
    <cellStyle name="표준 2" xfId="2" xr:uid="{00000000-0005-0000-0000-000006000000}"/>
    <cellStyle name="하이퍼링크" xfId="6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2021-2022 농구 순위</c:v>
            </c:pt>
          </c:strCache>
        </c:strRef>
      </c:tx>
      <c:overlay val="0"/>
      <c:spPr>
        <a:solidFill>
          <a:schemeClr val="accent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차트작업!$B$4:$B$13</c15:sqref>
                  </c15:fullRef>
                </c:ext>
              </c:extLst>
              <c:f>차트작업!$B$4:$B$8</c:f>
              <c:strCache>
                <c:ptCount val="5"/>
                <c:pt idx="0">
                  <c:v>서울 SK</c:v>
                </c:pt>
                <c:pt idx="1">
                  <c:v>수원 KT</c:v>
                </c:pt>
                <c:pt idx="2">
                  <c:v>울산 현대모비스</c:v>
                </c:pt>
                <c:pt idx="3">
                  <c:v>안양 KGC</c:v>
                </c:pt>
                <c:pt idx="4">
                  <c:v>고양 오리온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차트작업!$C$4:$C$13</c15:sqref>
                  </c15:fullRef>
                </c:ext>
              </c:extLst>
              <c:f>차트작업!$C$4:$C$8</c:f>
              <c:numCache>
                <c:formatCode>General</c:formatCode>
                <c:ptCount val="5"/>
                <c:pt idx="0">
                  <c:v>35</c:v>
                </c:pt>
                <c:pt idx="1">
                  <c:v>28</c:v>
                </c:pt>
                <c:pt idx="2">
                  <c:v>28</c:v>
                </c:pt>
                <c:pt idx="3">
                  <c:v>24</c:v>
                </c:pt>
                <c:pt idx="4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B4-4441-B88F-CFCFD55E7ACA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차트작업!$B$4:$B$13</c15:sqref>
                  </c15:fullRef>
                </c:ext>
              </c:extLst>
              <c:f>차트작업!$B$4:$B$8</c:f>
              <c:strCache>
                <c:ptCount val="5"/>
                <c:pt idx="0">
                  <c:v>서울 SK</c:v>
                </c:pt>
                <c:pt idx="1">
                  <c:v>수원 KT</c:v>
                </c:pt>
                <c:pt idx="2">
                  <c:v>울산 현대모비스</c:v>
                </c:pt>
                <c:pt idx="3">
                  <c:v>안양 KGC</c:v>
                </c:pt>
                <c:pt idx="4">
                  <c:v>고양 오리온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차트작업!$D$4:$D$13</c15:sqref>
                  </c15:fullRef>
                </c:ext>
              </c:extLst>
              <c:f>차트작업!$D$4:$D$8</c:f>
              <c:numCache>
                <c:formatCode>General</c:formatCode>
                <c:ptCount val="5"/>
                <c:pt idx="0">
                  <c:v>10</c:v>
                </c:pt>
                <c:pt idx="1">
                  <c:v>14</c:v>
                </c:pt>
                <c:pt idx="2">
                  <c:v>19</c:v>
                </c:pt>
                <c:pt idx="3">
                  <c:v>18</c:v>
                </c:pt>
                <c:pt idx="4">
                  <c:v>22</c:v>
                </c:pt>
              </c:numCache>
            </c:numRef>
          </c:val>
          <c:shape val="cone"/>
          <c:extLst>
            <c:ext xmlns:c16="http://schemas.microsoft.com/office/drawing/2014/chart" uri="{C3380CC4-5D6E-409C-BE32-E72D297353CC}">
              <c16:uniqueId val="{00000001-99B4-4441-B88F-CFCFD55E7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583964112"/>
        <c:axId val="583964528"/>
        <c:axId val="0"/>
      </c:bar3DChart>
      <c:catAx>
        <c:axId val="58396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964528"/>
        <c:crosses val="autoZero"/>
        <c:auto val="1"/>
        <c:lblAlgn val="ctr"/>
        <c:lblOffset val="100"/>
        <c:noMultiLvlLbl val="0"/>
      </c:catAx>
      <c:valAx>
        <c:axId val="58396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396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>
        <a:schemeClr val="accent1"/>
      </a:glow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311510</xdr:colOff>
      <xdr:row>9</xdr:row>
      <xdr:rowOff>8284</xdr:rowOff>
    </xdr:from>
    <xdr:to>
      <xdr:col>5</xdr:col>
      <xdr:colOff>525945</xdr:colOff>
      <xdr:row>22</xdr:row>
      <xdr:rowOff>165653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311510" y="1921567"/>
          <a:ext cx="6592044" cy="2849216"/>
          <a:chOff x="311510" y="1871871"/>
          <a:chExt cx="6592044" cy="2849217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513" b="56770"/>
          <a:stretch/>
        </xdr:blipFill>
        <xdr:spPr>
          <a:xfrm>
            <a:off x="311510" y="1871871"/>
            <a:ext cx="5922066" cy="716445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1086" b="81004"/>
          <a:stretch/>
        </xdr:blipFill>
        <xdr:spPr>
          <a:xfrm>
            <a:off x="311510" y="3657685"/>
            <a:ext cx="6592044" cy="1063403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4" name="그림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33082" b="72860"/>
          <a:stretch/>
        </xdr:blipFill>
        <xdr:spPr>
          <a:xfrm>
            <a:off x="311510" y="2711854"/>
            <a:ext cx="6425481" cy="822293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344111</xdr:colOff>
      <xdr:row>10</xdr:row>
      <xdr:rowOff>9524</xdr:rowOff>
    </xdr:from>
    <xdr:to>
      <xdr:col>12</xdr:col>
      <xdr:colOff>513140</xdr:colOff>
      <xdr:row>26</xdr:row>
      <xdr:rowOff>61912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8911" y="2105024"/>
          <a:ext cx="4283829" cy="34051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323850</xdr:colOff>
      <xdr:row>12</xdr:row>
      <xdr:rowOff>61915</xdr:rowOff>
    </xdr:from>
    <xdr:to>
      <xdr:col>25</xdr:col>
      <xdr:colOff>65198</xdr:colOff>
      <xdr:row>29</xdr:row>
      <xdr:rowOff>128589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" b="12941"/>
        <a:stretch/>
      </xdr:blipFill>
      <xdr:spPr>
        <a:xfrm>
          <a:off x="8582025" y="2633665"/>
          <a:ext cx="9342548" cy="37099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absolute">
    <xdr:from>
      <xdr:col>9</xdr:col>
      <xdr:colOff>557214</xdr:colOff>
      <xdr:row>4</xdr:row>
      <xdr:rowOff>157162</xdr:rowOff>
    </xdr:from>
    <xdr:to>
      <xdr:col>18</xdr:col>
      <xdr:colOff>381002</xdr:colOff>
      <xdr:row>10</xdr:row>
      <xdr:rowOff>11338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4824"/>
        <a:stretch/>
      </xdr:blipFill>
      <xdr:spPr>
        <a:xfrm>
          <a:off x="7443789" y="1014412"/>
          <a:ext cx="5995988" cy="11400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11</xdr:col>
      <xdr:colOff>361950</xdr:colOff>
      <xdr:row>30</xdr:row>
      <xdr:rowOff>23815</xdr:rowOff>
    </xdr:from>
    <xdr:to>
      <xdr:col>18</xdr:col>
      <xdr:colOff>520173</xdr:colOff>
      <xdr:row>32</xdr:row>
      <xdr:rowOff>90489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82025" y="6453190"/>
          <a:ext cx="4958823" cy="495299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119063</xdr:colOff>
      <xdr:row>20</xdr:row>
      <xdr:rowOff>109538</xdr:rowOff>
    </xdr:from>
    <xdr:to>
      <xdr:col>19</xdr:col>
      <xdr:colOff>633413</xdr:colOff>
      <xdr:row>29</xdr:row>
      <xdr:rowOff>123825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024938" y="4395788"/>
          <a:ext cx="5314950" cy="19431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구입금액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7F409699-33C6-F0A5-CB85-CBE22AC36B53}"/>
            </a:ext>
          </a:extLst>
        </xdr:cNvPr>
        <xdr:cNvSpPr/>
      </xdr:nvSpPr>
      <xdr:spPr>
        <a:xfrm>
          <a:off x="4200525" y="1047750"/>
          <a:ext cx="145732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12</xdr:col>
      <xdr:colOff>0</xdr:colOff>
      <xdr:row>13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youtu.be/M-fdDIR8z6Q" TargetMode="External"/><Relationship Id="rId1" Type="http://schemas.openxmlformats.org/officeDocument/2006/relationships/hyperlink" Target="https://youtu.be/PHJbhD5fkqo" TargetMode="Externa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zoomScale="104" zoomScaleNormal="100" workbookViewId="0">
      <selection activeCell="E14" sqref="E14"/>
    </sheetView>
  </sheetViews>
  <sheetFormatPr defaultColWidth="9" defaultRowHeight="16.5"/>
  <cols>
    <col min="1" max="1" width="12.625" style="8" customWidth="1"/>
    <col min="2" max="2" width="15.75" style="8" customWidth="1"/>
    <col min="3" max="3" width="12.375" style="8" bestFit="1" customWidth="1"/>
    <col min="4" max="4" width="10.125" style="8" customWidth="1"/>
    <col min="5" max="5" width="15.75" style="8" customWidth="1"/>
    <col min="6" max="16384" width="9" style="1"/>
  </cols>
  <sheetData>
    <row r="1" spans="1:5">
      <c r="A1" s="7" t="s">
        <v>211</v>
      </c>
    </row>
    <row r="3" spans="1:5">
      <c r="A3" s="8" t="s">
        <v>215</v>
      </c>
      <c r="B3" s="8" t="s">
        <v>216</v>
      </c>
      <c r="C3" s="8" t="s">
        <v>217</v>
      </c>
      <c r="D3" s="8" t="s">
        <v>218</v>
      </c>
      <c r="E3" s="8" t="s">
        <v>219</v>
      </c>
    </row>
    <row r="4" spans="1:5">
      <c r="A4" s="8" t="s">
        <v>220</v>
      </c>
      <c r="B4" s="8" t="s">
        <v>228</v>
      </c>
      <c r="C4" s="8" t="s">
        <v>231</v>
      </c>
      <c r="D4" s="9" t="s">
        <v>235</v>
      </c>
      <c r="E4" s="8" t="s">
        <v>239</v>
      </c>
    </row>
    <row r="5" spans="1:5">
      <c r="A5" s="8" t="s">
        <v>224</v>
      </c>
      <c r="B5" s="8" t="s">
        <v>229</v>
      </c>
      <c r="C5" s="8" t="s">
        <v>227</v>
      </c>
      <c r="D5" s="9" t="s">
        <v>236</v>
      </c>
      <c r="E5" s="8" t="s">
        <v>243</v>
      </c>
    </row>
    <row r="6" spans="1:5">
      <c r="A6" s="8" t="s">
        <v>223</v>
      </c>
      <c r="B6" s="8" t="s">
        <v>225</v>
      </c>
      <c r="C6" s="8" t="s">
        <v>232</v>
      </c>
      <c r="D6" s="9" t="s">
        <v>237</v>
      </c>
      <c r="E6" s="8" t="s">
        <v>240</v>
      </c>
    </row>
    <row r="7" spans="1:5">
      <c r="A7" s="8" t="s">
        <v>222</v>
      </c>
      <c r="B7" s="8" t="s">
        <v>226</v>
      </c>
      <c r="C7" s="8" t="s">
        <v>233</v>
      </c>
      <c r="D7" s="9" t="s">
        <v>235</v>
      </c>
      <c r="E7" s="8" t="s">
        <v>241</v>
      </c>
    </row>
    <row r="8" spans="1:5">
      <c r="A8" s="8" t="s">
        <v>221</v>
      </c>
      <c r="B8" s="8" t="s">
        <v>230</v>
      </c>
      <c r="C8" s="8" t="s">
        <v>234</v>
      </c>
      <c r="D8" s="9" t="s">
        <v>238</v>
      </c>
      <c r="E8" s="8" t="s">
        <v>242</v>
      </c>
    </row>
    <row r="13" spans="1:5">
      <c r="D13" s="8" t="s">
        <v>214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8"/>
  <sheetViews>
    <sheetView topLeftCell="B1" zoomScale="115" zoomScaleNormal="115" workbookViewId="0">
      <selection activeCell="A3" sqref="A3:F8"/>
    </sheetView>
  </sheetViews>
  <sheetFormatPr defaultColWidth="9" defaultRowHeight="16.5"/>
  <cols>
    <col min="1" max="2" width="15.125" customWidth="1"/>
    <col min="3" max="3" width="22.375" bestFit="1" customWidth="1"/>
    <col min="4" max="4" width="15.875" customWidth="1"/>
    <col min="5" max="5" width="15.25" customWidth="1"/>
    <col min="6" max="6" width="16.75" customWidth="1"/>
  </cols>
  <sheetData>
    <row r="1" spans="1:6" ht="20.25">
      <c r="A1" s="37" t="s">
        <v>0</v>
      </c>
      <c r="B1" s="38"/>
      <c r="C1" s="38"/>
      <c r="D1" s="38"/>
      <c r="E1" s="38"/>
      <c r="F1" s="38"/>
    </row>
    <row r="3" spans="1:6">
      <c r="A3" s="39" t="s">
        <v>3</v>
      </c>
      <c r="B3" s="39" t="s">
        <v>7</v>
      </c>
      <c r="C3" s="39" t="s">
        <v>1</v>
      </c>
      <c r="D3" s="39" t="s">
        <v>6</v>
      </c>
      <c r="E3" s="39" t="s">
        <v>4</v>
      </c>
      <c r="F3" s="39" t="s">
        <v>5</v>
      </c>
    </row>
    <row r="4" spans="1:6">
      <c r="A4" s="6" t="s">
        <v>14</v>
      </c>
      <c r="B4" s="33" t="s">
        <v>8</v>
      </c>
      <c r="C4" t="s">
        <v>2</v>
      </c>
      <c r="D4" s="41">
        <v>2019</v>
      </c>
      <c r="E4" s="40">
        <v>44626</v>
      </c>
      <c r="F4" s="6" t="s">
        <v>19</v>
      </c>
    </row>
    <row r="5" spans="1:6">
      <c r="A5" s="6" t="s">
        <v>15</v>
      </c>
      <c r="B5" s="33"/>
      <c r="C5" t="s">
        <v>9</v>
      </c>
      <c r="D5" s="41">
        <v>2021</v>
      </c>
      <c r="E5" s="40">
        <v>44626</v>
      </c>
      <c r="F5" s="27" t="s">
        <v>20</v>
      </c>
    </row>
    <row r="6" spans="1:6">
      <c r="A6" s="6" t="s">
        <v>16</v>
      </c>
      <c r="B6" s="33"/>
      <c r="C6" t="s">
        <v>10</v>
      </c>
      <c r="D6" s="41">
        <v>2020</v>
      </c>
      <c r="E6" s="40">
        <v>44635</v>
      </c>
      <c r="F6" s="27" t="s">
        <v>21</v>
      </c>
    </row>
    <row r="7" spans="1:6">
      <c r="A7" s="6" t="s">
        <v>17</v>
      </c>
      <c r="B7" s="33" t="s">
        <v>12</v>
      </c>
      <c r="C7" t="s">
        <v>11</v>
      </c>
      <c r="D7" s="41">
        <v>2021</v>
      </c>
      <c r="E7" s="40">
        <v>44643</v>
      </c>
      <c r="F7" s="27" t="s">
        <v>22</v>
      </c>
    </row>
    <row r="8" spans="1:6">
      <c r="A8" s="6" t="s">
        <v>18</v>
      </c>
      <c r="B8" s="33"/>
      <c r="C8" t="s">
        <v>13</v>
      </c>
      <c r="D8" s="41">
        <v>2021</v>
      </c>
      <c r="E8" s="40">
        <v>44653</v>
      </c>
      <c r="F8" s="27" t="s">
        <v>23</v>
      </c>
    </row>
  </sheetData>
  <mergeCells count="2">
    <mergeCell ref="B4:B6"/>
    <mergeCell ref="B7:B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8"/>
  <sheetViews>
    <sheetView workbookViewId="0">
      <selection activeCell="J18" sqref="J18"/>
    </sheetView>
  </sheetViews>
  <sheetFormatPr defaultRowHeight="16.5"/>
  <cols>
    <col min="7" max="7" width="9" customWidth="1"/>
  </cols>
  <sheetData>
    <row r="1" spans="1:13">
      <c r="A1" t="s">
        <v>24</v>
      </c>
    </row>
    <row r="3" spans="1:13">
      <c r="A3" s="5" t="s">
        <v>25</v>
      </c>
      <c r="B3" s="5" t="s">
        <v>26</v>
      </c>
      <c r="C3" s="5" t="s">
        <v>27</v>
      </c>
      <c r="D3" s="5" t="s">
        <v>28</v>
      </c>
      <c r="E3" s="5" t="s">
        <v>29</v>
      </c>
      <c r="F3" s="5" t="s">
        <v>30</v>
      </c>
      <c r="H3" s="42" t="s">
        <v>29</v>
      </c>
      <c r="I3" s="42" t="s">
        <v>29</v>
      </c>
      <c r="J3" s="42" t="s">
        <v>30</v>
      </c>
    </row>
    <row r="4" spans="1:13" ht="16.5" customHeight="1">
      <c r="A4" s="14">
        <v>1</v>
      </c>
      <c r="B4" s="15" t="s">
        <v>31</v>
      </c>
      <c r="C4" s="11">
        <v>45</v>
      </c>
      <c r="D4" s="11">
        <v>90</v>
      </c>
      <c r="E4" s="11">
        <v>90</v>
      </c>
      <c r="F4" s="13">
        <f>AVERAGE(C4:E4)</f>
        <v>75</v>
      </c>
      <c r="H4" t="s">
        <v>244</v>
      </c>
      <c r="I4" t="s">
        <v>245</v>
      </c>
      <c r="J4" t="s">
        <v>246</v>
      </c>
    </row>
    <row r="5" spans="1:13" ht="16.5" customHeight="1">
      <c r="A5" s="14">
        <v>2</v>
      </c>
      <c r="B5" s="15" t="s">
        <v>32</v>
      </c>
      <c r="C5" s="11">
        <v>55</v>
      </c>
      <c r="D5" s="11">
        <v>55</v>
      </c>
      <c r="E5" s="11">
        <v>45</v>
      </c>
      <c r="F5" s="13">
        <f t="shared" ref="F5:F18" si="0">AVERAGE(C5:E5)</f>
        <v>51.666666666666664</v>
      </c>
    </row>
    <row r="6" spans="1:13">
      <c r="A6" s="14">
        <v>3</v>
      </c>
      <c r="B6" s="15" t="s">
        <v>33</v>
      </c>
      <c r="C6" s="11">
        <v>90</v>
      </c>
      <c r="D6" s="11">
        <v>35</v>
      </c>
      <c r="E6" s="11">
        <v>35</v>
      </c>
      <c r="F6" s="13">
        <f t="shared" si="0"/>
        <v>53.333333333333336</v>
      </c>
      <c r="H6" s="5" t="s">
        <v>25</v>
      </c>
      <c r="I6" s="5" t="s">
        <v>26</v>
      </c>
      <c r="J6" s="5" t="s">
        <v>27</v>
      </c>
      <c r="K6" s="5" t="s">
        <v>28</v>
      </c>
      <c r="L6" s="5" t="s">
        <v>29</v>
      </c>
      <c r="M6" s="5" t="s">
        <v>30</v>
      </c>
    </row>
    <row r="7" spans="1:13">
      <c r="A7" s="14">
        <v>4</v>
      </c>
      <c r="B7" s="15" t="s">
        <v>34</v>
      </c>
      <c r="C7" s="11">
        <v>55</v>
      </c>
      <c r="D7" s="11">
        <v>80</v>
      </c>
      <c r="E7" s="11">
        <v>65</v>
      </c>
      <c r="F7" s="13">
        <f t="shared" si="0"/>
        <v>66.666666666666671</v>
      </c>
      <c r="H7" s="14">
        <v>5</v>
      </c>
      <c r="I7" s="15" t="s">
        <v>35</v>
      </c>
      <c r="J7" s="11">
        <v>95</v>
      </c>
      <c r="K7" s="11">
        <v>75</v>
      </c>
      <c r="L7" s="11">
        <v>80</v>
      </c>
      <c r="M7" s="13">
        <v>83.333333333333329</v>
      </c>
    </row>
    <row r="8" spans="1:13">
      <c r="A8" s="14">
        <v>5</v>
      </c>
      <c r="B8" s="15" t="s">
        <v>35</v>
      </c>
      <c r="C8" s="11">
        <v>95</v>
      </c>
      <c r="D8" s="11">
        <v>75</v>
      </c>
      <c r="E8" s="11">
        <v>80</v>
      </c>
      <c r="F8" s="13">
        <f t="shared" si="0"/>
        <v>83.333333333333329</v>
      </c>
      <c r="H8" s="14">
        <v>10</v>
      </c>
      <c r="I8" s="15" t="s">
        <v>40</v>
      </c>
      <c r="J8" s="11">
        <v>85</v>
      </c>
      <c r="K8" s="11">
        <v>90</v>
      </c>
      <c r="L8" s="11">
        <v>80</v>
      </c>
      <c r="M8" s="13">
        <v>85</v>
      </c>
    </row>
    <row r="9" spans="1:13">
      <c r="A9" s="14">
        <v>6</v>
      </c>
      <c r="B9" s="15" t="s">
        <v>36</v>
      </c>
      <c r="C9" s="11">
        <v>30</v>
      </c>
      <c r="D9" s="11">
        <v>55</v>
      </c>
      <c r="E9" s="11">
        <v>95</v>
      </c>
      <c r="F9" s="13">
        <f t="shared" si="0"/>
        <v>60</v>
      </c>
      <c r="H9" s="14">
        <v>12</v>
      </c>
      <c r="I9" s="15" t="s">
        <v>42</v>
      </c>
      <c r="J9" s="11">
        <v>60</v>
      </c>
      <c r="K9" s="11">
        <v>95</v>
      </c>
      <c r="L9" s="11">
        <v>85</v>
      </c>
      <c r="M9" s="13">
        <v>80</v>
      </c>
    </row>
    <row r="10" spans="1:13">
      <c r="A10" s="14">
        <v>7</v>
      </c>
      <c r="B10" s="15" t="s">
        <v>37</v>
      </c>
      <c r="C10" s="11">
        <v>50</v>
      </c>
      <c r="D10" s="11">
        <v>65</v>
      </c>
      <c r="E10" s="11">
        <v>85</v>
      </c>
      <c r="F10" s="13">
        <f t="shared" si="0"/>
        <v>66.666666666666671</v>
      </c>
    </row>
    <row r="11" spans="1:13">
      <c r="A11" s="14">
        <v>8</v>
      </c>
      <c r="B11" s="15" t="s">
        <v>38</v>
      </c>
      <c r="C11" s="11">
        <v>45</v>
      </c>
      <c r="D11" s="11">
        <v>85</v>
      </c>
      <c r="E11" s="11">
        <v>85</v>
      </c>
      <c r="F11" s="13">
        <f t="shared" si="0"/>
        <v>71.666666666666671</v>
      </c>
    </row>
    <row r="12" spans="1:13">
      <c r="A12" s="14">
        <v>9</v>
      </c>
      <c r="B12" s="15" t="s">
        <v>39</v>
      </c>
      <c r="C12" s="11">
        <v>60</v>
      </c>
      <c r="D12" s="11">
        <v>75</v>
      </c>
      <c r="E12" s="11">
        <v>45</v>
      </c>
      <c r="F12" s="13">
        <f t="shared" si="0"/>
        <v>60</v>
      </c>
    </row>
    <row r="13" spans="1:13">
      <c r="A13" s="14">
        <v>10</v>
      </c>
      <c r="B13" s="15" t="s">
        <v>40</v>
      </c>
      <c r="C13" s="11">
        <v>85</v>
      </c>
      <c r="D13" s="11">
        <v>90</v>
      </c>
      <c r="E13" s="11">
        <v>80</v>
      </c>
      <c r="F13" s="13">
        <f t="shared" si="0"/>
        <v>85</v>
      </c>
    </row>
    <row r="14" spans="1:13">
      <c r="A14" s="14">
        <v>11</v>
      </c>
      <c r="B14" s="15" t="s">
        <v>41</v>
      </c>
      <c r="C14" s="11">
        <v>45</v>
      </c>
      <c r="D14" s="11">
        <v>95</v>
      </c>
      <c r="E14" s="11">
        <v>95</v>
      </c>
      <c r="F14" s="13">
        <f t="shared" si="0"/>
        <v>78.333333333333329</v>
      </c>
    </row>
    <row r="15" spans="1:13">
      <c r="A15" s="14">
        <v>12</v>
      </c>
      <c r="B15" s="15" t="s">
        <v>42</v>
      </c>
      <c r="C15" s="11">
        <v>60</v>
      </c>
      <c r="D15" s="11">
        <v>95</v>
      </c>
      <c r="E15" s="11">
        <v>85</v>
      </c>
      <c r="F15" s="13">
        <f t="shared" si="0"/>
        <v>80</v>
      </c>
    </row>
    <row r="16" spans="1:13">
      <c r="A16" s="14">
        <v>13</v>
      </c>
      <c r="B16" s="15" t="s">
        <v>43</v>
      </c>
      <c r="C16" s="11">
        <v>70</v>
      </c>
      <c r="D16" s="11">
        <v>80</v>
      </c>
      <c r="E16" s="11">
        <v>85</v>
      </c>
      <c r="F16" s="13">
        <f t="shared" si="0"/>
        <v>78.333333333333329</v>
      </c>
    </row>
    <row r="17" spans="1:6">
      <c r="A17" s="14">
        <v>14</v>
      </c>
      <c r="B17" s="15" t="s">
        <v>44</v>
      </c>
      <c r="C17" s="11">
        <v>95</v>
      </c>
      <c r="D17" s="11">
        <v>85</v>
      </c>
      <c r="E17" s="11">
        <v>65</v>
      </c>
      <c r="F17" s="13">
        <f t="shared" si="0"/>
        <v>81.666666666666671</v>
      </c>
    </row>
    <row r="18" spans="1:6">
      <c r="A18" s="14">
        <v>15</v>
      </c>
      <c r="B18" s="15" t="s">
        <v>45</v>
      </c>
      <c r="C18" s="11">
        <v>75</v>
      </c>
      <c r="D18" s="11">
        <v>80</v>
      </c>
      <c r="E18" s="11">
        <v>70</v>
      </c>
      <c r="F18" s="13">
        <f t="shared" si="0"/>
        <v>75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44"/>
  <sheetViews>
    <sheetView zoomScaleNormal="100" workbookViewId="0">
      <selection activeCell="D28" sqref="D28:D37"/>
    </sheetView>
  </sheetViews>
  <sheetFormatPr defaultRowHeight="16.5"/>
  <cols>
    <col min="1" max="1" width="11.375" customWidth="1"/>
    <col min="2" max="2" width="13.125" customWidth="1"/>
    <col min="4" max="4" width="10.875" bestFit="1" customWidth="1"/>
    <col min="5" max="5" width="10.125" customWidth="1"/>
  </cols>
  <sheetData>
    <row r="1" spans="1:17">
      <c r="A1" s="2" t="s">
        <v>46</v>
      </c>
      <c r="F1" t="s">
        <v>68</v>
      </c>
    </row>
    <row r="2" spans="1:17">
      <c r="A2" s="5" t="s">
        <v>47</v>
      </c>
      <c r="B2" s="5" t="s">
        <v>48</v>
      </c>
      <c r="C2" s="5" t="s">
        <v>67</v>
      </c>
      <c r="D2" s="19" t="s">
        <v>49</v>
      </c>
      <c r="F2" s="5" t="s">
        <v>69</v>
      </c>
      <c r="G2" s="5" t="s">
        <v>70</v>
      </c>
      <c r="H2" s="5" t="s">
        <v>71</v>
      </c>
      <c r="I2" s="19" t="s">
        <v>72</v>
      </c>
      <c r="K2" s="20" t="s">
        <v>111</v>
      </c>
    </row>
    <row r="3" spans="1:17">
      <c r="A3" s="16" t="s">
        <v>50</v>
      </c>
      <c r="B3" s="5" t="s">
        <v>59</v>
      </c>
      <c r="C3" s="3">
        <v>33.119999999999997</v>
      </c>
      <c r="D3" s="17">
        <f>ROUND(IF(B3="대지",60000*C3,IF(B3="임야",10000*C3,30000*C3)),-3)</f>
        <v>1987000</v>
      </c>
      <c r="F3" s="3" t="s">
        <v>73</v>
      </c>
      <c r="G3" s="11" t="s">
        <v>81</v>
      </c>
      <c r="H3" s="11" t="s">
        <v>82</v>
      </c>
      <c r="I3" s="11" t="str">
        <f>IF(AND(G3="A",H3="A"),"최우수",IF(OR(G3="A",H3="A"),"우수",""))</f>
        <v>최우수</v>
      </c>
      <c r="K3" s="23" t="s">
        <v>112</v>
      </c>
      <c r="N3" s="32" t="s">
        <v>114</v>
      </c>
      <c r="O3" s="32"/>
      <c r="P3" s="32"/>
      <c r="Q3" s="32"/>
    </row>
    <row r="4" spans="1:17">
      <c r="A4" s="5" t="s">
        <v>51</v>
      </c>
      <c r="B4" s="5" t="s">
        <v>61</v>
      </c>
      <c r="C4" s="3">
        <v>125.31</v>
      </c>
      <c r="D4" s="17">
        <f t="shared" ref="D4:D11" si="0">ROUND(IF(B4="대지",60000*C4,IF(B4="임야",10000*C4,30000*C4)),-3)</f>
        <v>1253000</v>
      </c>
      <c r="F4" s="3" t="s">
        <v>74</v>
      </c>
      <c r="G4" s="11" t="s">
        <v>85</v>
      </c>
      <c r="H4" s="11" t="s">
        <v>89</v>
      </c>
      <c r="I4" s="11" t="str">
        <f t="shared" ref="I4:I11" si="1">IF(AND(G4="A",H4="A"),"최우수",IF(OR(G4="A",H4="A"),"우수",""))</f>
        <v/>
      </c>
      <c r="K4" s="23" t="s">
        <v>113</v>
      </c>
      <c r="N4" s="32" t="s">
        <v>115</v>
      </c>
      <c r="O4" s="32"/>
      <c r="P4" s="32"/>
      <c r="Q4" s="32"/>
    </row>
    <row r="5" spans="1:17">
      <c r="A5" s="5" t="s">
        <v>52</v>
      </c>
      <c r="B5" s="5" t="s">
        <v>66</v>
      </c>
      <c r="C5" s="3">
        <v>52.2</v>
      </c>
      <c r="D5" s="17">
        <f t="shared" si="0"/>
        <v>1566000</v>
      </c>
      <c r="F5" s="3" t="s">
        <v>45</v>
      </c>
      <c r="G5" s="11" t="s">
        <v>83</v>
      </c>
      <c r="H5" s="11" t="s">
        <v>81</v>
      </c>
      <c r="I5" s="11" t="str">
        <f t="shared" si="1"/>
        <v>최우수</v>
      </c>
    </row>
    <row r="6" spans="1:17">
      <c r="A6" s="5" t="s">
        <v>53</v>
      </c>
      <c r="B6" s="5" t="s">
        <v>61</v>
      </c>
      <c r="C6" s="3">
        <v>115.52</v>
      </c>
      <c r="D6" s="17">
        <f t="shared" si="0"/>
        <v>1155000</v>
      </c>
      <c r="F6" s="3" t="s">
        <v>75</v>
      </c>
      <c r="G6" s="11" t="s">
        <v>85</v>
      </c>
      <c r="H6" s="11" t="s">
        <v>89</v>
      </c>
      <c r="I6" s="11" t="str">
        <f t="shared" si="1"/>
        <v/>
      </c>
    </row>
    <row r="7" spans="1:17">
      <c r="A7" s="5" t="s">
        <v>54</v>
      </c>
      <c r="B7" s="5" t="s">
        <v>63</v>
      </c>
      <c r="C7" s="3">
        <v>47</v>
      </c>
      <c r="D7" s="17">
        <f t="shared" si="0"/>
        <v>1410000</v>
      </c>
      <c r="F7" s="3" t="s">
        <v>76</v>
      </c>
      <c r="G7" s="11" t="s">
        <v>89</v>
      </c>
      <c r="H7" s="11" t="s">
        <v>83</v>
      </c>
      <c r="I7" s="11" t="str">
        <f t="shared" si="1"/>
        <v>우수</v>
      </c>
    </row>
    <row r="8" spans="1:17">
      <c r="A8" s="5" t="s">
        <v>55</v>
      </c>
      <c r="B8" s="5" t="s">
        <v>60</v>
      </c>
      <c r="C8" s="3">
        <v>62</v>
      </c>
      <c r="D8" s="17">
        <f t="shared" si="0"/>
        <v>3720000</v>
      </c>
      <c r="F8" s="3" t="s">
        <v>77</v>
      </c>
      <c r="G8" s="11" t="s">
        <v>89</v>
      </c>
      <c r="H8" s="11" t="s">
        <v>86</v>
      </c>
      <c r="I8" s="11" t="str">
        <f t="shared" si="1"/>
        <v/>
      </c>
    </row>
    <row r="9" spans="1:17">
      <c r="A9" s="5" t="s">
        <v>56</v>
      </c>
      <c r="B9" s="5" t="s">
        <v>64</v>
      </c>
      <c r="C9" s="3">
        <v>123.91</v>
      </c>
      <c r="D9" s="17">
        <f t="shared" si="0"/>
        <v>3717000</v>
      </c>
      <c r="F9" s="3" t="s">
        <v>78</v>
      </c>
      <c r="G9" s="11" t="s">
        <v>89</v>
      </c>
      <c r="H9" s="11" t="s">
        <v>89</v>
      </c>
      <c r="I9" s="11" t="str">
        <f t="shared" si="1"/>
        <v/>
      </c>
    </row>
    <row r="10" spans="1:17">
      <c r="A10" s="18" t="s">
        <v>57</v>
      </c>
      <c r="B10" s="5" t="s">
        <v>65</v>
      </c>
      <c r="C10" s="3">
        <v>115.72</v>
      </c>
      <c r="D10" s="17">
        <f t="shared" si="0"/>
        <v>3472000</v>
      </c>
      <c r="F10" s="3" t="s">
        <v>79</v>
      </c>
      <c r="G10" s="11" t="s">
        <v>84</v>
      </c>
      <c r="H10" s="11" t="s">
        <v>87</v>
      </c>
      <c r="I10" s="11" t="str">
        <f t="shared" si="1"/>
        <v>우수</v>
      </c>
    </row>
    <row r="11" spans="1:17">
      <c r="A11" s="18" t="s">
        <v>58</v>
      </c>
      <c r="B11" s="5" t="s">
        <v>62</v>
      </c>
      <c r="C11" s="3">
        <v>215.19</v>
      </c>
      <c r="D11" s="17">
        <f t="shared" si="0"/>
        <v>2152000</v>
      </c>
      <c r="F11" s="3" t="s">
        <v>80</v>
      </c>
      <c r="G11" s="11" t="s">
        <v>88</v>
      </c>
      <c r="H11" s="11" t="s">
        <v>81</v>
      </c>
      <c r="I11" s="11" t="str">
        <f t="shared" si="1"/>
        <v>우수</v>
      </c>
    </row>
    <row r="13" spans="1:17">
      <c r="A13" s="7" t="s">
        <v>90</v>
      </c>
      <c r="G13" s="22" t="s">
        <v>110</v>
      </c>
    </row>
    <row r="14" spans="1:17">
      <c r="A14" s="18" t="s">
        <v>91</v>
      </c>
      <c r="B14" s="5" t="s">
        <v>92</v>
      </c>
      <c r="C14" s="5" t="s">
        <v>107</v>
      </c>
      <c r="D14" s="5" t="s">
        <v>108</v>
      </c>
      <c r="E14" s="5" t="s">
        <v>212</v>
      </c>
      <c r="G14" s="5" t="s">
        <v>26</v>
      </c>
      <c r="H14" s="5" t="s">
        <v>27</v>
      </c>
      <c r="I14" s="5" t="s">
        <v>28</v>
      </c>
      <c r="J14" s="5" t="s">
        <v>29</v>
      </c>
      <c r="K14" s="5" t="s">
        <v>30</v>
      </c>
    </row>
    <row r="15" spans="1:17">
      <c r="A15" s="18" t="s">
        <v>93</v>
      </c>
      <c r="B15" s="5" t="s">
        <v>103</v>
      </c>
      <c r="C15" s="3">
        <v>4</v>
      </c>
      <c r="D15" s="17">
        <v>4500</v>
      </c>
      <c r="E15" s="12">
        <f>C15*D15</f>
        <v>18000</v>
      </c>
      <c r="G15" s="15" t="s">
        <v>31</v>
      </c>
      <c r="H15" s="11">
        <v>45</v>
      </c>
      <c r="I15" s="11">
        <v>90</v>
      </c>
      <c r="J15" s="11">
        <v>90</v>
      </c>
      <c r="K15" s="13">
        <f>AVERAGE(H15:J15)</f>
        <v>75</v>
      </c>
    </row>
    <row r="16" spans="1:17">
      <c r="A16" s="18" t="s">
        <v>94</v>
      </c>
      <c r="B16" s="5" t="s">
        <v>105</v>
      </c>
      <c r="C16" s="3">
        <v>3</v>
      </c>
      <c r="D16" s="17">
        <v>4500</v>
      </c>
      <c r="E16" s="12">
        <f t="shared" ref="E16:E23" si="2">C16*D16</f>
        <v>13500</v>
      </c>
      <c r="G16" s="15" t="s">
        <v>32</v>
      </c>
      <c r="H16" s="11">
        <v>55</v>
      </c>
      <c r="I16" s="11">
        <v>55</v>
      </c>
      <c r="J16" s="11">
        <v>45</v>
      </c>
      <c r="K16" s="13">
        <f t="shared" ref="K16:K23" si="3">AVERAGE(H16:J16)</f>
        <v>51.666666666666664</v>
      </c>
    </row>
    <row r="17" spans="1:11">
      <c r="A17" s="18" t="s">
        <v>95</v>
      </c>
      <c r="B17" s="5" t="s">
        <v>106</v>
      </c>
      <c r="C17" s="3">
        <v>1</v>
      </c>
      <c r="D17" s="17">
        <v>5000</v>
      </c>
      <c r="E17" s="12">
        <f t="shared" si="2"/>
        <v>5000</v>
      </c>
      <c r="G17" s="15" t="s">
        <v>33</v>
      </c>
      <c r="H17" s="11">
        <v>90</v>
      </c>
      <c r="I17" s="11">
        <v>35</v>
      </c>
      <c r="J17" s="11">
        <v>35</v>
      </c>
      <c r="K17" s="13">
        <f t="shared" si="3"/>
        <v>53.333333333333336</v>
      </c>
    </row>
    <row r="18" spans="1:11">
      <c r="A18" s="18" t="s">
        <v>96</v>
      </c>
      <c r="B18" s="5" t="s">
        <v>103</v>
      </c>
      <c r="C18" s="3">
        <v>7</v>
      </c>
      <c r="D18" s="17">
        <v>4500</v>
      </c>
      <c r="E18" s="12">
        <f t="shared" si="2"/>
        <v>31500</v>
      </c>
      <c r="G18" s="15" t="s">
        <v>34</v>
      </c>
      <c r="H18" s="11">
        <v>55</v>
      </c>
      <c r="I18" s="11">
        <v>80</v>
      </c>
      <c r="J18" s="11">
        <v>65</v>
      </c>
      <c r="K18" s="13">
        <f t="shared" si="3"/>
        <v>66.666666666666671</v>
      </c>
    </row>
    <row r="19" spans="1:11">
      <c r="A19" s="18" t="s">
        <v>97</v>
      </c>
      <c r="B19" s="5" t="s">
        <v>105</v>
      </c>
      <c r="C19" s="3">
        <v>1</v>
      </c>
      <c r="D19" s="17">
        <v>4000</v>
      </c>
      <c r="E19" s="12">
        <f t="shared" si="2"/>
        <v>4000</v>
      </c>
      <c r="G19" s="15" t="s">
        <v>35</v>
      </c>
      <c r="H19" s="11">
        <v>80</v>
      </c>
      <c r="I19" s="11">
        <v>75</v>
      </c>
      <c r="J19" s="11">
        <v>75</v>
      </c>
      <c r="K19" s="13">
        <f t="shared" si="3"/>
        <v>76.666666666666671</v>
      </c>
    </row>
    <row r="20" spans="1:11">
      <c r="A20" s="18" t="s">
        <v>98</v>
      </c>
      <c r="B20" s="5" t="s">
        <v>102</v>
      </c>
      <c r="C20" s="3">
        <v>2</v>
      </c>
      <c r="D20" s="17">
        <v>4500</v>
      </c>
      <c r="E20" s="12">
        <f t="shared" si="2"/>
        <v>9000</v>
      </c>
      <c r="G20" s="15" t="s">
        <v>36</v>
      </c>
      <c r="H20" s="11">
        <v>30</v>
      </c>
      <c r="I20" s="11">
        <v>55</v>
      </c>
      <c r="J20" s="11">
        <v>95</v>
      </c>
      <c r="K20" s="13">
        <f t="shared" si="3"/>
        <v>60</v>
      </c>
    </row>
    <row r="21" spans="1:11">
      <c r="A21" s="18" t="s">
        <v>99</v>
      </c>
      <c r="B21" s="5" t="s">
        <v>106</v>
      </c>
      <c r="C21" s="3">
        <v>2</v>
      </c>
      <c r="D21" s="17">
        <v>5000</v>
      </c>
      <c r="E21" s="12">
        <f t="shared" si="2"/>
        <v>10000</v>
      </c>
      <c r="G21" s="15" t="s">
        <v>37</v>
      </c>
      <c r="H21" s="11">
        <v>50</v>
      </c>
      <c r="I21" s="11">
        <v>65</v>
      </c>
      <c r="J21" s="11">
        <v>85</v>
      </c>
      <c r="K21" s="13">
        <f t="shared" si="3"/>
        <v>66.666666666666671</v>
      </c>
    </row>
    <row r="22" spans="1:11">
      <c r="A22" s="18" t="s">
        <v>100</v>
      </c>
      <c r="B22" s="5" t="s">
        <v>102</v>
      </c>
      <c r="C22" s="3">
        <v>4</v>
      </c>
      <c r="D22" s="17">
        <v>4500</v>
      </c>
      <c r="E22" s="12">
        <f t="shared" si="2"/>
        <v>18000</v>
      </c>
      <c r="G22" s="15" t="s">
        <v>38</v>
      </c>
      <c r="H22" s="11">
        <v>45</v>
      </c>
      <c r="I22" s="11">
        <v>85</v>
      </c>
      <c r="J22" s="11">
        <v>85</v>
      </c>
      <c r="K22" s="13">
        <f t="shared" si="3"/>
        <v>71.666666666666671</v>
      </c>
    </row>
    <row r="23" spans="1:11">
      <c r="A23" s="18" t="s">
        <v>101</v>
      </c>
      <c r="B23" s="5" t="s">
        <v>104</v>
      </c>
      <c r="C23" s="3">
        <v>2</v>
      </c>
      <c r="D23" s="17">
        <v>4500</v>
      </c>
      <c r="E23" s="12">
        <f t="shared" si="2"/>
        <v>9000</v>
      </c>
      <c r="G23" s="15" t="s">
        <v>39</v>
      </c>
      <c r="H23" s="11">
        <v>60</v>
      </c>
      <c r="I23" s="11">
        <v>75</v>
      </c>
      <c r="J23" s="11">
        <v>45</v>
      </c>
      <c r="K23" s="13">
        <f t="shared" si="3"/>
        <v>60</v>
      </c>
    </row>
    <row r="24" spans="1:11">
      <c r="A24" s="30" t="s">
        <v>109</v>
      </c>
      <c r="B24" s="31"/>
      <c r="C24" s="31"/>
      <c r="D24" s="31"/>
      <c r="E24" s="21">
        <f>SUMIF(B15:B23,"아메리카노",E15:E23)/SUM(E15:E23)</f>
        <v>0.64830508474576276</v>
      </c>
      <c r="G24" s="31" t="s">
        <v>116</v>
      </c>
      <c r="H24" s="31"/>
      <c r="I24" s="31"/>
      <c r="J24" s="31"/>
      <c r="K24" s="43">
        <f>LARGE(K15:K23,1)-SMALL(K15:K23,1)</f>
        <v>25.000000000000007</v>
      </c>
    </row>
    <row r="26" spans="1:11">
      <c r="A26" s="7" t="s">
        <v>117</v>
      </c>
    </row>
    <row r="27" spans="1:11">
      <c r="A27" s="5" t="s">
        <v>118</v>
      </c>
      <c r="B27" s="5" t="s">
        <v>124</v>
      </c>
      <c r="C27" s="5" t="s">
        <v>119</v>
      </c>
      <c r="D27" s="19" t="s">
        <v>125</v>
      </c>
    </row>
    <row r="28" spans="1:11">
      <c r="A28" s="5" t="s">
        <v>120</v>
      </c>
      <c r="B28" s="5" t="s">
        <v>130</v>
      </c>
      <c r="C28" s="3">
        <v>25</v>
      </c>
      <c r="D28" s="17">
        <f>HLOOKUP(B28&amp;RIGHT(A28),$G$30:$J$31,2,0)*C28</f>
        <v>75000</v>
      </c>
    </row>
    <row r="29" spans="1:11">
      <c r="A29" s="5" t="s">
        <v>121</v>
      </c>
      <c r="B29" s="5" t="s">
        <v>127</v>
      </c>
      <c r="C29" s="3">
        <v>27</v>
      </c>
      <c r="D29" s="17">
        <f t="shared" ref="D29:D37" si="4">HLOOKUP(B29&amp;RIGHT(A29),$G$30:$J$31,2,0)*C29</f>
        <v>99900</v>
      </c>
      <c r="F29" t="s">
        <v>122</v>
      </c>
    </row>
    <row r="30" spans="1:11">
      <c r="A30" s="5" t="s">
        <v>120</v>
      </c>
      <c r="B30" s="5" t="s">
        <v>127</v>
      </c>
      <c r="C30" s="3">
        <v>30</v>
      </c>
      <c r="D30" s="17">
        <f t="shared" si="4"/>
        <v>105000</v>
      </c>
      <c r="F30" s="5" t="s">
        <v>123</v>
      </c>
      <c r="G30" s="28" t="s">
        <v>131</v>
      </c>
      <c r="H30" s="29" t="s">
        <v>132</v>
      </c>
      <c r="I30" s="29" t="s">
        <v>133</v>
      </c>
      <c r="J30" s="29" t="s">
        <v>134</v>
      </c>
    </row>
    <row r="31" spans="1:11">
      <c r="A31" s="5" t="s">
        <v>121</v>
      </c>
      <c r="B31" s="5" t="s">
        <v>129</v>
      </c>
      <c r="C31" s="3">
        <v>35</v>
      </c>
      <c r="D31" s="17">
        <f t="shared" si="4"/>
        <v>112000</v>
      </c>
      <c r="F31" s="5" t="s">
        <v>126</v>
      </c>
      <c r="G31" s="3">
        <v>3000</v>
      </c>
      <c r="H31" s="3">
        <v>3200</v>
      </c>
      <c r="I31" s="3">
        <v>3500</v>
      </c>
      <c r="J31" s="3">
        <v>3700</v>
      </c>
    </row>
    <row r="32" spans="1:11">
      <c r="A32" s="5" t="s">
        <v>120</v>
      </c>
      <c r="B32" s="5" t="s">
        <v>127</v>
      </c>
      <c r="C32" s="3">
        <v>20</v>
      </c>
      <c r="D32" s="17">
        <f t="shared" si="4"/>
        <v>70000</v>
      </c>
    </row>
    <row r="33" spans="1:4">
      <c r="A33" s="5" t="s">
        <v>121</v>
      </c>
      <c r="B33" s="5" t="s">
        <v>128</v>
      </c>
      <c r="C33" s="3">
        <v>22</v>
      </c>
      <c r="D33" s="17">
        <f t="shared" si="4"/>
        <v>81400</v>
      </c>
    </row>
    <row r="34" spans="1:4">
      <c r="A34" s="5" t="s">
        <v>120</v>
      </c>
      <c r="B34" s="5" t="s">
        <v>130</v>
      </c>
      <c r="C34" s="3">
        <v>33</v>
      </c>
      <c r="D34" s="17">
        <f t="shared" si="4"/>
        <v>99000</v>
      </c>
    </row>
    <row r="35" spans="1:4">
      <c r="A35" s="5" t="s">
        <v>121</v>
      </c>
      <c r="B35" s="5" t="s">
        <v>130</v>
      </c>
      <c r="C35" s="3">
        <v>35</v>
      </c>
      <c r="D35" s="17">
        <f t="shared" si="4"/>
        <v>112000</v>
      </c>
    </row>
    <row r="36" spans="1:4">
      <c r="A36" s="5" t="s">
        <v>120</v>
      </c>
      <c r="B36" s="5" t="s">
        <v>127</v>
      </c>
      <c r="C36" s="3">
        <v>40</v>
      </c>
      <c r="D36" s="17">
        <f t="shared" si="4"/>
        <v>140000</v>
      </c>
    </row>
    <row r="37" spans="1:4">
      <c r="A37" s="5" t="s">
        <v>121</v>
      </c>
      <c r="B37" s="5" t="s">
        <v>129</v>
      </c>
      <c r="C37" s="3">
        <v>38</v>
      </c>
      <c r="D37" s="17">
        <f t="shared" si="4"/>
        <v>121600</v>
      </c>
    </row>
    <row r="40" spans="1:4">
      <c r="A40" s="2"/>
      <c r="B40" s="2"/>
    </row>
    <row r="44" spans="1:4">
      <c r="C44" s="1"/>
    </row>
  </sheetData>
  <mergeCells count="4">
    <mergeCell ref="A24:D24"/>
    <mergeCell ref="N3:Q3"/>
    <mergeCell ref="N4:Q4"/>
    <mergeCell ref="G24:J24"/>
  </mergeCells>
  <phoneticPr fontId="2" type="noConversion"/>
  <hyperlinks>
    <hyperlink ref="N3" r:id="rId1" xr:uid="{00000000-0004-0000-0300-000000000000}"/>
    <hyperlink ref="N4" r:id="rId2" xr:uid="{00000000-0004-0000-0300-000001000000}"/>
  </hyperlinks>
  <pageMargins left="0.7" right="0.7" top="0.75" bottom="0.75" header="0.3" footer="0.3"/>
  <pageSetup paperSize="9" orientation="portrait" horizontalDpi="4294967293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2"/>
  <sheetViews>
    <sheetView workbookViewId="0">
      <selection activeCell="H15" sqref="H15"/>
    </sheetView>
  </sheetViews>
  <sheetFormatPr defaultRowHeight="16.5" outlineLevelRow="3"/>
  <cols>
    <col min="1" max="1" width="12.125" customWidth="1"/>
    <col min="3" max="3" width="18.125" bestFit="1" customWidth="1"/>
    <col min="6" max="6" width="11.25" customWidth="1"/>
  </cols>
  <sheetData>
    <row r="1" spans="1:6">
      <c r="A1" s="33" t="s">
        <v>213</v>
      </c>
      <c r="B1" s="33"/>
      <c r="C1" s="33"/>
      <c r="D1" s="33"/>
      <c r="E1" s="33"/>
      <c r="F1" s="33"/>
    </row>
    <row r="3" spans="1:6">
      <c r="A3" s="24" t="s">
        <v>135</v>
      </c>
      <c r="B3" s="24" t="s">
        <v>26</v>
      </c>
      <c r="C3" s="24" t="s">
        <v>136</v>
      </c>
      <c r="D3" s="24" t="s">
        <v>150</v>
      </c>
      <c r="E3" s="24" t="s">
        <v>151</v>
      </c>
      <c r="F3" s="24" t="s">
        <v>152</v>
      </c>
    </row>
    <row r="4" spans="1:6" outlineLevel="3">
      <c r="A4" s="25">
        <v>201846129</v>
      </c>
      <c r="B4" s="25" t="s">
        <v>74</v>
      </c>
      <c r="C4" s="11" t="s">
        <v>137</v>
      </c>
      <c r="D4" s="11">
        <v>87</v>
      </c>
      <c r="E4" s="11">
        <v>89</v>
      </c>
      <c r="F4" s="11">
        <v>88</v>
      </c>
    </row>
    <row r="5" spans="1:6" outlineLevel="3">
      <c r="A5" s="25">
        <v>202112153</v>
      </c>
      <c r="B5" s="25" t="s">
        <v>138</v>
      </c>
      <c r="C5" s="11" t="s">
        <v>137</v>
      </c>
      <c r="D5" s="11">
        <v>56</v>
      </c>
      <c r="E5" s="11">
        <v>65</v>
      </c>
      <c r="F5" s="11">
        <v>83</v>
      </c>
    </row>
    <row r="6" spans="1:6" outlineLevel="3">
      <c r="A6" s="25">
        <v>201984432</v>
      </c>
      <c r="B6" s="25" t="s">
        <v>139</v>
      </c>
      <c r="C6" s="11" t="s">
        <v>137</v>
      </c>
      <c r="D6" s="11">
        <v>92</v>
      </c>
      <c r="E6" s="11">
        <v>89</v>
      </c>
      <c r="F6" s="11">
        <v>35</v>
      </c>
    </row>
    <row r="7" spans="1:6" outlineLevel="3">
      <c r="A7" s="25">
        <v>201846148</v>
      </c>
      <c r="B7" s="25" t="s">
        <v>140</v>
      </c>
      <c r="C7" s="11" t="s">
        <v>153</v>
      </c>
      <c r="D7" s="11">
        <v>91</v>
      </c>
      <c r="E7" s="11">
        <v>93</v>
      </c>
      <c r="F7" s="11">
        <v>70</v>
      </c>
    </row>
    <row r="8" spans="1:6" outlineLevel="3">
      <c r="A8" s="25">
        <v>201984161</v>
      </c>
      <c r="B8" s="25" t="s">
        <v>141</v>
      </c>
      <c r="C8" s="11" t="s">
        <v>153</v>
      </c>
      <c r="D8" s="11">
        <v>80</v>
      </c>
      <c r="E8" s="11">
        <v>93</v>
      </c>
      <c r="F8" s="11">
        <v>86</v>
      </c>
    </row>
    <row r="9" spans="1:6" outlineLevel="2">
      <c r="A9" s="25"/>
      <c r="B9" s="25"/>
      <c r="C9" s="44" t="s">
        <v>251</v>
      </c>
      <c r="D9" s="11">
        <f>SUBTOTAL(5,D4:D8)</f>
        <v>56</v>
      </c>
      <c r="E9" s="11">
        <f>SUBTOTAL(5,E4:E8)</f>
        <v>65</v>
      </c>
      <c r="F9" s="11">
        <f>SUBTOTAL(5,F4:F8)</f>
        <v>35</v>
      </c>
    </row>
    <row r="10" spans="1:6" outlineLevel="1">
      <c r="A10" s="25"/>
      <c r="B10" s="25"/>
      <c r="C10" s="44" t="s">
        <v>247</v>
      </c>
      <c r="D10" s="11">
        <f>SUBTOTAL(4,D4:D8)</f>
        <v>92</v>
      </c>
      <c r="E10" s="11">
        <f>SUBTOTAL(4,E4:E8)</f>
        <v>93</v>
      </c>
      <c r="F10" s="11">
        <f>SUBTOTAL(4,F4:F8)</f>
        <v>88</v>
      </c>
    </row>
    <row r="11" spans="1:6" outlineLevel="3">
      <c r="A11" s="25">
        <v>202184164</v>
      </c>
      <c r="B11" s="25" t="s">
        <v>143</v>
      </c>
      <c r="C11" s="11" t="s">
        <v>142</v>
      </c>
      <c r="D11" s="11">
        <v>60</v>
      </c>
      <c r="E11" s="11">
        <v>76</v>
      </c>
      <c r="F11" s="11">
        <v>86</v>
      </c>
    </row>
    <row r="12" spans="1:6" outlineLevel="3">
      <c r="A12" s="25">
        <v>202113149</v>
      </c>
      <c r="B12" s="25" t="s">
        <v>144</v>
      </c>
      <c r="C12" s="11" t="s">
        <v>142</v>
      </c>
      <c r="D12" s="11">
        <v>95</v>
      </c>
      <c r="E12" s="11">
        <v>82</v>
      </c>
      <c r="F12" s="11">
        <v>83</v>
      </c>
    </row>
    <row r="13" spans="1:6" outlineLevel="3">
      <c r="A13" s="25">
        <v>202146140</v>
      </c>
      <c r="B13" s="25" t="s">
        <v>145</v>
      </c>
      <c r="C13" s="11" t="s">
        <v>142</v>
      </c>
      <c r="D13" s="11">
        <v>93</v>
      </c>
      <c r="E13" s="11">
        <v>89</v>
      </c>
      <c r="F13" s="11">
        <v>65</v>
      </c>
    </row>
    <row r="14" spans="1:6" outlineLevel="2">
      <c r="A14" s="25"/>
      <c r="B14" s="25"/>
      <c r="C14" s="44" t="s">
        <v>252</v>
      </c>
      <c r="D14" s="11">
        <f>SUBTOTAL(5,D11:D13)</f>
        <v>60</v>
      </c>
      <c r="E14" s="11">
        <f>SUBTOTAL(5,E11:E13)</f>
        <v>76</v>
      </c>
      <c r="F14" s="11">
        <f>SUBTOTAL(5,F11:F13)</f>
        <v>65</v>
      </c>
    </row>
    <row r="15" spans="1:6" outlineLevel="1">
      <c r="A15" s="25"/>
      <c r="B15" s="25"/>
      <c r="C15" s="44" t="s">
        <v>248</v>
      </c>
      <c r="D15" s="11">
        <f>SUBTOTAL(4,D11:D13)</f>
        <v>95</v>
      </c>
      <c r="E15" s="11">
        <f>SUBTOTAL(4,E11:E13)</f>
        <v>89</v>
      </c>
      <c r="F15" s="11">
        <f>SUBTOTAL(4,F11:F13)</f>
        <v>86</v>
      </c>
    </row>
    <row r="16" spans="1:6" outlineLevel="3">
      <c r="A16" s="25">
        <v>201984431</v>
      </c>
      <c r="B16" s="25" t="s">
        <v>147</v>
      </c>
      <c r="C16" s="11" t="s">
        <v>146</v>
      </c>
      <c r="D16" s="11">
        <v>91</v>
      </c>
      <c r="E16" s="11">
        <v>70</v>
      </c>
      <c r="F16" s="11">
        <v>37</v>
      </c>
    </row>
    <row r="17" spans="1:6" outlineLevel="3">
      <c r="A17" s="25">
        <v>202084155</v>
      </c>
      <c r="B17" s="25" t="s">
        <v>148</v>
      </c>
      <c r="C17" s="11" t="s">
        <v>146</v>
      </c>
      <c r="D17" s="11">
        <v>55</v>
      </c>
      <c r="E17" s="11">
        <v>45</v>
      </c>
      <c r="F17" s="11">
        <v>83</v>
      </c>
    </row>
    <row r="18" spans="1:6" outlineLevel="3">
      <c r="A18" s="25">
        <v>202007162</v>
      </c>
      <c r="B18" s="25" t="s">
        <v>149</v>
      </c>
      <c r="C18" s="11" t="s">
        <v>146</v>
      </c>
      <c r="D18" s="11">
        <v>86</v>
      </c>
      <c r="E18" s="11">
        <v>35</v>
      </c>
      <c r="F18" s="11">
        <v>76</v>
      </c>
    </row>
    <row r="19" spans="1:6" outlineLevel="2">
      <c r="A19" s="45"/>
      <c r="B19" s="45"/>
      <c r="C19" s="47" t="s">
        <v>253</v>
      </c>
      <c r="D19" s="46">
        <f>SUBTOTAL(5,D16:D18)</f>
        <v>55</v>
      </c>
      <c r="E19" s="46">
        <f>SUBTOTAL(5,E16:E18)</f>
        <v>35</v>
      </c>
      <c r="F19" s="46">
        <f>SUBTOTAL(5,F16:F18)</f>
        <v>37</v>
      </c>
    </row>
    <row r="20" spans="1:6" outlineLevel="1">
      <c r="A20" s="45"/>
      <c r="B20" s="45"/>
      <c r="C20" s="47" t="s">
        <v>249</v>
      </c>
      <c r="D20" s="46">
        <f>SUBTOTAL(4,D16:D18)</f>
        <v>91</v>
      </c>
      <c r="E20" s="46">
        <f>SUBTOTAL(4,E16:E18)</f>
        <v>70</v>
      </c>
      <c r="F20" s="46">
        <f>SUBTOTAL(4,F16:F18)</f>
        <v>83</v>
      </c>
    </row>
    <row r="21" spans="1:6">
      <c r="A21" s="45"/>
      <c r="B21" s="45"/>
      <c r="C21" s="47" t="s">
        <v>254</v>
      </c>
      <c r="D21" s="46">
        <f>SUBTOTAL(5,D4:D18)</f>
        <v>55</v>
      </c>
      <c r="E21" s="46">
        <f>SUBTOTAL(5,E4:E18)</f>
        <v>35</v>
      </c>
      <c r="F21" s="46">
        <f>SUBTOTAL(5,F4:F18)</f>
        <v>35</v>
      </c>
    </row>
    <row r="22" spans="1:6">
      <c r="A22" s="45"/>
      <c r="B22" s="45"/>
      <c r="C22" s="47" t="s">
        <v>250</v>
      </c>
      <c r="D22" s="46">
        <f>SUBTOTAL(4,D4:D18)</f>
        <v>95</v>
      </c>
      <c r="E22" s="46">
        <f>SUBTOTAL(4,E4:E18)</f>
        <v>93</v>
      </c>
      <c r="F22" s="46">
        <f>SUBTOTAL(4,F4:F18)</f>
        <v>88</v>
      </c>
    </row>
  </sheetData>
  <mergeCells count="1">
    <mergeCell ref="A1:F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20"/>
  <sheetViews>
    <sheetView workbookViewId="0">
      <selection activeCell="K14" sqref="K14"/>
    </sheetView>
  </sheetViews>
  <sheetFormatPr defaultRowHeight="16.5"/>
  <sheetData>
    <row r="1" spans="1:11">
      <c r="B1" t="s">
        <v>163</v>
      </c>
      <c r="C1" s="10" t="s">
        <v>164</v>
      </c>
      <c r="H1" t="s">
        <v>172</v>
      </c>
    </row>
    <row r="2" spans="1:11" ht="16.899999999999999" customHeight="1">
      <c r="A2" s="5" t="s">
        <v>194</v>
      </c>
      <c r="B2" s="26" t="s">
        <v>159</v>
      </c>
      <c r="C2" s="26" t="s">
        <v>158</v>
      </c>
      <c r="D2" s="26" t="s">
        <v>155</v>
      </c>
      <c r="E2" s="26" t="s">
        <v>156</v>
      </c>
      <c r="F2" s="26" t="s">
        <v>157</v>
      </c>
      <c r="H2" s="5" t="s">
        <v>158</v>
      </c>
      <c r="I2" s="5" t="s">
        <v>155</v>
      </c>
      <c r="J2" s="5" t="s">
        <v>156</v>
      </c>
      <c r="K2" s="5" t="s">
        <v>157</v>
      </c>
    </row>
    <row r="3" spans="1:11">
      <c r="A3" s="34" t="s">
        <v>190</v>
      </c>
      <c r="B3" s="5">
        <v>2022011</v>
      </c>
      <c r="C3" s="5" t="s">
        <v>160</v>
      </c>
      <c r="D3" s="11">
        <v>45</v>
      </c>
      <c r="E3" s="11">
        <v>90</v>
      </c>
      <c r="F3" s="11">
        <v>90</v>
      </c>
      <c r="H3" s="5" t="s">
        <v>167</v>
      </c>
      <c r="I3" s="3">
        <v>68.75</v>
      </c>
      <c r="J3" s="3">
        <v>72.5</v>
      </c>
      <c r="K3" s="3">
        <v>67.5</v>
      </c>
    </row>
    <row r="4" spans="1:11">
      <c r="A4" s="34"/>
      <c r="B4" s="5">
        <v>2022012</v>
      </c>
      <c r="C4" s="5" t="s">
        <v>161</v>
      </c>
      <c r="D4" s="11">
        <v>55</v>
      </c>
      <c r="E4" s="11">
        <v>55</v>
      </c>
      <c r="F4" s="11">
        <v>45</v>
      </c>
      <c r="H4" s="5" t="s">
        <v>168</v>
      </c>
      <c r="I4" s="3">
        <v>80</v>
      </c>
      <c r="J4" s="3">
        <v>85</v>
      </c>
      <c r="K4" s="3">
        <v>78.75</v>
      </c>
    </row>
    <row r="5" spans="1:11">
      <c r="A5" s="34"/>
      <c r="B5" s="5">
        <v>2022013</v>
      </c>
      <c r="C5" s="5" t="s">
        <v>162</v>
      </c>
      <c r="D5" s="11">
        <v>90</v>
      </c>
      <c r="E5" s="11">
        <v>35</v>
      </c>
      <c r="F5" s="11">
        <v>35</v>
      </c>
      <c r="H5" s="5" t="s">
        <v>169</v>
      </c>
      <c r="I5" s="3">
        <v>51.25</v>
      </c>
      <c r="J5" s="3">
        <v>71.25</v>
      </c>
      <c r="K5" s="3">
        <v>76.25</v>
      </c>
    </row>
    <row r="7" spans="1:11">
      <c r="B7" t="s">
        <v>165</v>
      </c>
      <c r="C7" s="10" t="s">
        <v>166</v>
      </c>
    </row>
    <row r="8" spans="1:11">
      <c r="A8" s="5" t="s">
        <v>195</v>
      </c>
      <c r="B8" s="26" t="s">
        <v>159</v>
      </c>
      <c r="C8" s="26" t="s">
        <v>158</v>
      </c>
      <c r="D8" s="26" t="s">
        <v>155</v>
      </c>
      <c r="E8" s="26" t="s">
        <v>156</v>
      </c>
      <c r="F8" s="26" t="s">
        <v>157</v>
      </c>
    </row>
    <row r="9" spans="1:11">
      <c r="A9" s="34" t="s">
        <v>191</v>
      </c>
      <c r="B9" s="5">
        <v>2022013</v>
      </c>
      <c r="C9" s="5" t="s">
        <v>167</v>
      </c>
      <c r="D9" s="11">
        <v>55</v>
      </c>
      <c r="E9" s="11">
        <v>80</v>
      </c>
      <c r="F9" s="11">
        <v>65</v>
      </c>
    </row>
    <row r="10" spans="1:11">
      <c r="A10" s="35"/>
      <c r="B10" s="5">
        <v>2022011</v>
      </c>
      <c r="C10" s="5" t="s">
        <v>168</v>
      </c>
      <c r="D10" s="11">
        <v>95</v>
      </c>
      <c r="E10" s="11">
        <v>75</v>
      </c>
      <c r="F10" s="11">
        <v>80</v>
      </c>
    </row>
    <row r="11" spans="1:11">
      <c r="A11" s="35"/>
      <c r="B11" s="5">
        <v>2022012</v>
      </c>
      <c r="C11" s="5" t="s">
        <v>169</v>
      </c>
      <c r="D11" s="11">
        <v>30</v>
      </c>
      <c r="E11" s="11">
        <v>55</v>
      </c>
      <c r="F11" s="11">
        <v>95</v>
      </c>
    </row>
    <row r="13" spans="1:11">
      <c r="B13" t="s">
        <v>170</v>
      </c>
      <c r="C13" s="10" t="s">
        <v>171</v>
      </c>
    </row>
    <row r="14" spans="1:11">
      <c r="A14" s="5" t="s">
        <v>195</v>
      </c>
      <c r="B14" s="26" t="s">
        <v>159</v>
      </c>
      <c r="C14" s="26" t="s">
        <v>158</v>
      </c>
      <c r="D14" s="26" t="s">
        <v>155</v>
      </c>
      <c r="E14" s="26" t="s">
        <v>156</v>
      </c>
      <c r="F14" s="26" t="s">
        <v>157</v>
      </c>
    </row>
    <row r="15" spans="1:11">
      <c r="A15" s="34" t="s">
        <v>192</v>
      </c>
      <c r="B15" s="5">
        <v>2022011</v>
      </c>
      <c r="C15" s="5" t="s">
        <v>160</v>
      </c>
      <c r="D15" s="11">
        <v>85</v>
      </c>
      <c r="E15" s="11">
        <v>90</v>
      </c>
      <c r="F15" s="11">
        <v>80</v>
      </c>
    </row>
    <row r="16" spans="1:11">
      <c r="A16" s="35"/>
      <c r="B16" s="5">
        <v>2022012</v>
      </c>
      <c r="C16" s="5" t="s">
        <v>161</v>
      </c>
      <c r="D16" s="11">
        <v>45</v>
      </c>
      <c r="E16" s="11">
        <v>95</v>
      </c>
      <c r="F16" s="11">
        <v>95</v>
      </c>
    </row>
    <row r="17" spans="1:6">
      <c r="A17" s="35"/>
      <c r="B17" s="5">
        <v>2022013</v>
      </c>
      <c r="C17" s="5" t="s">
        <v>162</v>
      </c>
      <c r="D17" s="11">
        <v>60</v>
      </c>
      <c r="E17" s="11">
        <v>95</v>
      </c>
      <c r="F17" s="11">
        <v>85</v>
      </c>
    </row>
    <row r="18" spans="1:6">
      <c r="A18" s="34" t="s">
        <v>193</v>
      </c>
      <c r="B18" s="5">
        <v>2022013</v>
      </c>
      <c r="C18" s="5" t="s">
        <v>167</v>
      </c>
      <c r="D18" s="11">
        <v>70</v>
      </c>
      <c r="E18" s="11">
        <v>80</v>
      </c>
      <c r="F18" s="11">
        <v>85</v>
      </c>
    </row>
    <row r="19" spans="1:6">
      <c r="A19" s="35"/>
      <c r="B19" s="5">
        <v>2022011</v>
      </c>
      <c r="C19" s="5" t="s">
        <v>168</v>
      </c>
      <c r="D19" s="11">
        <v>95</v>
      </c>
      <c r="E19" s="11">
        <v>85</v>
      </c>
      <c r="F19" s="11">
        <v>65</v>
      </c>
    </row>
    <row r="20" spans="1:6">
      <c r="A20" s="35"/>
      <c r="B20" s="5">
        <v>2022012</v>
      </c>
      <c r="C20" s="5" t="s">
        <v>169</v>
      </c>
      <c r="D20" s="11">
        <v>75</v>
      </c>
      <c r="E20" s="11">
        <v>80</v>
      </c>
      <c r="F20" s="11">
        <v>70</v>
      </c>
    </row>
  </sheetData>
  <dataConsolidate function="average" leftLabels="1" topLabels="1">
    <dataRefs count="3">
      <dataRef ref="C2:F5" sheet="분석작업-2"/>
      <dataRef ref="C8:F11" sheet="분석작업-2"/>
      <dataRef ref="C14:F20" sheet="분석작업-2"/>
    </dataRefs>
  </dataConsolidate>
  <mergeCells count="4">
    <mergeCell ref="A9:A11"/>
    <mergeCell ref="A15:A17"/>
    <mergeCell ref="A18:A20"/>
    <mergeCell ref="A3:A5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8"/>
  <sheetViews>
    <sheetView workbookViewId="0">
      <selection activeCell="H12" sqref="H12"/>
    </sheetView>
  </sheetViews>
  <sheetFormatPr defaultRowHeight="16.5"/>
  <cols>
    <col min="1" max="1" width="10.125" customWidth="1"/>
    <col min="8" max="8" width="10.125" customWidth="1"/>
  </cols>
  <sheetData>
    <row r="1" spans="1:5">
      <c r="A1" t="s">
        <v>154</v>
      </c>
    </row>
    <row r="2" spans="1:5">
      <c r="A2" s="5" t="s">
        <v>173</v>
      </c>
      <c r="B2" s="5" t="s">
        <v>174</v>
      </c>
      <c r="C2" s="5" t="s">
        <v>175</v>
      </c>
      <c r="D2" s="5" t="s">
        <v>176</v>
      </c>
      <c r="E2" s="5" t="s">
        <v>177</v>
      </c>
    </row>
    <row r="3" spans="1:5">
      <c r="A3" s="5" t="s">
        <v>178</v>
      </c>
      <c r="B3" s="5" t="s">
        <v>179</v>
      </c>
      <c r="C3" s="17">
        <v>15000</v>
      </c>
      <c r="D3" s="3">
        <v>2</v>
      </c>
      <c r="E3" s="17">
        <f>C3*D3</f>
        <v>30000</v>
      </c>
    </row>
    <row r="4" spans="1:5">
      <c r="A4" s="5" t="s">
        <v>180</v>
      </c>
      <c r="B4" s="5" t="s">
        <v>181</v>
      </c>
      <c r="C4" s="17">
        <v>10000</v>
      </c>
      <c r="D4" s="3">
        <v>3</v>
      </c>
      <c r="E4" s="17">
        <f t="shared" ref="E4:E8" si="0">C4*D4</f>
        <v>30000</v>
      </c>
    </row>
    <row r="5" spans="1:5">
      <c r="A5" s="5" t="s">
        <v>183</v>
      </c>
      <c r="B5" s="5" t="s">
        <v>182</v>
      </c>
      <c r="C5" s="17">
        <v>7232</v>
      </c>
      <c r="D5" s="3">
        <v>1</v>
      </c>
      <c r="E5" s="17">
        <f t="shared" si="0"/>
        <v>7232</v>
      </c>
    </row>
    <row r="6" spans="1:5">
      <c r="A6" s="5" t="s">
        <v>184</v>
      </c>
      <c r="B6" s="5" t="s">
        <v>185</v>
      </c>
      <c r="C6" s="17">
        <v>230</v>
      </c>
      <c r="D6" s="3">
        <v>20</v>
      </c>
      <c r="E6" s="17">
        <f t="shared" si="0"/>
        <v>4600</v>
      </c>
    </row>
    <row r="7" spans="1:5">
      <c r="A7" s="5" t="s">
        <v>186</v>
      </c>
      <c r="B7" s="5" t="s">
        <v>187</v>
      </c>
      <c r="C7" s="17">
        <v>12840</v>
      </c>
      <c r="D7" s="3">
        <v>1</v>
      </c>
      <c r="E7" s="17">
        <f t="shared" si="0"/>
        <v>12840</v>
      </c>
    </row>
    <row r="8" spans="1:5">
      <c r="A8" s="5" t="s">
        <v>188</v>
      </c>
      <c r="B8" s="5" t="s">
        <v>189</v>
      </c>
      <c r="C8" s="17">
        <v>8770</v>
      </c>
      <c r="D8" s="3">
        <v>2</v>
      </c>
      <c r="E8" s="17">
        <f t="shared" si="0"/>
        <v>17540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구입금액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3"/>
  <sheetViews>
    <sheetView tabSelected="1" topLeftCell="B1" zoomScaleNormal="100" workbookViewId="0">
      <selection activeCell="K15" sqref="K15"/>
    </sheetView>
  </sheetViews>
  <sheetFormatPr defaultRowHeight="16.5"/>
  <cols>
    <col min="2" max="2" width="18.75" bestFit="1" customWidth="1"/>
    <col min="3" max="4" width="10.5" bestFit="1" customWidth="1"/>
    <col min="5" max="5" width="5.25" customWidth="1"/>
    <col min="6" max="6" width="10.5" bestFit="1" customWidth="1"/>
  </cols>
  <sheetData>
    <row r="1" spans="1:6" ht="20.25">
      <c r="A1" s="36" t="s">
        <v>196</v>
      </c>
      <c r="B1" s="36"/>
      <c r="C1" s="36"/>
      <c r="D1" s="36"/>
    </row>
    <row r="3" spans="1:6">
      <c r="A3" s="26" t="s">
        <v>207</v>
      </c>
      <c r="B3" s="26" t="s">
        <v>208</v>
      </c>
      <c r="C3" s="26" t="s">
        <v>209</v>
      </c>
      <c r="D3" s="26" t="s">
        <v>210</v>
      </c>
    </row>
    <row r="4" spans="1:6">
      <c r="A4" s="5">
        <v>1</v>
      </c>
      <c r="B4" s="5" t="s">
        <v>205</v>
      </c>
      <c r="C4" s="5">
        <v>35</v>
      </c>
      <c r="D4" s="5">
        <v>10</v>
      </c>
    </row>
    <row r="5" spans="1:6">
      <c r="A5" s="5">
        <v>2</v>
      </c>
      <c r="B5" s="5" t="s">
        <v>206</v>
      </c>
      <c r="C5" s="5">
        <v>28</v>
      </c>
      <c r="D5" s="5">
        <v>14</v>
      </c>
    </row>
    <row r="6" spans="1:6">
      <c r="A6" s="5">
        <v>3</v>
      </c>
      <c r="B6" s="5" t="s">
        <v>197</v>
      </c>
      <c r="C6" s="5">
        <v>28</v>
      </c>
      <c r="D6" s="5">
        <v>19</v>
      </c>
    </row>
    <row r="7" spans="1:6">
      <c r="A7" s="5">
        <v>4</v>
      </c>
      <c r="B7" s="5" t="s">
        <v>198</v>
      </c>
      <c r="C7" s="5">
        <v>24</v>
      </c>
      <c r="D7" s="5">
        <v>18</v>
      </c>
    </row>
    <row r="8" spans="1:6">
      <c r="A8" s="5">
        <v>5</v>
      </c>
      <c r="B8" s="5" t="s">
        <v>199</v>
      </c>
      <c r="C8" s="5">
        <v>21</v>
      </c>
      <c r="D8" s="5">
        <v>22</v>
      </c>
    </row>
    <row r="9" spans="1:6">
      <c r="A9" s="5">
        <v>6</v>
      </c>
      <c r="B9" s="5" t="s">
        <v>200</v>
      </c>
      <c r="C9" s="5">
        <v>19</v>
      </c>
      <c r="D9" s="5">
        <v>25</v>
      </c>
    </row>
    <row r="10" spans="1:6">
      <c r="A10" s="5">
        <v>7</v>
      </c>
      <c r="B10" s="5" t="s">
        <v>201</v>
      </c>
      <c r="C10" s="5">
        <v>18</v>
      </c>
      <c r="D10" s="5">
        <v>24</v>
      </c>
    </row>
    <row r="11" spans="1:6">
      <c r="A11" s="5">
        <v>8</v>
      </c>
      <c r="B11" s="5" t="s">
        <v>202</v>
      </c>
      <c r="C11" s="5">
        <v>19</v>
      </c>
      <c r="D11" s="5">
        <v>26</v>
      </c>
    </row>
    <row r="12" spans="1:6">
      <c r="A12" s="5">
        <v>9</v>
      </c>
      <c r="B12" s="5" t="s">
        <v>203</v>
      </c>
      <c r="C12" s="5">
        <v>18</v>
      </c>
      <c r="D12" s="5">
        <v>27</v>
      </c>
      <c r="E12" s="4"/>
      <c r="F12" s="4"/>
    </row>
    <row r="13" spans="1:6">
      <c r="A13" s="5">
        <v>10</v>
      </c>
      <c r="B13" s="5" t="s">
        <v>204</v>
      </c>
      <c r="C13" s="5">
        <v>9</v>
      </c>
      <c r="D13" s="5">
        <v>34</v>
      </c>
      <c r="E13" s="4"/>
      <c r="F13" s="4"/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2023-01-07T15:08:08Z</dcterms:modified>
</cp:coreProperties>
</file>