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xr:revisionPtr revIDLastSave="0" documentId="8_{DD7A1AF1-1F46-4888-83F1-17B18328DF81}" xr6:coauthVersionLast="45" xr6:coauthVersionMax="45" xr10:uidLastSave="{00000000-0000-0000-0000-000000000000}"/>
  <bookViews>
    <workbookView xWindow="-120" yWindow="-120" windowWidth="29040" windowHeight="15840" xr2:uid="{00000000-000D-0000-FFFF-FFFF00000000}"/>
  </bookViews>
  <sheets>
    <sheet name="CronogramaDeProjeto" sheetId="11" r:id="rId1"/>
    <sheet name="Sobre" sheetId="12" r:id="rId2"/>
  </sheets>
  <definedNames>
    <definedName name="hoje" localSheetId="0">TODAY()</definedName>
    <definedName name="início_da_tarefa" localSheetId="0">CronogramaDeProjeto!$F1</definedName>
    <definedName name="Início_do_projeto">CronogramaDeProjeto!$F$3</definedName>
    <definedName name="progresso_da_tarefa" localSheetId="0">CronogramaDeProjeto!$E1</definedName>
    <definedName name="Semana_de_exibição">CronogramaDeProjeto!$F$4</definedName>
    <definedName name="término_da_tarefa" localSheetId="0">CronogramaDeProjeto!$G1</definedName>
    <definedName name="_xlnm.Print_Titles" localSheetId="0">CronogramaDeProjeto!$4:$6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2" i="11" l="1"/>
  <c r="F29" i="11"/>
  <c r="F28" i="11"/>
  <c r="F27" i="11"/>
  <c r="F34" i="11"/>
  <c r="F65" i="11"/>
  <c r="G65" i="11" s="1"/>
  <c r="G83" i="11"/>
  <c r="F31" i="11"/>
  <c r="F78" i="11"/>
  <c r="G78" i="11" s="1"/>
  <c r="F79" i="11" s="1"/>
  <c r="F24" i="11"/>
  <c r="G24" i="11" s="1"/>
  <c r="F25" i="11" s="1"/>
  <c r="F73" i="11"/>
  <c r="G73" i="11" s="1"/>
  <c r="F74" i="11" s="1"/>
  <c r="F47" i="11"/>
  <c r="F44" i="11"/>
  <c r="G38" i="11"/>
  <c r="F39" i="11" s="1"/>
  <c r="G39" i="11" s="1"/>
  <c r="G18" i="11" s="1"/>
  <c r="F19" i="11" s="1"/>
  <c r="G19" i="11" s="1"/>
  <c r="F20" i="11" s="1"/>
  <c r="G20" i="11" s="1"/>
  <c r="F21" i="11" s="1"/>
  <c r="G21" i="11" s="1"/>
  <c r="G17" i="11"/>
  <c r="G13" i="11"/>
  <c r="F14" i="11" s="1"/>
  <c r="G14" i="11" s="1"/>
  <c r="G43" i="11"/>
  <c r="F3" i="11"/>
  <c r="F42" i="11" s="1"/>
  <c r="G60" i="11" l="1"/>
  <c r="F61" i="11" s="1"/>
  <c r="G61" i="11" s="1"/>
  <c r="G84" i="11"/>
  <c r="F85" i="11" s="1"/>
  <c r="G85" i="11" s="1"/>
  <c r="F60" i="11"/>
  <c r="F84" i="11"/>
  <c r="G79" i="11"/>
  <c r="F52" i="11"/>
  <c r="G52" i="11"/>
  <c r="F53" i="11" s="1"/>
  <c r="G53" i="11" s="1"/>
  <c r="F54" i="11" s="1"/>
  <c r="F8" i="11"/>
  <c r="G8" i="11" s="1"/>
  <c r="F40" i="11"/>
  <c r="F36" i="11"/>
  <c r="I91" i="11"/>
  <c r="I73" i="11"/>
  <c r="I70" i="11"/>
  <c r="I68" i="11"/>
  <c r="I7" i="11"/>
  <c r="I90" i="11"/>
  <c r="I71" i="11"/>
  <c r="I69" i="11"/>
  <c r="I67" i="11"/>
  <c r="I41" i="11"/>
  <c r="I35" i="11"/>
  <c r="I11" i="11"/>
  <c r="J5" i="11"/>
  <c r="F12" i="11"/>
  <c r="I43" i="11" s="1"/>
  <c r="F62" i="11" l="1"/>
  <c r="F86" i="11"/>
  <c r="G86" i="11" s="1"/>
  <c r="G54" i="11"/>
  <c r="F55" i="11" s="1"/>
  <c r="G55" i="11" s="1"/>
  <c r="F80" i="11"/>
  <c r="G50" i="11"/>
  <c r="G76" i="11"/>
  <c r="F9" i="11"/>
  <c r="G9" i="11" s="1"/>
  <c r="F10" i="11" s="1"/>
  <c r="G10" i="11" s="1"/>
  <c r="G40" i="11"/>
  <c r="G48" i="11" s="1"/>
  <c r="F49" i="11" s="1"/>
  <c r="G49" i="11" s="1"/>
  <c r="F50" i="11" s="1"/>
  <c r="G47" i="11"/>
  <c r="G74" i="11"/>
  <c r="F75" i="11" s="1"/>
  <c r="G75" i="11" s="1"/>
  <c r="F76" i="11" s="1"/>
  <c r="F48" i="11"/>
  <c r="I42" i="11"/>
  <c r="G44" i="11"/>
  <c r="I44" i="11" s="1"/>
  <c r="J6" i="11"/>
  <c r="G62" i="11" l="1"/>
  <c r="F63" i="11" s="1"/>
  <c r="G63" i="11" s="1"/>
  <c r="F87" i="11"/>
  <c r="G87" i="11" s="1"/>
  <c r="F88" i="11" s="1"/>
  <c r="G88" i="11" s="1"/>
  <c r="G80" i="11"/>
  <c r="F56" i="11"/>
  <c r="G56" i="11" s="1"/>
  <c r="F26" i="11" s="1"/>
  <c r="I12" i="11"/>
  <c r="F45" i="11"/>
  <c r="K5" i="11"/>
  <c r="L5" i="11" s="1"/>
  <c r="M5" i="11" s="1"/>
  <c r="N5" i="11" s="1"/>
  <c r="O5" i="11" s="1"/>
  <c r="J4" i="11"/>
  <c r="F81" i="11" l="1"/>
  <c r="G81" i="11" s="1"/>
  <c r="F82" i="11" s="1"/>
  <c r="G82" i="11" s="1"/>
  <c r="F83" i="11" s="1"/>
  <c r="I46" i="11"/>
  <c r="G45" i="11"/>
  <c r="I45" i="11" s="1"/>
  <c r="P5" i="11"/>
  <c r="Q5" i="11" s="1"/>
  <c r="Q4" i="11" s="1"/>
  <c r="O6" i="11"/>
  <c r="I37" i="11"/>
  <c r="F15" i="11"/>
  <c r="G15" i="11" s="1"/>
  <c r="F16" i="11" s="1"/>
  <c r="G16" i="11" s="1"/>
  <c r="F18" i="11" s="1"/>
  <c r="I13" i="11"/>
  <c r="K6" i="11"/>
  <c r="F57" i="11" l="1"/>
  <c r="G57" i="11" s="1"/>
  <c r="F58" i="11" s="1"/>
  <c r="G58" i="11" s="1"/>
  <c r="R5" i="11"/>
  <c r="S5" i="11" s="1"/>
  <c r="T5" i="11" s="1"/>
  <c r="U5" i="11" s="1"/>
  <c r="V5" i="11" s="1"/>
  <c r="W5" i="11" s="1"/>
  <c r="X5" i="11" s="1"/>
  <c r="X4" i="11" s="1"/>
  <c r="I36" i="11"/>
  <c r="I18" i="11"/>
  <c r="I15" i="11"/>
  <c r="I14" i="11"/>
  <c r="I40" i="11"/>
  <c r="I38" i="11"/>
  <c r="L6" i="11"/>
  <c r="F59" i="11" l="1"/>
  <c r="Y5" i="11"/>
  <c r="Z5" i="11" s="1"/>
  <c r="AA5" i="11" s="1"/>
  <c r="AB5" i="11" s="1"/>
  <c r="AC5" i="11" s="1"/>
  <c r="AD5" i="11" s="1"/>
  <c r="AE5" i="11" s="1"/>
  <c r="AF5" i="11" s="1"/>
  <c r="AG5" i="11" s="1"/>
  <c r="AH5" i="11" s="1"/>
  <c r="AI5" i="11" s="1"/>
  <c r="AJ5" i="11" s="1"/>
  <c r="AK5" i="11" s="1"/>
  <c r="I39" i="11"/>
  <c r="M6" i="11"/>
  <c r="AE4" i="11" l="1"/>
  <c r="AL5" i="11"/>
  <c r="AM5" i="11" s="1"/>
  <c r="AN5" i="11" s="1"/>
  <c r="AO5" i="11" s="1"/>
  <c r="AP5" i="11" s="1"/>
  <c r="AQ5" i="11" s="1"/>
  <c r="AR5" i="11" s="1"/>
  <c r="N6" i="11"/>
  <c r="AS5" i="11" l="1"/>
  <c r="AT5" i="11" s="1"/>
  <c r="AL4" i="11"/>
  <c r="AU5" i="11" l="1"/>
  <c r="AT6" i="11"/>
  <c r="AS4" i="11"/>
  <c r="P6" i="11"/>
  <c r="AV5" i="11" l="1"/>
  <c r="AU6" i="11"/>
  <c r="AW5" i="11" l="1"/>
  <c r="AV6" i="11"/>
  <c r="Q6" i="11"/>
  <c r="R6" i="11"/>
  <c r="AX5" i="11" l="1"/>
  <c r="AW6" i="11"/>
  <c r="S6" i="11"/>
  <c r="AY5" i="11" l="1"/>
  <c r="AZ5" i="11" s="1"/>
  <c r="AX6" i="11"/>
  <c r="T6" i="11"/>
  <c r="AZ6" i="11" l="1"/>
  <c r="BA5" i="11"/>
  <c r="AZ4" i="11"/>
  <c r="AY6" i="11"/>
  <c r="U6" i="11"/>
  <c r="BB5" i="11" l="1"/>
  <c r="BA6" i="11"/>
  <c r="V6" i="11"/>
  <c r="BB6" i="11" l="1"/>
  <c r="BC5" i="11"/>
  <c r="W6" i="11"/>
  <c r="BC6" i="11" l="1"/>
  <c r="BD5" i="11"/>
  <c r="X6" i="11"/>
  <c r="BD6" i="11" l="1"/>
  <c r="BE5" i="11"/>
  <c r="Y6" i="11"/>
  <c r="BF5" i="11" l="1"/>
  <c r="BE6" i="11"/>
  <c r="Z6" i="11"/>
  <c r="BF6" i="11" l="1"/>
  <c r="BG5" i="11"/>
  <c r="AA6" i="11"/>
  <c r="BG6" i="11" l="1"/>
  <c r="BH5" i="11"/>
  <c r="BG4" i="11"/>
  <c r="AB6" i="11"/>
  <c r="BH6" i="11" l="1"/>
  <c r="BI5" i="11"/>
  <c r="AC6" i="11"/>
  <c r="BJ5" i="11" l="1"/>
  <c r="BI6" i="11"/>
  <c r="AD6" i="11"/>
  <c r="BK5" i="11" l="1"/>
  <c r="BJ6" i="11"/>
  <c r="AE6" i="11"/>
  <c r="BL5" i="11" l="1"/>
  <c r="BK6" i="11"/>
  <c r="AF6" i="11"/>
  <c r="BM5" i="11" l="1"/>
  <c r="BL6" i="11"/>
  <c r="AG6" i="11"/>
  <c r="BM6" i="11" l="1"/>
  <c r="AH6" i="11"/>
  <c r="AI6" i="11" l="1"/>
  <c r="AJ6" i="11" l="1"/>
  <c r="AK6" i="11" l="1"/>
  <c r="AL6" i="11" l="1"/>
  <c r="AM6" i="11" l="1"/>
  <c r="AN6" i="11" l="1"/>
  <c r="AO6" i="11" l="1"/>
  <c r="AP6" i="11" l="1"/>
  <c r="AQ6" i="11" l="1"/>
  <c r="AR6" i="11" l="1"/>
  <c r="AS6" i="11" l="1"/>
</calcChain>
</file>

<file path=xl/sharedStrings.xml><?xml version="1.0" encoding="utf-8"?>
<sst xmlns="http://schemas.openxmlformats.org/spreadsheetml/2006/main" count="283" uniqueCount="123">
  <si>
    <t>Crie um cronograma de projeto nesta planilha.
Digite o título desse projeto na célula B1. 
As informações sobre como usar esta planilha, incluindo instruções para leitores de tela e o autor desta pasta de trabalho, estão na planilha Sobre.
Continue navegando pela coluna A para saber mais.</t>
  </si>
  <si>
    <t>Insira o Nome da empresa na célula B2.</t>
  </si>
  <si>
    <t>Insira o nome do Líder do projeto na célula B3. Insira a data de Início do projeto na célula E3. Início do projeto: o rótulo está na célula C3.</t>
  </si>
  <si>
    <t>A Semana de exibição na célula E4 representa a semana inicial a ser exibida no cronograma do projeto na célula I4. A data de início do projeto é considerada Semana 1. Para alterar a semana de exibição, basta inserir um novo número da semana na célula E4.
A data inicial para cada semana, começando com a semana de exibição na célula E4, começa na célula I4 e é calculada automaticamente. Há 8 semanas representadas nesse modo de exibição que vão da célula I4 a célula BF4.
Você não deve modificar essas células.
Semana de exibição: o rótulo está na célula C4.</t>
  </si>
  <si>
    <t>As células I5 a BL5 contêm o número de dias da semana representado no bloco de células acima de cada célula de data e são calculadas automaticamente.
Você não deve modificar essas células.
A data de hoje é contornada em vermelho (hex #AD3815) a partir da data de hoje na linha 5, passando pela coluna de data inteira até o final do cronograma do projeto.</t>
  </si>
  <si>
    <t>Esta linha inclui cabeçalhos do cronograma do projeto que estão abaixo deles. 
Navegue de B6 a BL6 para ouvir o conteúdo. A primeira letra de cada dia da semana da data acima daquele cabeçalho começa na célula I6 e continua até a célula BL6.
Todo o gráfico de linha do tempo de projeto é gerado automaticamente com base nas datas de início e término inseridas, usando os formatos condicionais.
Não modifique o conteúdo nas células dentro das colunas após a coluna I, começando na célula I7.</t>
  </si>
  <si>
    <t xml:space="preserve">Não exclua esta linha. Esta linha ficará oculta para preservar uma fórmula usada para realçar o dia atual no cronograma do projeto. </t>
  </si>
  <si>
    <t>A célula B8 contém o título do exemplo da Fase 1. 
Insira um novo Título na célula B8.
Na célula C8, insira o nome a atribuir à fase, caso ela se aplique ao seu projeto.
Na célula D8, insira o Progresso para a fase inteira, caso ela se aplique ao seu projeto.
Nas células E8 e F8, insira as datas de início e término para a fase inteira, caso ela se aplique ao seu projeto. 
O gráfico de Gantt preenche automaticamente as datas apropriadas e sombreia de acordo com o andamento inserido.
Para excluir a fase e trabalhar apenas nas tarefas, basta excluir essa linha.</t>
  </si>
  <si>
    <t xml:space="preserve">A célula B9 contém a tarefa de exemplo "Tarefa 1". 
Insira um novo nome da tarefa na célula B9.
Insira uma pessoa para atribuir a tarefa na célula C9.
Insira o andamento da tarefa na célula D9. Uma barra de progresso é exibida na célula e fica sombreada de acordo com o número na célula. Por exemplo, 50% de progresso sombreia metade da célula.
Insira a data de início da tarefa na célula E9.
Insira a data de término da tarefa na célula F9.
Uma barra de status sombreada das datas inseridas aparece em blocos começando na célula I9 até BL9. </t>
  </si>
  <si>
    <t>As linhas 10 a 13 repetem o padrão da linha 9. 
Repita as instruções da célula A9 para todas as linhas de tarefas nesta planilha. Substitua os dados de exemplo.
Um exemplo de outra fase começa na célula A14. 
Continue inserindo tarefas nas células A10 a A13 ou vá para a célula A14 para saber mais.</t>
  </si>
  <si>
    <t>A célula à direita contém o título do exemplo da Fase 2. 
Você pode criar uma nova fase a qualquer momento na coluna B. Este cronograma de projeto não exige fases. Para remover a fase, basta excluir a linha.
Para criar um novo bloco de fases nesta linha, digite um novo Título na célula à direita.
Para continuar a adicionar tarefas à fase acima, insira uma nova linha acima desta e preencha os dados da tarefa como na instrução da célula A9.
Atualize os detalhes da Fase na célula à direita, com base nas instruções da célula A8.
Continue navegando para baixo nas células da coluna A para saber mais.
Se você ainda não adicionou as novas linhas nesta planilha, encontrará 2 exemplos adicionais de blocos de fase que foram criados nas células B20 e B26. Caso contrário, navegue pelas células da coluna A para localizar os blocos adicionais. 
Repita as instruções das células A8 e A9 sempre que precisar.</t>
  </si>
  <si>
    <t>Bloco de título de fase de exemplo</t>
  </si>
  <si>
    <t>Esta é uma linha vazia</t>
  </si>
  <si>
    <t>Insira novas linhas ACIMA desta</t>
  </si>
  <si>
    <t>Início do projeto:</t>
  </si>
  <si>
    <t>Semana de exibição:</t>
  </si>
  <si>
    <t>PROGRESSO</t>
  </si>
  <si>
    <t>INÍCIO</t>
  </si>
  <si>
    <t>TÉRMINO</t>
  </si>
  <si>
    <t>DIAS</t>
  </si>
  <si>
    <t>GRÁFICO DE GANTT SIMPLES por Vertex42.com</t>
  </si>
  <si>
    <t>https://www.vertex42.com/ExcelTemplates/simple-gantt-chart.html</t>
  </si>
  <si>
    <t>Sobre este modelo</t>
  </si>
  <si>
    <t>Este modelo proporciona uma maneira simples de criar um gráfico de Gantt para ajudar a visualizar e controlar seu projeto. Basta inserir suas tarefas e as datas de início e término, as fórmulas não são necessárias. As barras no gráfico de Gantt representam a duração da tarefa e são exibidas usando a formatação condicional. Para adicionar novas tarefas, insira novas linhas.</t>
  </si>
  <si>
    <t>Guia para leitores de tela</t>
  </si>
  <si>
    <t>Há 2 planilhas nesta pasta de trabalho. 
CronogramaDeProjeto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Esse texto oculto não será impresso.
Para remover essas instruções da planilha, basta excluir a coluna A.</t>
  </si>
  <si>
    <t>Ajuda adicional</t>
  </si>
  <si>
    <t>Clique no link abaixo para acessar o site vertex42.com e saiba mais sobre como usar esse modelo, como calcular os dias normais e dias úteis, criar as dependências entre tarefas, alterar as cores das barras, adicionar uma barra de rolagem para facilitar a alteração da semana de exibição, ampliar o intervalo de data exibido no gráfico, etc.</t>
  </si>
  <si>
    <t>Como usar um gráfico de Gantt simples</t>
  </si>
  <si>
    <t>Mais modelos de gerenciamento de projetos</t>
  </si>
  <si>
    <t>Acesse Vertex42.com para baixar outros modelos de gerenciamento de projetos, incluindo os diferentes tipos de cronogramas de projetos, gráficos de Gantt, listas de tarefas, etc.</t>
  </si>
  <si>
    <t>Modelos de gerenciamento de projetos</t>
  </si>
  <si>
    <t>Sobre o Vertex42</t>
  </si>
  <si>
    <t>O Vertex42.com oferece mais de 300 modelos profissionais de planilha para uso corporativo, doméstico e educacional, a maioria deles com download gratuito. O conjunto de modelos inclui vários calendários, planejadores e agendas, bem como planilhas de finanças pessoais para orçamento, redução de débito e amortização de empréstimo.</t>
  </si>
  <si>
    <t>As empresas encontrarão faturas, folhas de ponto, controladores de estoque, demonstrativos financeiros e modelos de planejamento de projetos. Professores e alunos encontrarão recursos como cronogramas de aula, planilhas de notas e planilhas de participação. Organize sua vida familiar com planejadores de refeições, listas de verificação e registros de exercícios. Cada modelo é completamente pesquisado, refinado e aprimorado ao longo do tempo com o feedback de milhares de usuários.</t>
  </si>
  <si>
    <t>Esta linha marca o final do Cronograma de projeto. NÃO insira nada nessa linha. 
Insira novas linhas ACIMA desta linha para continuar a construção do cronograma de projeto.</t>
  </si>
  <si>
    <t>ATIDO</t>
  </si>
  <si>
    <t>DOUGLAS DINIZ LANDIM</t>
  </si>
  <si>
    <t>TODOS</t>
  </si>
  <si>
    <t>MIGV GANTT.</t>
  </si>
  <si>
    <t>PE</t>
  </si>
  <si>
    <t>PARCEIRO BUSINESS INTELLIGENCE (PBI)</t>
  </si>
  <si>
    <t>TAREFAS (ITEM DE ATIVIDADE)</t>
  </si>
  <si>
    <t>0.2 - Preparação do ambiente da incubadora</t>
  </si>
  <si>
    <t>0.3 - Aquisição de equipamentos</t>
  </si>
  <si>
    <t>ONDE</t>
  </si>
  <si>
    <t>HANGOUTS</t>
  </si>
  <si>
    <t>SEDE</t>
  </si>
  <si>
    <t>RESPONSÁVEL DA PEQUENA EMPRESA (PE)</t>
  </si>
  <si>
    <t>COM OU PARA QUEM</t>
  </si>
  <si>
    <t>0.1 -Apresentação das normas PIPE</t>
  </si>
  <si>
    <t>0.1 - Estudo das Normas Pipe</t>
  </si>
  <si>
    <t>REMOTO</t>
  </si>
  <si>
    <t>0.1 - Estudo das boas práticas científicas</t>
  </si>
  <si>
    <t>0.1 - Estudo da metodologia frascati</t>
  </si>
  <si>
    <t>0.4 - Recepção e instalação dos equipamentos</t>
  </si>
  <si>
    <t>B.I</t>
  </si>
  <si>
    <t>TT3/TT4</t>
  </si>
  <si>
    <t>0.5 Integração de equipe e inicio de atividades na sede</t>
  </si>
  <si>
    <t>PBI</t>
  </si>
  <si>
    <t>CAMPO</t>
  </si>
  <si>
    <t>PE/TT3</t>
  </si>
  <si>
    <t>SEDE PE</t>
  </si>
  <si>
    <t>SEDE PBI</t>
  </si>
  <si>
    <t>0.5 - Integração de equipe e inicio de atividades na sede</t>
  </si>
  <si>
    <t>BOLSISTA TT4 (ATIVIDADES CIENTÍFICAS)</t>
  </si>
  <si>
    <t>PE/PBI</t>
  </si>
  <si>
    <t>PRIMEIRO TRIMESTRE (1 A 4)</t>
  </si>
  <si>
    <t>SEGUNDO TRIMESTRE(5 A 11)</t>
  </si>
  <si>
    <t>REMOTO/SEDE</t>
  </si>
  <si>
    <t>TERCEIRO TRIMESTRE (12 A 15)</t>
  </si>
  <si>
    <t>PE/TT4</t>
  </si>
  <si>
    <t>1.1/2.1 - Reunião para revisão de escopos de atividades</t>
  </si>
  <si>
    <t>1.2/2.2 Acompanhamento contínuo B.I</t>
  </si>
  <si>
    <t>1.3 - Pesquisa de mercado e atividade de campo (dados endógenos)</t>
  </si>
  <si>
    <t>2.3 - Pesquisa e coleta de dados exógenos</t>
  </si>
  <si>
    <t>3.1 - Tratamento e armazenamento dos dados coletados</t>
  </si>
  <si>
    <t>3.2 - Estudo e treinamento da documentação das ferramentas Git, Python, SciKit Learning, Keras, Pandas e MYSQL</t>
  </si>
  <si>
    <t>4.1 - Estudo e expansão bibliográfica de análise exploratória de dados coletados, elaboração de metodologia de aplicação de métodos estocásticos de previsão de demanda.</t>
  </si>
  <si>
    <t>3.4 - Tratamento e armazenamento dos dados coletados em MYSQL</t>
  </si>
  <si>
    <t>3.3 - Estudo, expansão bibliográfica e elaboração de metodologia da separação dos dados em conjunto de treino, validação e teste.</t>
  </si>
  <si>
    <t>4.2 - Separação dos conjuntos de treino, validação e teste, por empresa pesquisada</t>
  </si>
  <si>
    <t>4.3 - Conclusão do documento científico de separação do conjunto de dados, e de métodos estocásticos de previsão de demanda</t>
  </si>
  <si>
    <t>4.5 - Revisão e entrega do banco MYSQL</t>
  </si>
  <si>
    <t>FAPESP</t>
  </si>
  <si>
    <t>3.5 - Revisão e entrega do banco MYSQL</t>
  </si>
  <si>
    <t>4.4 - Acompanhamento contínuo (4)</t>
  </si>
  <si>
    <t>1.4 - Relatório de atividades P.B.I</t>
  </si>
  <si>
    <t>2.4 - Relatório de atividades P.B.I</t>
  </si>
  <si>
    <t>0.6 - Reunião e integração de equipe sobre o 2o trimestre</t>
  </si>
  <si>
    <t>5.2 - Revisão e treinamento das ferramentas do Keras/Scikit Learning</t>
  </si>
  <si>
    <t>5.1  - Expansão bibliográfica e modelagem dos modelos de redes neurais que realizam aplicação de séries temporais com dados exógenos, com base nas referências já catálogadas</t>
  </si>
  <si>
    <t>6.1 - Adaptação da entrada do conjunto de dados para os modelos do item 5</t>
  </si>
  <si>
    <t>SEDE (B.I) E CAMPO</t>
  </si>
  <si>
    <t>5.3 - Elaboração de metodologia de treino, reajuste empírico e avaliação dos modelos específicos de RNA para os negócios pesquisados</t>
  </si>
  <si>
    <t>BOLSISTA TT3 (ATIVIDADES DE PROGRAMAÇÃO)</t>
  </si>
  <si>
    <t>6.2 - Codificação dos modelos específicos, adaptação da camada de saída</t>
  </si>
  <si>
    <t>6.3 - Treino e Reajuste Empírico dos Modelos Específicos</t>
  </si>
  <si>
    <t>5.4 - Elaboração de relatório científico dos modelos científicos</t>
  </si>
  <si>
    <t>5.5 - Entrega e revisão de relatório científico</t>
  </si>
  <si>
    <t>7.1 - Estudo e modelagem da topologia do modelo global de rede neural artificial com base na topologia dos modelos específicos.</t>
  </si>
  <si>
    <t>6.4 - Revisão dos códigos e atualização dos repositórios</t>
  </si>
  <si>
    <t>6.5 - Entrega dos códigos de modelos específicos</t>
  </si>
  <si>
    <t>7.2 - Entrega do relatório de modelo global</t>
  </si>
  <si>
    <t>0.7 - Elaboração de relatório científico para fase 2</t>
  </si>
  <si>
    <t>8.1 - Codificação do modelo global, treino e execução.</t>
  </si>
  <si>
    <t>8.2 - Revisão dos códigos do modelo global e atualização dos repositórios</t>
  </si>
  <si>
    <t>8.3 - Entrega dos códigos de modelos globais</t>
  </si>
  <si>
    <t>9 .1 - Elaboração e entrega de relatório científico final, com o estudo de todos os modelos de redes neurais</t>
  </si>
  <si>
    <t>9.2 - Entrega do relatório científico de todas as atividades do trimestre</t>
  </si>
  <si>
    <t>10.1 - Treinamento técnico de codificação de redes LSTM</t>
  </si>
  <si>
    <t>0.8 - Reunião e integração de equipe sobre o 3o trimestre</t>
  </si>
  <si>
    <t>10.1 - Adaptação dos conjuntos de dados dos negócios</t>
  </si>
  <si>
    <t>11.1 - Expansão bibliográfica, estudo e modelagem de rede recorrente global aos negócios varejistas</t>
  </si>
  <si>
    <t>11.3 - Elaboração da metodologia de treino e avaliação da rede recorrente</t>
  </si>
  <si>
    <t>11.2 - Codificação e atualização no repositório das redes recorrentes</t>
  </si>
  <si>
    <t>11.4 - Treino e aplicação de métricas avaliativas da rede recorrente</t>
  </si>
  <si>
    <t>12.4 - Elaboração do relatório científico parcial, de todos os experimentos</t>
  </si>
  <si>
    <t>13.1 - Elaboração do relatório científico final da fase 1</t>
  </si>
  <si>
    <t>12.5 - Revisão e entrega do relatório científico parcial, de todos os experimentos</t>
  </si>
  <si>
    <t>13.2 - Revisão e entrega do relatório científico final da fase 1</t>
  </si>
  <si>
    <t>0.9 - Reunião de equipe e encerramento das atividades da fase 1</t>
  </si>
  <si>
    <t>0.1 - Reunião de abertura: Videoconferência com os bolsistas e parceiro do projeto, com apresentação do plano de pesquisa e normas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</si>
</sst>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R$&quot;\ * #,##0_-;\-&quot;R$&quot;\ * #,##0_-;_-&quot;R$&quot;\ * &quot;-&quot;_-;_-@_-"/>
    <numFmt numFmtId="44" formatCode="_-&quot;R$&quot;\ * #,##0.00_-;\-&quot;R$&quot;\ * #,##0.00_-;_-&quot;R$&quot;\ * &quot;-&quot;??_-;_-@_-"/>
    <numFmt numFmtId="164" formatCode="_(* #,##0_);_(* \(#,##0\);_(* &quot;-&quot;_);_(@_)"/>
    <numFmt numFmtId="165" formatCode="_(* #,##0.00_);_(* \(#,##0.00\);_(* &quot;-&quot;??_);_(@_)"/>
    <numFmt numFmtId="166" formatCode="ddd\,\ d/m/yyyy"/>
    <numFmt numFmtId="167" formatCode="[$-416]d\-mmm\-yyyy;@"/>
    <numFmt numFmtId="168" formatCode="d"/>
    <numFmt numFmtId="169" formatCode="d/m/yy;@"/>
  </numFmts>
  <fonts count="3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i/>
      <sz val="11"/>
      <color theme="1"/>
      <name val="Calibri"/>
      <family val="2"/>
      <scheme val="minor"/>
    </font>
  </fonts>
  <fills count="4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3" fillId="0" borderId="0" applyNumberFormat="0" applyFill="0" applyBorder="0" applyAlignment="0" applyProtection="0">
      <alignment vertical="top"/>
      <protection locked="0"/>
    </xf>
    <xf numFmtId="9" fontId="8" fillId="0" borderId="0" applyFont="0" applyFill="0" applyBorder="0" applyAlignment="0" applyProtection="0"/>
    <xf numFmtId="0" fontId="21"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9"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0" borderId="0" applyNumberFormat="0" applyBorder="0" applyAlignment="0" applyProtection="0"/>
    <xf numFmtId="0" fontId="25" fillId="11" borderId="0" applyNumberFormat="0" applyBorder="0" applyAlignment="0" applyProtection="0"/>
    <xf numFmtId="0" fontId="26" fillId="12" borderId="0" applyNumberFormat="0" applyBorder="0" applyAlignment="0" applyProtection="0"/>
    <xf numFmtId="0" fontId="27" fillId="13" borderId="11" applyNumberFormat="0" applyAlignment="0" applyProtection="0"/>
    <xf numFmtId="0" fontId="28" fillId="14" borderId="12" applyNumberFormat="0" applyAlignment="0" applyProtection="0"/>
    <xf numFmtId="0" fontId="29" fillId="14" borderId="11" applyNumberFormat="0" applyAlignment="0" applyProtection="0"/>
    <xf numFmtId="0" fontId="30" fillId="0" borderId="13" applyNumberFormat="0" applyFill="0" applyAlignment="0" applyProtection="0"/>
    <xf numFmtId="0" fontId="31" fillId="15" borderId="14" applyNumberFormat="0" applyAlignment="0" applyProtection="0"/>
    <xf numFmtId="0" fontId="32" fillId="0" borderId="0" applyNumberFormat="0" applyFill="0" applyBorder="0" applyAlignment="0" applyProtection="0"/>
    <xf numFmtId="0" fontId="8" fillId="16" borderId="15" applyNumberFormat="0" applyFont="0" applyAlignment="0" applyProtection="0"/>
    <xf numFmtId="0" fontId="33" fillId="0" borderId="0" applyNumberFormat="0" applyFill="0" applyBorder="0" applyAlignment="0" applyProtection="0"/>
    <xf numFmtId="0" fontId="5" fillId="0" borderId="16" applyNumberFormat="0" applyFill="0" applyAlignment="0" applyProtection="0"/>
    <xf numFmtId="0" fontId="21"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1"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1"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1"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1"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21"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cellStyleXfs>
  <cellXfs count="9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0" fillId="0" borderId="0" xfId="0" applyAlignment="1">
      <alignment horizontal="right" vertical="center"/>
    </xf>
    <xf numFmtId="0" fontId="6" fillId="9" borderId="1" xfId="0" applyFont="1" applyFill="1" applyBorder="1" applyAlignment="1">
      <alignment horizontal="left" vertical="center" indent="1"/>
    </xf>
    <xf numFmtId="0" fontId="6" fillId="9" borderId="1" xfId="0" applyFont="1" applyFill="1" applyBorder="1" applyAlignment="1">
      <alignment horizontal="center" vertical="center" wrapText="1"/>
    </xf>
    <xf numFmtId="0" fontId="11" fillId="8" borderId="8" xfId="0" applyFont="1" applyFill="1" applyBorder="1" applyAlignment="1">
      <alignment horizontal="center" vertical="center" shrinkToFit="1"/>
    </xf>
    <xf numFmtId="0" fontId="13" fillId="0" borderId="0" xfId="0" applyFont="1"/>
    <xf numFmtId="0" fontId="14" fillId="0" borderId="0" xfId="1" applyFont="1" applyAlignment="1" applyProtection="1"/>
    <xf numFmtId="9" fontId="4" fillId="0" borderId="2" xfId="2" applyFont="1" applyBorder="1" applyAlignment="1">
      <alignment horizontal="center" vertical="center"/>
    </xf>
    <xf numFmtId="0" fontId="4" fillId="0" borderId="2" xfId="0" applyFont="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7" borderId="2" xfId="0" applyFont="1" applyFill="1" applyBorder="1" applyAlignment="1">
      <alignment horizontal="left" vertical="center" indent="1"/>
    </xf>
    <xf numFmtId="9" fontId="4" fillId="7" borderId="2" xfId="2" applyFont="1" applyFill="1" applyBorder="1" applyAlignment="1">
      <alignment horizontal="center" vertical="center"/>
    </xf>
    <xf numFmtId="0" fontId="5" fillId="4" borderId="2" xfId="0" applyFont="1" applyFill="1" applyBorder="1" applyAlignment="1">
      <alignment horizontal="left" vertical="center" indent="1"/>
    </xf>
    <xf numFmtId="9" fontId="4" fillId="4"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2" fillId="0" borderId="0" xfId="0" applyFont="1" applyAlignment="1">
      <alignment horizontal="left" vertical="top"/>
    </xf>
    <xf numFmtId="0" fontId="17" fillId="0" borderId="0" xfId="0" applyFont="1" applyAlignment="1">
      <alignment vertical="top"/>
    </xf>
    <xf numFmtId="0" fontId="21" fillId="0" borderId="0" xfId="3"/>
    <xf numFmtId="0" fontId="21" fillId="0" borderId="0" xfId="3" applyAlignment="1">
      <alignment wrapText="1"/>
    </xf>
    <xf numFmtId="0" fontId="14" fillId="0" borderId="0" xfId="1" applyFont="1" applyProtection="1">
      <alignment vertical="top"/>
    </xf>
    <xf numFmtId="0" fontId="0" fillId="0" borderId="0" xfId="0" applyAlignment="1">
      <alignment wrapText="1"/>
    </xf>
    <xf numFmtId="0" fontId="12" fillId="0" borderId="0" xfId="5" applyAlignment="1">
      <alignment horizontal="left"/>
    </xf>
    <xf numFmtId="0" fontId="9" fillId="0" borderId="0" xfId="6"/>
    <xf numFmtId="0" fontId="9" fillId="0" borderId="0" xfId="7">
      <alignment vertical="top"/>
    </xf>
    <xf numFmtId="0" fontId="8" fillId="6" borderId="2" xfId="11" applyFill="1">
      <alignment horizontal="center" vertical="center"/>
    </xf>
    <xf numFmtId="0" fontId="8" fillId="3" borderId="2" xfId="11" applyFill="1">
      <alignment horizontal="center" vertical="center"/>
    </xf>
    <xf numFmtId="0" fontId="8" fillId="7" borderId="2" xfId="11" applyFill="1">
      <alignment horizontal="center" vertical="center"/>
    </xf>
    <xf numFmtId="0" fontId="8" fillId="4" borderId="2" xfId="11" applyFill="1">
      <alignment horizontal="center" vertical="center"/>
    </xf>
    <xf numFmtId="0" fontId="8" fillId="0" borderId="2" xfId="11">
      <alignment horizontal="center" vertical="center"/>
    </xf>
    <xf numFmtId="0" fontId="8" fillId="3" borderId="2" xfId="12" applyFill="1">
      <alignment horizontal="left" vertical="center" indent="2"/>
    </xf>
    <xf numFmtId="0" fontId="8" fillId="0" borderId="2" xfId="12">
      <alignment horizontal="left" vertical="center" indent="2"/>
    </xf>
    <xf numFmtId="0" fontId="0" fillId="0" borderId="0" xfId="0" applyAlignment="1">
      <alignment horizontal="left" vertical="top" wrapText="1" indent="1"/>
    </xf>
    <xf numFmtId="0" fontId="3" fillId="0" borderId="0" xfId="1" applyAlignment="1" applyProtection="1">
      <alignment horizontal="left" vertical="top" indent="1"/>
    </xf>
    <xf numFmtId="168" fontId="10" fillId="5" borderId="6" xfId="0" applyNumberFormat="1" applyFont="1" applyFill="1" applyBorder="1" applyAlignment="1">
      <alignment horizontal="center" vertical="center"/>
    </xf>
    <xf numFmtId="168" fontId="10" fillId="5" borderId="0" xfId="0" applyNumberFormat="1" applyFont="1" applyFill="1" applyAlignment="1">
      <alignment horizontal="center" vertical="center"/>
    </xf>
    <xf numFmtId="168" fontId="10" fillId="5" borderId="7" xfId="0" applyNumberFormat="1" applyFont="1" applyFill="1" applyBorder="1" applyAlignment="1">
      <alignment horizontal="center" vertical="center"/>
    </xf>
    <xf numFmtId="0" fontId="34" fillId="2" borderId="2" xfId="0" applyFont="1" applyFill="1" applyBorder="1" applyAlignment="1">
      <alignment horizontal="center" vertical="center"/>
    </xf>
    <xf numFmtId="167" fontId="0" fillId="5" borderId="4" xfId="0" applyNumberFormat="1" applyFill="1" applyBorder="1" applyAlignment="1">
      <alignment horizontal="left" vertical="center" wrapText="1" indent="1"/>
    </xf>
    <xf numFmtId="167" fontId="0" fillId="5" borderId="1" xfId="0" applyNumberFormat="1" applyFill="1" applyBorder="1" applyAlignment="1">
      <alignment horizontal="left" vertical="center" wrapText="1" indent="1"/>
    </xf>
    <xf numFmtId="167" fontId="0" fillId="5" borderId="5" xfId="0" applyNumberFormat="1" applyFill="1" applyBorder="1" applyAlignment="1">
      <alignment horizontal="left" vertical="center" wrapText="1" indent="1"/>
    </xf>
    <xf numFmtId="0" fontId="8" fillId="0" borderId="0" xfId="8">
      <alignment horizontal="right" indent="1"/>
    </xf>
    <xf numFmtId="0" fontId="8" fillId="0" borderId="7" xfId="8" applyBorder="1">
      <alignment horizontal="right" indent="1"/>
    </xf>
    <xf numFmtId="0" fontId="0" fillId="0" borderId="10" xfId="0" applyBorder="1"/>
    <xf numFmtId="166" fontId="2" fillId="0" borderId="0" xfId="0" applyNumberFormat="1" applyFont="1" applyAlignment="1">
      <alignment horizontal="center"/>
    </xf>
    <xf numFmtId="166" fontId="2" fillId="0" borderId="0" xfId="0" applyNumberFormat="1" applyFont="1" applyAlignment="1">
      <alignment horizontal="center" vertical="center"/>
    </xf>
    <xf numFmtId="166" fontId="0" fillId="0" borderId="0" xfId="0" applyNumberFormat="1" applyAlignment="1">
      <alignment horizontal="center"/>
    </xf>
    <xf numFmtId="166" fontId="0" fillId="0" borderId="0" xfId="0" applyNumberFormat="1"/>
    <xf numFmtId="166" fontId="8" fillId="0" borderId="3" xfId="9" applyNumberFormat="1">
      <alignment horizontal="center" vertical="center"/>
    </xf>
    <xf numFmtId="166" fontId="6" fillId="9" borderId="1" xfId="0" applyNumberFormat="1" applyFont="1" applyFill="1" applyBorder="1" applyAlignment="1">
      <alignment horizontal="center" vertical="center" wrapText="1"/>
    </xf>
    <xf numFmtId="166" fontId="0" fillId="6" borderId="2" xfId="0" applyNumberFormat="1" applyFill="1" applyBorder="1" applyAlignment="1">
      <alignment horizontal="center" vertical="center"/>
    </xf>
    <xf numFmtId="166" fontId="4" fillId="6" borderId="2" xfId="0" applyNumberFormat="1" applyFont="1" applyFill="1" applyBorder="1" applyAlignment="1">
      <alignment horizontal="center" vertical="center"/>
    </xf>
    <xf numFmtId="166" fontId="8" fillId="3" borderId="2" xfId="10" applyNumberFormat="1" applyFill="1">
      <alignment horizontal="center" vertical="center"/>
    </xf>
    <xf numFmtId="166" fontId="0" fillId="7" borderId="2" xfId="0" applyNumberFormat="1" applyFill="1" applyBorder="1" applyAlignment="1">
      <alignment horizontal="center" vertical="center"/>
    </xf>
    <xf numFmtId="166" fontId="4" fillId="7" borderId="2" xfId="0" applyNumberFormat="1" applyFont="1" applyFill="1" applyBorder="1" applyAlignment="1">
      <alignment horizontal="center" vertical="center"/>
    </xf>
    <xf numFmtId="166" fontId="0" fillId="4" borderId="2" xfId="0" applyNumberFormat="1" applyFill="1" applyBorder="1" applyAlignment="1">
      <alignment horizontal="center" vertical="center"/>
    </xf>
    <xf numFmtId="166" fontId="4" fillId="4" borderId="2" xfId="0" applyNumberFormat="1" applyFont="1" applyFill="1" applyBorder="1" applyAlignment="1">
      <alignment horizontal="center" vertical="center"/>
    </xf>
    <xf numFmtId="166" fontId="8" fillId="0" borderId="2" xfId="10" applyNumberFormat="1">
      <alignment horizontal="center" vertical="center"/>
    </xf>
    <xf numFmtId="166" fontId="0" fillId="2" borderId="2" xfId="0" applyNumberFormat="1" applyFont="1" applyFill="1" applyBorder="1" applyAlignment="1">
      <alignment horizontal="center" vertical="center"/>
    </xf>
    <xf numFmtId="166" fontId="21" fillId="0" borderId="0" xfId="0" applyNumberFormat="1" applyFont="1" applyAlignment="1">
      <alignment horizontal="center"/>
    </xf>
    <xf numFmtId="0" fontId="0" fillId="0" borderId="0" xfId="0" applyFill="1"/>
    <xf numFmtId="168" fontId="10" fillId="0" borderId="0" xfId="0" applyNumberFormat="1" applyFont="1" applyFill="1" applyAlignment="1">
      <alignment horizontal="center" vertical="center"/>
    </xf>
    <xf numFmtId="0" fontId="11" fillId="0" borderId="8" xfId="0" applyFont="1" applyFill="1" applyBorder="1" applyAlignment="1">
      <alignment horizontal="center" vertical="center" shrinkToFit="1"/>
    </xf>
    <xf numFmtId="0" fontId="0" fillId="0" borderId="9" xfId="0" applyFill="1" applyBorder="1" applyAlignment="1">
      <alignment vertical="center"/>
    </xf>
    <xf numFmtId="0" fontId="0" fillId="0" borderId="3" xfId="0" applyNumberFormat="1" applyBorder="1" applyAlignment="1">
      <alignment horizontal="center" vertical="center"/>
    </xf>
    <xf numFmtId="0" fontId="5" fillId="3" borderId="2" xfId="11" applyFont="1" applyFill="1">
      <alignment horizontal="center" vertical="center"/>
    </xf>
    <xf numFmtId="0" fontId="0" fillId="3" borderId="2" xfId="11" applyFont="1" applyFill="1">
      <alignment horizontal="center" vertical="center"/>
    </xf>
    <xf numFmtId="0" fontId="5" fillId="41" borderId="2" xfId="0" applyFont="1" applyFill="1" applyBorder="1" applyAlignment="1">
      <alignment horizontal="left" vertical="center" indent="1"/>
    </xf>
    <xf numFmtId="0" fontId="8" fillId="41" borderId="2" xfId="11" applyFill="1">
      <alignment horizontal="center" vertical="center"/>
    </xf>
    <xf numFmtId="9" fontId="4" fillId="41" borderId="2" xfId="2" applyFont="1" applyFill="1" applyBorder="1" applyAlignment="1">
      <alignment horizontal="center" vertical="center"/>
    </xf>
    <xf numFmtId="166" fontId="0" fillId="41" borderId="2" xfId="0" applyNumberFormat="1" applyFill="1" applyBorder="1" applyAlignment="1">
      <alignment horizontal="center" vertical="center"/>
    </xf>
    <xf numFmtId="166" fontId="4" fillId="41" borderId="2" xfId="0" applyNumberFormat="1" applyFont="1" applyFill="1" applyBorder="1" applyAlignment="1">
      <alignment horizontal="center" vertical="center"/>
    </xf>
    <xf numFmtId="0" fontId="8" fillId="41" borderId="2" xfId="12" applyFill="1">
      <alignment horizontal="left" vertical="center" indent="2"/>
    </xf>
    <xf numFmtId="166" fontId="8" fillId="41" borderId="2" xfId="10" applyNumberFormat="1" applyFill="1">
      <alignment horizontal="center" vertical="center"/>
    </xf>
    <xf numFmtId="0" fontId="5" fillId="41" borderId="2" xfId="11" applyFont="1" applyFill="1">
      <alignment horizontal="center" vertical="center"/>
    </xf>
    <xf numFmtId="0" fontId="0" fillId="41" borderId="2" xfId="11" applyFont="1" applyFill="1">
      <alignment horizontal="center" vertical="center"/>
    </xf>
    <xf numFmtId="0" fontId="8" fillId="4" borderId="2" xfId="12" applyFill="1">
      <alignment horizontal="left" vertical="center" indent="2"/>
    </xf>
    <xf numFmtId="166" fontId="8" fillId="4" borderId="2" xfId="10" applyNumberFormat="1" applyFill="1">
      <alignment horizontal="center" vertical="center"/>
    </xf>
    <xf numFmtId="0" fontId="5" fillId="4" borderId="2" xfId="11" applyFont="1" applyFill="1">
      <alignment horizontal="center" vertical="center"/>
    </xf>
    <xf numFmtId="0" fontId="8" fillId="4" borderId="2" xfId="11" applyFont="1" applyFill="1">
      <alignment horizontal="center" vertical="center"/>
    </xf>
    <xf numFmtId="0" fontId="0" fillId="4" borderId="2" xfId="11" applyFont="1" applyFill="1">
      <alignment horizontal="center" vertical="center"/>
    </xf>
    <xf numFmtId="0" fontId="8" fillId="7" borderId="2" xfId="12" applyFill="1">
      <alignment horizontal="left" vertical="center" indent="2"/>
    </xf>
    <xf numFmtId="166" fontId="8" fillId="7" borderId="2" xfId="10" applyNumberFormat="1" applyFill="1">
      <alignment horizontal="center" vertical="center"/>
    </xf>
  </cellXfs>
  <cellStyles count="54">
    <cellStyle name="20% - Ênfase1" xfId="31" builtinId="30" customBuiltin="1"/>
    <cellStyle name="20% - Ênfase2" xfId="35" builtinId="34" customBuiltin="1"/>
    <cellStyle name="20% - Ênfase3" xfId="39" builtinId="38" customBuiltin="1"/>
    <cellStyle name="20% - Ênfase4" xfId="43" builtinId="42" customBuiltin="1"/>
    <cellStyle name="20% - Ênfase5" xfId="47" builtinId="46" customBuiltin="1"/>
    <cellStyle name="20% - Ênfase6" xfId="51" builtinId="50" customBuiltin="1"/>
    <cellStyle name="40% - Ênfase1" xfId="32" builtinId="31" customBuiltin="1"/>
    <cellStyle name="40% - Ênfase2" xfId="36" builtinId="35" customBuiltin="1"/>
    <cellStyle name="40% - Ênfase3" xfId="40" builtinId="39" customBuiltin="1"/>
    <cellStyle name="40% - Ênfase4" xfId="44" builtinId="43" customBuiltin="1"/>
    <cellStyle name="40% - Ênfase5" xfId="48" builtinId="47" customBuiltin="1"/>
    <cellStyle name="40% - Ênfase6" xfId="52" builtinId="51" customBuiltin="1"/>
    <cellStyle name="60% - Ênfase1" xfId="33" builtinId="32" customBuiltin="1"/>
    <cellStyle name="60% - Ênfase2" xfId="37" builtinId="36" customBuiltin="1"/>
    <cellStyle name="60% - Ênfase3" xfId="41" builtinId="40" customBuiltin="1"/>
    <cellStyle name="60% - Ênfase4" xfId="45" builtinId="44" customBuiltin="1"/>
    <cellStyle name="60% - Ênfase5" xfId="49" builtinId="48" customBuiltin="1"/>
    <cellStyle name="60% - Ênfase6" xfId="53" builtinId="52" customBuiltin="1"/>
    <cellStyle name="Bom" xfId="18" builtinId="26" customBuiltin="1"/>
    <cellStyle name="Cálculo" xfId="23" builtinId="22" customBuiltin="1"/>
    <cellStyle name="Célula de Verificação" xfId="25" builtinId="23" customBuiltin="1"/>
    <cellStyle name="Célula Vinculada" xfId="24" builtinId="24" customBuiltin="1"/>
    <cellStyle name="Data" xfId="10" xr:uid="{00000000-0005-0000-0000-000001000000}"/>
    <cellStyle name="Ênfase1" xfId="30" builtinId="29" customBuiltin="1"/>
    <cellStyle name="Ênfase2" xfId="34" builtinId="33" customBuiltin="1"/>
    <cellStyle name="Ênfase3" xfId="38" builtinId="37" customBuiltin="1"/>
    <cellStyle name="Ênfase4" xfId="42" builtinId="41" customBuiltin="1"/>
    <cellStyle name="Ênfase5" xfId="46" builtinId="45" customBuiltin="1"/>
    <cellStyle name="Ênfase6" xfId="50" builtinId="49" customBuiltin="1"/>
    <cellStyle name="Entrada" xfId="21" builtinId="20" customBuiltin="1"/>
    <cellStyle name="Hiperlink" xfId="1" builtinId="8" customBuiltin="1"/>
    <cellStyle name="Hiperlink Visitado" xfId="13" builtinId="9" customBuiltin="1"/>
    <cellStyle name="Início do Projeto" xfId="9" xr:uid="{00000000-0005-0000-0000-000009000000}"/>
    <cellStyle name="Moeda" xfId="15" builtinId="4" customBuiltin="1"/>
    <cellStyle name="Moeda [0]" xfId="16" builtinId="7" customBuiltin="1"/>
    <cellStyle name="Neutro" xfId="20" builtinId="28" customBuiltin="1"/>
    <cellStyle name="Nome" xfId="11" xr:uid="{00000000-0005-0000-0000-000006000000}"/>
    <cellStyle name="Normal" xfId="0" builtinId="0" customBuiltin="1"/>
    <cellStyle name="Nota" xfId="27" builtinId="10" customBuiltin="1"/>
    <cellStyle name="Porcentagem" xfId="2" builtinId="5" customBuiltin="1"/>
    <cellStyle name="Ruim" xfId="19" builtinId="27" customBuiltin="1"/>
    <cellStyle name="Saída" xfId="22" builtinId="21" customBuiltin="1"/>
    <cellStyle name="Separador de milhares [0]" xfId="14" builtinId="6" customBuiltin="1"/>
    <cellStyle name="Tarefa" xfId="12" xr:uid="{00000000-0005-0000-0000-00000A000000}"/>
    <cellStyle name="Texto de Aviso" xfId="26" builtinId="11" customBuiltin="1"/>
    <cellStyle name="Texto Explicativo" xfId="28" builtinId="53" customBuiltin="1"/>
    <cellStyle name="Título" xfId="5" builtinId="15" customBuiltin="1"/>
    <cellStyle name="Título 1" xfId="6" builtinId="16" customBuiltin="1"/>
    <cellStyle name="Título 2" xfId="7" builtinId="17" customBuiltin="1"/>
    <cellStyle name="Título 3" xfId="8" builtinId="18" customBuiltin="1"/>
    <cellStyle name="Título 4" xfId="17" builtinId="19" customBuiltin="1"/>
    <cellStyle name="Total" xfId="29" builtinId="25" customBuiltin="1"/>
    <cellStyle name="Vírgula" xfId="4" builtinId="3" customBuiltin="1"/>
    <cellStyle name="zTextoOculto" xfId="3" xr:uid="{00000000-0005-0000-0000-00000C000000}"/>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Imagem 1" descr="Logotipo da Vertex42">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94"/>
  <sheetViews>
    <sheetView showGridLines="0" tabSelected="1" showRuler="0" zoomScale="55" zoomScaleNormal="55" zoomScalePageLayoutView="70" workbookViewId="0">
      <pane ySplit="6" topLeftCell="A64" activePane="bottomLeft" state="frozen"/>
      <selection pane="bottomLeft" activeCell="W25" sqref="W25"/>
    </sheetView>
  </sheetViews>
  <sheetFormatPr defaultRowHeight="30" customHeight="1" x14ac:dyDescent="0.25"/>
  <cols>
    <col min="1" max="1" width="2.7109375" style="33" customWidth="1"/>
    <col min="2" max="2" width="40.42578125" customWidth="1"/>
    <col min="3" max="3" width="23.5703125" customWidth="1"/>
    <col min="4" max="4" width="17.5703125" customWidth="1"/>
    <col min="5" max="5" width="14.85546875" customWidth="1"/>
    <col min="6" max="6" width="20.140625" style="61" customWidth="1"/>
    <col min="7" max="7" width="18.28515625" style="62" bestFit="1" customWidth="1"/>
    <col min="8" max="8" width="2.7109375" customWidth="1"/>
    <col min="9" max="9" width="8.5703125" hidden="1" customWidth="1"/>
    <col min="10" max="26" width="2.5703125" customWidth="1"/>
    <col min="27" max="27" width="2.5703125" style="75" customWidth="1"/>
    <col min="28" max="64" width="2.5703125" customWidth="1"/>
    <col min="65" max="65" width="1.85546875" customWidth="1"/>
    <col min="70" max="71" width="10.28515625"/>
  </cols>
  <sheetData>
    <row r="1" spans="1:65" ht="23.25" customHeight="1" x14ac:dyDescent="0.45">
      <c r="A1" s="34" t="s">
        <v>0</v>
      </c>
      <c r="B1" s="37" t="s">
        <v>39</v>
      </c>
      <c r="C1" s="1"/>
      <c r="D1" s="1"/>
      <c r="E1" s="2"/>
      <c r="F1" s="59"/>
      <c r="G1" s="60"/>
      <c r="I1" s="2"/>
      <c r="J1" s="8" t="s">
        <v>20</v>
      </c>
    </row>
    <row r="2" spans="1:65" ht="18.75" customHeight="1" x14ac:dyDescent="0.3">
      <c r="A2" s="33" t="s">
        <v>1</v>
      </c>
      <c r="B2" s="38" t="s">
        <v>36</v>
      </c>
      <c r="J2" s="35" t="s">
        <v>21</v>
      </c>
    </row>
    <row r="3" spans="1:65" ht="15.75" customHeight="1" x14ac:dyDescent="0.25">
      <c r="A3" s="33" t="s">
        <v>2</v>
      </c>
      <c r="B3" s="39" t="s">
        <v>37</v>
      </c>
      <c r="C3" s="56" t="s">
        <v>14</v>
      </c>
      <c r="D3" s="56"/>
      <c r="E3" s="57"/>
      <c r="F3" s="63">
        <f>DATE(2020,8,3)</f>
        <v>44046</v>
      </c>
      <c r="G3" s="63"/>
    </row>
    <row r="4" spans="1:65" ht="11.25" customHeight="1" x14ac:dyDescent="0.25">
      <c r="A4" s="34" t="s">
        <v>3</v>
      </c>
      <c r="C4" s="56" t="s">
        <v>15</v>
      </c>
      <c r="D4" s="56"/>
      <c r="E4" s="57"/>
      <c r="F4" s="79">
        <v>1</v>
      </c>
      <c r="J4" s="53">
        <f>J5</f>
        <v>44046</v>
      </c>
      <c r="K4" s="54"/>
      <c r="L4" s="54"/>
      <c r="M4" s="54"/>
      <c r="N4" s="54"/>
      <c r="O4" s="54"/>
      <c r="P4" s="55"/>
      <c r="Q4" s="53">
        <f>Q5</f>
        <v>44053</v>
      </c>
      <c r="R4" s="54"/>
      <c r="S4" s="54"/>
      <c r="T4" s="54"/>
      <c r="U4" s="54"/>
      <c r="V4" s="54"/>
      <c r="W4" s="55"/>
      <c r="X4" s="53">
        <f>X5</f>
        <v>44060</v>
      </c>
      <c r="Y4" s="54"/>
      <c r="Z4" s="54"/>
      <c r="AA4" s="54"/>
      <c r="AB4" s="54"/>
      <c r="AC4" s="54"/>
      <c r="AD4" s="55"/>
      <c r="AE4" s="53">
        <f>AE5</f>
        <v>44067</v>
      </c>
      <c r="AF4" s="54"/>
      <c r="AG4" s="54"/>
      <c r="AH4" s="54"/>
      <c r="AI4" s="54"/>
      <c r="AJ4" s="54"/>
      <c r="AK4" s="55"/>
      <c r="AL4" s="53">
        <f>AL5</f>
        <v>44074</v>
      </c>
      <c r="AM4" s="54"/>
      <c r="AN4" s="54"/>
      <c r="AO4" s="54"/>
      <c r="AP4" s="54"/>
      <c r="AQ4" s="54"/>
      <c r="AR4" s="55"/>
      <c r="AS4" s="53">
        <f>AS5</f>
        <v>44081</v>
      </c>
      <c r="AT4" s="54"/>
      <c r="AU4" s="54"/>
      <c r="AV4" s="54"/>
      <c r="AW4" s="54"/>
      <c r="AX4" s="54"/>
      <c r="AY4" s="55"/>
      <c r="AZ4" s="53">
        <f>AZ5</f>
        <v>44088</v>
      </c>
      <c r="BA4" s="54"/>
      <c r="BB4" s="54"/>
      <c r="BC4" s="54"/>
      <c r="BD4" s="54"/>
      <c r="BE4" s="54"/>
      <c r="BF4" s="55"/>
      <c r="BG4" s="53">
        <f>BG5</f>
        <v>44095</v>
      </c>
      <c r="BH4" s="54"/>
      <c r="BI4" s="54"/>
      <c r="BJ4" s="54"/>
      <c r="BK4" s="54"/>
      <c r="BL4" s="54"/>
      <c r="BM4" s="55"/>
    </row>
    <row r="5" spans="1:65" ht="6.75" customHeight="1" x14ac:dyDescent="0.25">
      <c r="A5" s="34" t="s">
        <v>4</v>
      </c>
      <c r="B5" s="58"/>
      <c r="C5" s="58"/>
      <c r="D5" s="58"/>
      <c r="E5" s="58"/>
      <c r="F5" s="58"/>
      <c r="G5" s="58"/>
      <c r="H5" s="58"/>
      <c r="J5" s="49">
        <f>Início_do_projeto-WEEKDAY(Início_do_projeto,1)+2+7*(Semana_de_exibição-1)</f>
        <v>44046</v>
      </c>
      <c r="K5" s="50">
        <f>J5+1</f>
        <v>44047</v>
      </c>
      <c r="L5" s="50">
        <f t="shared" ref="L5:AY5" si="0">K5+1</f>
        <v>44048</v>
      </c>
      <c r="M5" s="50">
        <f t="shared" si="0"/>
        <v>44049</v>
      </c>
      <c r="N5" s="50">
        <f t="shared" si="0"/>
        <v>44050</v>
      </c>
      <c r="O5" s="50">
        <f t="shared" si="0"/>
        <v>44051</v>
      </c>
      <c r="P5" s="51">
        <f t="shared" si="0"/>
        <v>44052</v>
      </c>
      <c r="Q5" s="49">
        <f>P5+1</f>
        <v>44053</v>
      </c>
      <c r="R5" s="50">
        <f>Q5+1</f>
        <v>44054</v>
      </c>
      <c r="S5" s="50">
        <f t="shared" si="0"/>
        <v>44055</v>
      </c>
      <c r="T5" s="50">
        <f t="shared" si="0"/>
        <v>44056</v>
      </c>
      <c r="U5" s="50">
        <f t="shared" si="0"/>
        <v>44057</v>
      </c>
      <c r="V5" s="50">
        <f t="shared" si="0"/>
        <v>44058</v>
      </c>
      <c r="W5" s="51">
        <f t="shared" si="0"/>
        <v>44059</v>
      </c>
      <c r="X5" s="49">
        <f>W5+1</f>
        <v>44060</v>
      </c>
      <c r="Y5" s="50">
        <f>X5+1</f>
        <v>44061</v>
      </c>
      <c r="Z5" s="50">
        <f t="shared" si="0"/>
        <v>44062</v>
      </c>
      <c r="AA5" s="76">
        <f t="shared" si="0"/>
        <v>44063</v>
      </c>
      <c r="AB5" s="50">
        <f t="shared" si="0"/>
        <v>44064</v>
      </c>
      <c r="AC5" s="50">
        <f t="shared" si="0"/>
        <v>44065</v>
      </c>
      <c r="AD5" s="51">
        <f t="shared" si="0"/>
        <v>44066</v>
      </c>
      <c r="AE5" s="49">
        <f>AD5+1</f>
        <v>44067</v>
      </c>
      <c r="AF5" s="50">
        <f>AE5+1</f>
        <v>44068</v>
      </c>
      <c r="AG5" s="50">
        <f t="shared" si="0"/>
        <v>44069</v>
      </c>
      <c r="AH5" s="50">
        <f t="shared" si="0"/>
        <v>44070</v>
      </c>
      <c r="AI5" s="50">
        <f t="shared" si="0"/>
        <v>44071</v>
      </c>
      <c r="AJ5" s="50">
        <f t="shared" si="0"/>
        <v>44072</v>
      </c>
      <c r="AK5" s="51">
        <f t="shared" si="0"/>
        <v>44073</v>
      </c>
      <c r="AL5" s="49">
        <f>AK5+1</f>
        <v>44074</v>
      </c>
      <c r="AM5" s="50">
        <f>AL5+1</f>
        <v>44075</v>
      </c>
      <c r="AN5" s="50">
        <f t="shared" si="0"/>
        <v>44076</v>
      </c>
      <c r="AO5" s="50">
        <f t="shared" si="0"/>
        <v>44077</v>
      </c>
      <c r="AP5" s="50">
        <f t="shared" si="0"/>
        <v>44078</v>
      </c>
      <c r="AQ5" s="50">
        <f t="shared" si="0"/>
        <v>44079</v>
      </c>
      <c r="AR5" s="51">
        <f t="shared" si="0"/>
        <v>44080</v>
      </c>
      <c r="AS5" s="49">
        <f>AR5+1</f>
        <v>44081</v>
      </c>
      <c r="AT5" s="50">
        <f>AS5+1</f>
        <v>44082</v>
      </c>
      <c r="AU5" s="50">
        <f t="shared" si="0"/>
        <v>44083</v>
      </c>
      <c r="AV5" s="50">
        <f t="shared" si="0"/>
        <v>44084</v>
      </c>
      <c r="AW5" s="50">
        <f t="shared" si="0"/>
        <v>44085</v>
      </c>
      <c r="AX5" s="50">
        <f t="shared" si="0"/>
        <v>44086</v>
      </c>
      <c r="AY5" s="51">
        <f t="shared" si="0"/>
        <v>44087</v>
      </c>
      <c r="AZ5" s="49">
        <f>AY5+1</f>
        <v>44088</v>
      </c>
      <c r="BA5" s="50">
        <f>AZ5+1</f>
        <v>44089</v>
      </c>
      <c r="BB5" s="50">
        <f t="shared" ref="BB5:BF5" si="1">BA5+1</f>
        <v>44090</v>
      </c>
      <c r="BC5" s="50">
        <f t="shared" si="1"/>
        <v>44091</v>
      </c>
      <c r="BD5" s="50">
        <f t="shared" si="1"/>
        <v>44092</v>
      </c>
      <c r="BE5" s="50">
        <f t="shared" si="1"/>
        <v>44093</v>
      </c>
      <c r="BF5" s="51">
        <f t="shared" si="1"/>
        <v>44094</v>
      </c>
      <c r="BG5" s="49">
        <f>BF5+1</f>
        <v>44095</v>
      </c>
      <c r="BH5" s="50">
        <f>BG5+1</f>
        <v>44096</v>
      </c>
      <c r="BI5" s="50">
        <f t="shared" ref="BI5:BM5" si="2">BH5+1</f>
        <v>44097</v>
      </c>
      <c r="BJ5" s="50">
        <f t="shared" si="2"/>
        <v>44098</v>
      </c>
      <c r="BK5" s="50">
        <f t="shared" si="2"/>
        <v>44099</v>
      </c>
      <c r="BL5" s="50">
        <f t="shared" si="2"/>
        <v>44100</v>
      </c>
      <c r="BM5" s="51">
        <f t="shared" si="2"/>
        <v>44101</v>
      </c>
    </row>
    <row r="6" spans="1:65" ht="30" customHeight="1" thickBot="1" x14ac:dyDescent="0.3">
      <c r="A6" s="34" t="s">
        <v>5</v>
      </c>
      <c r="B6" s="5" t="s">
        <v>42</v>
      </c>
      <c r="C6" s="6" t="s">
        <v>49</v>
      </c>
      <c r="D6" s="6" t="s">
        <v>45</v>
      </c>
      <c r="E6" s="6" t="s">
        <v>16</v>
      </c>
      <c r="F6" s="64" t="s">
        <v>17</v>
      </c>
      <c r="G6" s="64" t="s">
        <v>18</v>
      </c>
      <c r="H6" s="6"/>
      <c r="I6" s="6" t="s">
        <v>19</v>
      </c>
      <c r="J6" s="7" t="str">
        <f t="shared" ref="J6" si="3">LEFT(TEXT(J5,"ddd"),1)</f>
        <v>s</v>
      </c>
      <c r="K6" s="7" t="str">
        <f t="shared" ref="K6:AS6" si="4">LEFT(TEXT(K5,"ddd"),1)</f>
        <v>t</v>
      </c>
      <c r="L6" s="7" t="str">
        <f t="shared" si="4"/>
        <v>q</v>
      </c>
      <c r="M6" s="7" t="str">
        <f t="shared" si="4"/>
        <v>q</v>
      </c>
      <c r="N6" s="7" t="str">
        <f t="shared" si="4"/>
        <v>s</v>
      </c>
      <c r="O6" s="7" t="str">
        <f>LEFT(TEXT(O5,"ddd"),1)</f>
        <v>s</v>
      </c>
      <c r="P6" s="7" t="str">
        <f t="shared" si="4"/>
        <v>d</v>
      </c>
      <c r="Q6" s="7" t="str">
        <f t="shared" si="4"/>
        <v>s</v>
      </c>
      <c r="R6" s="7" t="str">
        <f t="shared" si="4"/>
        <v>t</v>
      </c>
      <c r="S6" s="7" t="str">
        <f t="shared" si="4"/>
        <v>q</v>
      </c>
      <c r="T6" s="7" t="str">
        <f t="shared" si="4"/>
        <v>q</v>
      </c>
      <c r="U6" s="7" t="str">
        <f t="shared" si="4"/>
        <v>s</v>
      </c>
      <c r="V6" s="7" t="str">
        <f t="shared" si="4"/>
        <v>s</v>
      </c>
      <c r="W6" s="7" t="str">
        <f t="shared" si="4"/>
        <v>d</v>
      </c>
      <c r="X6" s="7" t="str">
        <f t="shared" si="4"/>
        <v>s</v>
      </c>
      <c r="Y6" s="7" t="str">
        <f t="shared" si="4"/>
        <v>t</v>
      </c>
      <c r="Z6" s="7" t="str">
        <f t="shared" si="4"/>
        <v>q</v>
      </c>
      <c r="AA6" s="77" t="str">
        <f t="shared" si="4"/>
        <v>q</v>
      </c>
      <c r="AB6" s="7" t="str">
        <f t="shared" si="4"/>
        <v>s</v>
      </c>
      <c r="AC6" s="7" t="str">
        <f t="shared" si="4"/>
        <v>s</v>
      </c>
      <c r="AD6" s="7" t="str">
        <f t="shared" si="4"/>
        <v>d</v>
      </c>
      <c r="AE6" s="7" t="str">
        <f t="shared" si="4"/>
        <v>s</v>
      </c>
      <c r="AF6" s="7" t="str">
        <f t="shared" si="4"/>
        <v>t</v>
      </c>
      <c r="AG6" s="7" t="str">
        <f t="shared" si="4"/>
        <v>q</v>
      </c>
      <c r="AH6" s="7" t="str">
        <f t="shared" si="4"/>
        <v>q</v>
      </c>
      <c r="AI6" s="7" t="str">
        <f t="shared" si="4"/>
        <v>s</v>
      </c>
      <c r="AJ6" s="7" t="str">
        <f t="shared" si="4"/>
        <v>s</v>
      </c>
      <c r="AK6" s="7" t="str">
        <f t="shared" si="4"/>
        <v>d</v>
      </c>
      <c r="AL6" s="7" t="str">
        <f t="shared" si="4"/>
        <v>s</v>
      </c>
      <c r="AM6" s="7" t="str">
        <f t="shared" si="4"/>
        <v>t</v>
      </c>
      <c r="AN6" s="7" t="str">
        <f t="shared" si="4"/>
        <v>q</v>
      </c>
      <c r="AO6" s="7" t="str">
        <f t="shared" si="4"/>
        <v>q</v>
      </c>
      <c r="AP6" s="7" t="str">
        <f t="shared" si="4"/>
        <v>s</v>
      </c>
      <c r="AQ6" s="7" t="str">
        <f t="shared" si="4"/>
        <v>s</v>
      </c>
      <c r="AR6" s="7" t="str">
        <f t="shared" si="4"/>
        <v>d</v>
      </c>
      <c r="AS6" s="7" t="str">
        <f t="shared" si="4"/>
        <v>s</v>
      </c>
      <c r="AT6" s="7" t="str">
        <f t="shared" ref="AT6:BM6" si="5">LEFT(TEXT(AT5,"ddd"),1)</f>
        <v>t</v>
      </c>
      <c r="AU6" s="7" t="str">
        <f t="shared" si="5"/>
        <v>q</v>
      </c>
      <c r="AV6" s="7" t="str">
        <f t="shared" si="5"/>
        <v>q</v>
      </c>
      <c r="AW6" s="7" t="str">
        <f t="shared" si="5"/>
        <v>s</v>
      </c>
      <c r="AX6" s="7" t="str">
        <f t="shared" si="5"/>
        <v>s</v>
      </c>
      <c r="AY6" s="7" t="str">
        <f t="shared" si="5"/>
        <v>d</v>
      </c>
      <c r="AZ6" s="7" t="str">
        <f t="shared" si="5"/>
        <v>s</v>
      </c>
      <c r="BA6" s="7" t="str">
        <f t="shared" si="5"/>
        <v>t</v>
      </c>
      <c r="BB6" s="7" t="str">
        <f t="shared" si="5"/>
        <v>q</v>
      </c>
      <c r="BC6" s="7" t="str">
        <f t="shared" si="5"/>
        <v>q</v>
      </c>
      <c r="BD6" s="7" t="str">
        <f t="shared" si="5"/>
        <v>s</v>
      </c>
      <c r="BE6" s="7" t="str">
        <f t="shared" si="5"/>
        <v>s</v>
      </c>
      <c r="BF6" s="7" t="str">
        <f t="shared" si="5"/>
        <v>d</v>
      </c>
      <c r="BG6" s="7" t="str">
        <f t="shared" si="5"/>
        <v>s</v>
      </c>
      <c r="BH6" s="7" t="str">
        <f t="shared" si="5"/>
        <v>t</v>
      </c>
      <c r="BI6" s="7" t="str">
        <f t="shared" si="5"/>
        <v>q</v>
      </c>
      <c r="BJ6" s="7" t="str">
        <f t="shared" si="5"/>
        <v>q</v>
      </c>
      <c r="BK6" s="7" t="str">
        <f t="shared" si="5"/>
        <v>s</v>
      </c>
      <c r="BL6" s="7" t="str">
        <f t="shared" si="5"/>
        <v>s</v>
      </c>
      <c r="BM6" s="7" t="str">
        <f t="shared" si="5"/>
        <v>d</v>
      </c>
    </row>
    <row r="7" spans="1:65" ht="30" hidden="1" customHeight="1" thickBot="1" x14ac:dyDescent="0.3">
      <c r="A7" s="33" t="s">
        <v>6</v>
      </c>
      <c r="C7" s="36"/>
      <c r="D7" s="36"/>
      <c r="F7" s="62"/>
      <c r="I7" t="str">
        <f t="shared" ref="I7:I91" si="6">IF(OR(ISBLANK(Início_do_projeto),ISBLANK(término_da_tarefa)),"",término_da_tarefa-Início_do_projeto+1)</f>
        <v/>
      </c>
      <c r="J7" s="22"/>
      <c r="K7" s="22"/>
      <c r="L7" s="22"/>
      <c r="M7" s="22"/>
      <c r="N7" s="22"/>
      <c r="O7" s="22"/>
      <c r="P7" s="22"/>
      <c r="Q7" s="22"/>
      <c r="R7" s="22"/>
      <c r="S7" s="22"/>
      <c r="T7" s="22"/>
      <c r="U7" s="22"/>
      <c r="V7" s="22"/>
      <c r="W7" s="22"/>
      <c r="X7" s="22"/>
      <c r="Y7" s="22"/>
      <c r="Z7" s="22"/>
      <c r="AA7" s="78"/>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row>
    <row r="8" spans="1:65" ht="30" customHeight="1" thickBot="1" x14ac:dyDescent="0.3">
      <c r="B8" s="12" t="s">
        <v>67</v>
      </c>
      <c r="C8" s="40" t="s">
        <v>38</v>
      </c>
      <c r="D8" s="40" t="s">
        <v>69</v>
      </c>
      <c r="E8" s="13"/>
      <c r="F8" s="65">
        <f>Início_do_projeto</f>
        <v>44046</v>
      </c>
      <c r="G8" s="66">
        <f>F8+90</f>
        <v>44136</v>
      </c>
      <c r="J8" s="22"/>
      <c r="K8" s="22"/>
      <c r="L8" s="22"/>
      <c r="M8" s="22"/>
      <c r="N8" s="22"/>
      <c r="O8" s="22"/>
      <c r="P8" s="22"/>
      <c r="Q8" s="22"/>
      <c r="R8" s="22"/>
      <c r="S8" s="22"/>
      <c r="T8" s="22"/>
      <c r="U8" s="22"/>
      <c r="V8" s="22"/>
      <c r="W8" s="22"/>
      <c r="X8" s="22"/>
      <c r="Y8" s="22"/>
      <c r="Z8" s="22"/>
      <c r="AA8" s="78"/>
      <c r="AB8" s="22"/>
      <c r="AC8" s="22"/>
      <c r="AD8" s="22"/>
      <c r="AE8" s="22"/>
      <c r="AF8" s="22"/>
      <c r="AG8" s="22"/>
      <c r="AH8" s="22"/>
      <c r="AI8" s="22"/>
      <c r="AJ8" s="22"/>
      <c r="AK8" s="22"/>
      <c r="AL8" s="22"/>
      <c r="AM8" s="22"/>
      <c r="AN8" s="22"/>
      <c r="AO8" s="22"/>
      <c r="AP8" s="22"/>
      <c r="AQ8" s="22"/>
      <c r="AR8" s="22"/>
      <c r="AS8" s="22"/>
      <c r="AT8" s="22"/>
      <c r="AU8" s="22"/>
      <c r="AV8" s="22"/>
      <c r="AW8" s="22"/>
      <c r="AX8" s="22"/>
      <c r="AY8" s="22"/>
      <c r="AZ8" s="22"/>
      <c r="BA8" s="22"/>
      <c r="BB8" s="22"/>
      <c r="BC8" s="22"/>
      <c r="BD8" s="22"/>
      <c r="BE8" s="22"/>
      <c r="BF8" s="22"/>
      <c r="BG8" s="22"/>
      <c r="BH8" s="22"/>
      <c r="BI8" s="22"/>
      <c r="BJ8" s="22"/>
      <c r="BK8" s="22"/>
      <c r="BL8" s="22"/>
      <c r="BM8" s="22"/>
    </row>
    <row r="9" spans="1:65" ht="30" customHeight="1" thickBot="1" x14ac:dyDescent="0.3">
      <c r="B9" s="12" t="s">
        <v>68</v>
      </c>
      <c r="C9" s="40" t="s">
        <v>38</v>
      </c>
      <c r="D9" s="40" t="s">
        <v>47</v>
      </c>
      <c r="E9" s="13"/>
      <c r="F9" s="65">
        <f>G8+1</f>
        <v>44137</v>
      </c>
      <c r="G9" s="66">
        <f>F9+90</f>
        <v>44227</v>
      </c>
      <c r="J9" s="22"/>
      <c r="K9" s="22"/>
      <c r="L9" s="22"/>
      <c r="M9" s="22"/>
      <c r="N9" s="22"/>
      <c r="O9" s="22"/>
      <c r="P9" s="22"/>
      <c r="Q9" s="22"/>
      <c r="R9" s="22"/>
      <c r="S9" s="22"/>
      <c r="T9" s="22"/>
      <c r="U9" s="22"/>
      <c r="V9" s="22"/>
      <c r="W9" s="22"/>
      <c r="X9" s="22"/>
      <c r="Y9" s="22"/>
      <c r="Z9" s="22"/>
      <c r="AA9" s="78"/>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row>
    <row r="10" spans="1:65" ht="30" customHeight="1" thickBot="1" x14ac:dyDescent="0.3">
      <c r="B10" s="12" t="s">
        <v>70</v>
      </c>
      <c r="C10" s="40" t="s">
        <v>38</v>
      </c>
      <c r="D10" s="40" t="s">
        <v>47</v>
      </c>
      <c r="E10" s="13"/>
      <c r="F10" s="65">
        <f>G9+1</f>
        <v>44228</v>
      </c>
      <c r="G10" s="66">
        <f>F10+90</f>
        <v>44318</v>
      </c>
      <c r="J10" s="22"/>
      <c r="K10" s="22"/>
      <c r="L10" s="22"/>
      <c r="M10" s="22"/>
      <c r="N10" s="22"/>
      <c r="O10" s="22"/>
      <c r="P10" s="22"/>
      <c r="Q10" s="22"/>
      <c r="R10" s="22"/>
      <c r="S10" s="22"/>
      <c r="T10" s="22"/>
      <c r="U10" s="22"/>
      <c r="V10" s="22"/>
      <c r="W10" s="22"/>
      <c r="X10" s="22"/>
      <c r="Y10" s="22"/>
      <c r="Z10" s="22"/>
      <c r="AA10" s="78"/>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row>
    <row r="11" spans="1:65" s="3" customFormat="1" ht="30" customHeight="1" thickBot="1" x14ac:dyDescent="0.3">
      <c r="A11" s="34" t="s">
        <v>7</v>
      </c>
      <c r="B11" s="12" t="s">
        <v>48</v>
      </c>
      <c r="C11" s="40"/>
      <c r="D11" s="40"/>
      <c r="E11" s="13"/>
      <c r="F11" s="65"/>
      <c r="G11" s="66"/>
      <c r="H11" s="11"/>
      <c r="I11" s="11" t="str">
        <f t="shared" si="6"/>
        <v/>
      </c>
      <c r="J11" s="22"/>
      <c r="K11" s="22"/>
      <c r="L11" s="22"/>
      <c r="M11" s="22"/>
      <c r="N11" s="22"/>
      <c r="O11" s="22"/>
      <c r="P11" s="22"/>
      <c r="Q11" s="22"/>
      <c r="R11" s="22"/>
      <c r="S11" s="22"/>
      <c r="T11" s="22"/>
      <c r="U11" s="22"/>
      <c r="V11" s="22"/>
      <c r="W11" s="22"/>
      <c r="X11" s="22"/>
      <c r="Y11" s="22"/>
      <c r="Z11" s="22"/>
      <c r="AA11" s="78"/>
      <c r="AB11" s="22"/>
      <c r="AC11" s="22"/>
      <c r="AD11" s="22"/>
      <c r="AE11" s="22"/>
      <c r="AF11" s="22"/>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2"/>
      <c r="BE11" s="22"/>
      <c r="BF11" s="22"/>
      <c r="BG11" s="22"/>
      <c r="BH11" s="22"/>
      <c r="BI11" s="22"/>
      <c r="BJ11" s="22"/>
      <c r="BK11" s="22"/>
      <c r="BL11" s="22"/>
      <c r="BM11" s="22"/>
    </row>
    <row r="12" spans="1:65" s="3" customFormat="1" ht="30" customHeight="1" thickBot="1" x14ac:dyDescent="0.3">
      <c r="A12" s="34" t="s">
        <v>8</v>
      </c>
      <c r="B12" s="45" t="s">
        <v>122</v>
      </c>
      <c r="C12" s="41" t="s">
        <v>38</v>
      </c>
      <c r="D12" s="41" t="s">
        <v>46</v>
      </c>
      <c r="E12" s="14">
        <v>0</v>
      </c>
      <c r="F12" s="67">
        <f>Início_do_projeto</f>
        <v>44046</v>
      </c>
      <c r="G12" s="67">
        <v>44046</v>
      </c>
      <c r="H12" s="11"/>
      <c r="I12" s="11">
        <f t="shared" si="6"/>
        <v>1</v>
      </c>
      <c r="J12" s="22"/>
      <c r="K12" s="22"/>
      <c r="L12" s="22"/>
      <c r="M12" s="22"/>
      <c r="N12" s="22"/>
      <c r="O12" s="22"/>
      <c r="P12" s="22"/>
      <c r="Q12" s="22"/>
      <c r="R12" s="22"/>
      <c r="S12" s="22"/>
      <c r="T12" s="22"/>
      <c r="U12" s="22"/>
      <c r="V12" s="22"/>
      <c r="W12" s="22"/>
      <c r="X12" s="22"/>
      <c r="Y12" s="22"/>
      <c r="Z12" s="22"/>
      <c r="AA12" s="78"/>
      <c r="AB12" s="22"/>
      <c r="AC12" s="22"/>
      <c r="AD12" s="22"/>
      <c r="AE12" s="22"/>
      <c r="AF12" s="22"/>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2"/>
      <c r="BE12" s="22"/>
      <c r="BF12" s="22"/>
      <c r="BG12" s="22"/>
      <c r="BH12" s="22"/>
      <c r="BI12" s="22"/>
      <c r="BJ12" s="22"/>
      <c r="BK12" s="22"/>
      <c r="BL12" s="22"/>
      <c r="BM12" s="22"/>
    </row>
    <row r="13" spans="1:65" s="3" customFormat="1" ht="30" customHeight="1" thickBot="1" x14ac:dyDescent="0.3">
      <c r="A13" s="34" t="s">
        <v>9</v>
      </c>
      <c r="B13" s="45" t="s">
        <v>43</v>
      </c>
      <c r="C13" s="41" t="s">
        <v>47</v>
      </c>
      <c r="D13" s="41" t="s">
        <v>47</v>
      </c>
      <c r="E13" s="14">
        <v>0</v>
      </c>
      <c r="F13" s="67">
        <v>44047</v>
      </c>
      <c r="G13" s="67">
        <f>F13+7</f>
        <v>44054</v>
      </c>
      <c r="H13" s="11"/>
      <c r="I13" s="11">
        <f t="shared" si="6"/>
        <v>9</v>
      </c>
      <c r="J13" s="22"/>
      <c r="K13" s="22"/>
      <c r="L13" s="22"/>
      <c r="M13" s="22"/>
      <c r="N13" s="22"/>
      <c r="O13" s="22"/>
      <c r="P13" s="22"/>
      <c r="Q13" s="22"/>
      <c r="R13" s="22"/>
      <c r="S13" s="22"/>
      <c r="T13" s="22"/>
      <c r="U13" s="22"/>
      <c r="V13" s="23"/>
      <c r="W13" s="23"/>
      <c r="X13" s="22"/>
      <c r="Y13" s="22"/>
      <c r="Z13" s="22"/>
      <c r="AA13" s="78"/>
      <c r="AB13" s="22"/>
      <c r="AC13" s="22"/>
      <c r="AD13" s="22"/>
      <c r="AE13" s="22"/>
      <c r="AF13" s="22"/>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2"/>
      <c r="BE13" s="22"/>
      <c r="BF13" s="22"/>
      <c r="BG13" s="22"/>
      <c r="BH13" s="22"/>
      <c r="BI13" s="22"/>
      <c r="BJ13" s="22"/>
      <c r="BK13" s="22"/>
      <c r="BL13" s="22"/>
      <c r="BM13" s="22"/>
    </row>
    <row r="14" spans="1:65" s="3" customFormat="1" ht="30" customHeight="1" thickBot="1" x14ac:dyDescent="0.3">
      <c r="A14" s="33"/>
      <c r="B14" s="45" t="s">
        <v>44</v>
      </c>
      <c r="C14" s="41" t="s">
        <v>47</v>
      </c>
      <c r="D14" s="41" t="s">
        <v>47</v>
      </c>
      <c r="E14" s="14">
        <v>0.25</v>
      </c>
      <c r="F14" s="67">
        <f>G13+1</f>
        <v>44055</v>
      </c>
      <c r="G14" s="67">
        <f>F14+4</f>
        <v>44059</v>
      </c>
      <c r="H14" s="11"/>
      <c r="I14" s="11">
        <f t="shared" si="6"/>
        <v>14</v>
      </c>
      <c r="J14" s="22"/>
      <c r="K14" s="22"/>
      <c r="L14" s="22"/>
      <c r="M14" s="22"/>
      <c r="N14" s="22"/>
      <c r="O14" s="22"/>
      <c r="P14" s="22"/>
      <c r="Q14" s="22"/>
      <c r="R14" s="22"/>
      <c r="S14" s="22"/>
      <c r="T14" s="22"/>
      <c r="U14" s="22"/>
      <c r="V14" s="22"/>
      <c r="W14" s="22"/>
      <c r="X14" s="22"/>
      <c r="Y14" s="22"/>
      <c r="Z14" s="22"/>
      <c r="AA14" s="78"/>
      <c r="AB14" s="22"/>
      <c r="AC14" s="22"/>
      <c r="AD14" s="22"/>
      <c r="AE14" s="22"/>
      <c r="AF14" s="22"/>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2"/>
      <c r="BE14" s="22"/>
      <c r="BF14" s="22"/>
      <c r="BG14" s="22"/>
      <c r="BH14" s="22"/>
      <c r="BI14" s="22"/>
      <c r="BJ14" s="22"/>
      <c r="BK14" s="22"/>
      <c r="BL14" s="22"/>
      <c r="BM14" s="22"/>
    </row>
    <row r="15" spans="1:65" s="3" customFormat="1" ht="30" customHeight="1" thickBot="1" x14ac:dyDescent="0.3">
      <c r="A15" s="33"/>
      <c r="B15" s="45" t="s">
        <v>55</v>
      </c>
      <c r="C15" s="41" t="s">
        <v>47</v>
      </c>
      <c r="D15" s="41" t="s">
        <v>47</v>
      </c>
      <c r="E15" s="14">
        <v>0</v>
      </c>
      <c r="F15" s="67">
        <f>G14+1</f>
        <v>44060</v>
      </c>
      <c r="G15" s="67">
        <f>F15+3</f>
        <v>44063</v>
      </c>
      <c r="H15" s="11"/>
      <c r="I15" s="11">
        <f t="shared" si="6"/>
        <v>18</v>
      </c>
      <c r="J15" s="22"/>
      <c r="K15" s="22"/>
      <c r="L15" s="22"/>
      <c r="M15" s="22"/>
      <c r="N15" s="22"/>
      <c r="O15" s="22"/>
      <c r="P15" s="22"/>
      <c r="Q15" s="22"/>
      <c r="R15" s="22"/>
      <c r="S15" s="22"/>
      <c r="T15" s="22"/>
      <c r="U15" s="22"/>
      <c r="V15" s="22"/>
      <c r="W15" s="22"/>
      <c r="X15" s="22"/>
      <c r="Y15" s="22"/>
      <c r="Z15" s="23"/>
      <c r="AA15" s="78"/>
      <c r="AB15" s="22"/>
      <c r="AC15" s="22"/>
      <c r="AD15" s="22"/>
      <c r="AE15" s="22"/>
      <c r="AF15" s="22"/>
      <c r="AG15" s="22"/>
      <c r="AH15" s="22"/>
      <c r="AI15" s="22"/>
      <c r="AJ15" s="22"/>
      <c r="AK15" s="22"/>
      <c r="AL15" s="22"/>
      <c r="AM15" s="22"/>
      <c r="AN15" s="22"/>
      <c r="AO15" s="22"/>
      <c r="AP15" s="22"/>
      <c r="AQ15" s="22"/>
      <c r="AR15" s="22"/>
      <c r="AS15" s="22"/>
      <c r="AT15" s="22"/>
      <c r="AU15" s="22"/>
      <c r="AV15" s="22"/>
      <c r="AW15" s="22"/>
      <c r="AX15" s="22"/>
      <c r="AY15" s="22"/>
      <c r="AZ15" s="22"/>
      <c r="BA15" s="22"/>
      <c r="BB15" s="22"/>
      <c r="BC15" s="22"/>
      <c r="BD15" s="22"/>
      <c r="BE15" s="22"/>
      <c r="BF15" s="22"/>
      <c r="BG15" s="22"/>
      <c r="BH15" s="22"/>
      <c r="BI15" s="22"/>
      <c r="BJ15" s="22"/>
      <c r="BK15" s="22"/>
      <c r="BL15" s="22"/>
      <c r="BM15" s="22"/>
    </row>
    <row r="16" spans="1:65" s="3" customFormat="1" ht="30" customHeight="1" thickBot="1" x14ac:dyDescent="0.3">
      <c r="A16" s="33"/>
      <c r="B16" s="45" t="s">
        <v>64</v>
      </c>
      <c r="C16" s="41" t="s">
        <v>57</v>
      </c>
      <c r="D16" s="41" t="s">
        <v>47</v>
      </c>
      <c r="E16" s="14">
        <v>0</v>
      </c>
      <c r="F16" s="67">
        <f>G15+1</f>
        <v>44064</v>
      </c>
      <c r="G16" s="67">
        <f>F16</f>
        <v>44064</v>
      </c>
      <c r="H16" s="11"/>
      <c r="I16" s="11"/>
      <c r="J16" s="22"/>
      <c r="K16" s="22"/>
      <c r="L16" s="22"/>
      <c r="M16" s="22"/>
      <c r="N16" s="22"/>
      <c r="O16" s="22"/>
      <c r="P16" s="22"/>
      <c r="Q16" s="22"/>
      <c r="R16" s="22"/>
      <c r="S16" s="22"/>
      <c r="T16" s="22"/>
      <c r="U16" s="22"/>
      <c r="V16" s="22"/>
      <c r="W16" s="22"/>
      <c r="X16" s="22"/>
      <c r="Y16" s="22"/>
      <c r="Z16" s="23"/>
      <c r="AA16" s="78"/>
      <c r="AB16" s="22"/>
      <c r="AC16" s="22"/>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c r="BH16" s="22"/>
      <c r="BI16" s="22"/>
      <c r="BJ16" s="22"/>
      <c r="BK16" s="22"/>
      <c r="BL16" s="22"/>
      <c r="BM16" s="22"/>
    </row>
    <row r="17" spans="1:65" s="3" customFormat="1" ht="30" customHeight="1" thickBot="1" x14ac:dyDescent="0.3">
      <c r="A17" s="33"/>
      <c r="B17" s="45" t="s">
        <v>72</v>
      </c>
      <c r="C17" s="41" t="s">
        <v>56</v>
      </c>
      <c r="D17" s="41" t="s">
        <v>46</v>
      </c>
      <c r="E17" s="14">
        <v>0</v>
      </c>
      <c r="F17" s="67">
        <v>44047</v>
      </c>
      <c r="G17" s="67">
        <f>F17</f>
        <v>44047</v>
      </c>
      <c r="H17" s="11"/>
      <c r="I17" s="11"/>
      <c r="J17" s="22"/>
      <c r="K17" s="22"/>
      <c r="L17" s="22"/>
      <c r="M17" s="22"/>
      <c r="N17" s="22"/>
      <c r="O17" s="22"/>
      <c r="P17" s="22"/>
      <c r="Q17" s="22"/>
      <c r="R17" s="22"/>
      <c r="S17" s="22"/>
      <c r="T17" s="22"/>
      <c r="U17" s="22"/>
      <c r="V17" s="22"/>
      <c r="W17" s="22"/>
      <c r="X17" s="22"/>
      <c r="Y17" s="22"/>
      <c r="Z17" s="23"/>
      <c r="AA17" s="78"/>
      <c r="AB17" s="22"/>
      <c r="AC17" s="22"/>
      <c r="AD17" s="22"/>
      <c r="AE17" s="22"/>
      <c r="AF17" s="22"/>
      <c r="AG17" s="22"/>
      <c r="AH17" s="22"/>
      <c r="AI17" s="22"/>
      <c r="AJ17" s="22"/>
      <c r="AK17" s="22"/>
      <c r="AL17" s="22"/>
      <c r="AM17" s="22"/>
      <c r="AN17" s="22"/>
      <c r="AO17" s="22"/>
      <c r="AP17" s="22"/>
      <c r="AQ17" s="22"/>
      <c r="AR17" s="22"/>
      <c r="AS17" s="22"/>
      <c r="AT17" s="22"/>
      <c r="AU17" s="22"/>
      <c r="AV17" s="22"/>
      <c r="AW17" s="22"/>
      <c r="AX17" s="22"/>
      <c r="AY17" s="22"/>
      <c r="AZ17" s="22"/>
      <c r="BA17" s="22"/>
      <c r="BB17" s="22"/>
      <c r="BC17" s="22"/>
      <c r="BD17" s="22"/>
      <c r="BE17" s="22"/>
      <c r="BF17" s="22"/>
      <c r="BG17" s="22"/>
      <c r="BH17" s="22"/>
      <c r="BI17" s="22"/>
      <c r="BJ17" s="22"/>
      <c r="BK17" s="22"/>
      <c r="BL17" s="22"/>
      <c r="BM17" s="22"/>
    </row>
    <row r="18" spans="1:65" s="3" customFormat="1" ht="30" customHeight="1" thickBot="1" x14ac:dyDescent="0.3">
      <c r="A18" s="33"/>
      <c r="B18" s="45" t="s">
        <v>73</v>
      </c>
      <c r="C18" s="41" t="s">
        <v>56</v>
      </c>
      <c r="D18" s="41" t="s">
        <v>93</v>
      </c>
      <c r="E18" s="14">
        <v>0</v>
      </c>
      <c r="F18" s="67">
        <f>G16+3</f>
        <v>44067</v>
      </c>
      <c r="G18" s="67">
        <f>G39</f>
        <v>44108</v>
      </c>
      <c r="H18" s="11"/>
      <c r="I18" s="11">
        <f t="shared" si="6"/>
        <v>63</v>
      </c>
      <c r="J18" s="22"/>
      <c r="K18" s="22"/>
      <c r="L18" s="22"/>
      <c r="M18" s="22"/>
      <c r="N18" s="22"/>
      <c r="O18" s="22"/>
      <c r="P18" s="22"/>
      <c r="Q18" s="22"/>
      <c r="R18" s="22"/>
      <c r="S18" s="22"/>
      <c r="T18" s="22"/>
      <c r="U18" s="22"/>
      <c r="V18" s="22"/>
      <c r="W18" s="22"/>
      <c r="X18" s="22"/>
      <c r="Y18" s="22"/>
      <c r="Z18" s="22"/>
      <c r="AA18" s="78"/>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row>
    <row r="19" spans="1:65" s="3" customFormat="1" ht="30" customHeight="1" thickBot="1" x14ac:dyDescent="0.3">
      <c r="A19" s="33"/>
      <c r="B19" s="45" t="s">
        <v>87</v>
      </c>
      <c r="C19" s="80" t="s">
        <v>84</v>
      </c>
      <c r="D19" s="41" t="s">
        <v>47</v>
      </c>
      <c r="E19" s="14">
        <v>0</v>
      </c>
      <c r="F19" s="67">
        <f>G18+1</f>
        <v>44109</v>
      </c>
      <c r="G19" s="67">
        <f>F19+7</f>
        <v>44116</v>
      </c>
      <c r="H19" s="11"/>
      <c r="I19" s="11"/>
      <c r="J19" s="22"/>
      <c r="K19" s="22"/>
      <c r="L19" s="22"/>
      <c r="M19" s="22"/>
      <c r="N19" s="22"/>
      <c r="O19" s="22"/>
      <c r="P19" s="22"/>
      <c r="Q19" s="22"/>
      <c r="R19" s="22"/>
      <c r="S19" s="22"/>
      <c r="T19" s="22"/>
      <c r="U19" s="22"/>
      <c r="V19" s="22"/>
      <c r="W19" s="22"/>
      <c r="X19" s="22"/>
      <c r="Y19" s="22"/>
      <c r="Z19" s="22"/>
      <c r="AA19" s="78"/>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row>
    <row r="20" spans="1:65" s="3" customFormat="1" ht="30" customHeight="1" thickBot="1" x14ac:dyDescent="0.3">
      <c r="A20" s="33"/>
      <c r="B20" s="45" t="s">
        <v>88</v>
      </c>
      <c r="C20" s="80" t="s">
        <v>84</v>
      </c>
      <c r="D20" s="41" t="s">
        <v>47</v>
      </c>
      <c r="E20" s="14">
        <v>0</v>
      </c>
      <c r="F20" s="67">
        <f>G19+1</f>
        <v>44117</v>
      </c>
      <c r="G20" s="67">
        <f>F20+6</f>
        <v>44123</v>
      </c>
      <c r="H20" s="11"/>
      <c r="I20" s="11"/>
      <c r="J20" s="22"/>
      <c r="K20" s="22"/>
      <c r="L20" s="22"/>
      <c r="M20" s="22"/>
      <c r="N20" s="22"/>
      <c r="O20" s="22"/>
      <c r="P20" s="22"/>
      <c r="Q20" s="22"/>
      <c r="R20" s="22"/>
      <c r="S20" s="22"/>
      <c r="T20" s="22"/>
      <c r="U20" s="22"/>
      <c r="V20" s="22"/>
      <c r="W20" s="22"/>
      <c r="X20" s="22"/>
      <c r="Y20" s="22"/>
      <c r="Z20" s="22"/>
      <c r="AA20" s="78"/>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row>
    <row r="21" spans="1:65" s="3" customFormat="1" ht="30" customHeight="1" thickBot="1" x14ac:dyDescent="0.3">
      <c r="A21" s="33"/>
      <c r="B21" s="45" t="s">
        <v>86</v>
      </c>
      <c r="C21" s="41" t="s">
        <v>40</v>
      </c>
      <c r="D21" s="41" t="s">
        <v>47</v>
      </c>
      <c r="E21" s="14">
        <v>0</v>
      </c>
      <c r="F21" s="67">
        <f>G20</f>
        <v>44123</v>
      </c>
      <c r="G21" s="67">
        <f>F21+6</f>
        <v>44129</v>
      </c>
      <c r="H21" s="11"/>
      <c r="I21" s="11"/>
      <c r="J21" s="22"/>
      <c r="K21" s="22"/>
      <c r="L21" s="22"/>
      <c r="M21" s="22"/>
      <c r="N21" s="22"/>
      <c r="O21" s="22"/>
      <c r="P21" s="22"/>
      <c r="Q21" s="22"/>
      <c r="R21" s="22"/>
      <c r="S21" s="22"/>
      <c r="T21" s="22"/>
      <c r="U21" s="22"/>
      <c r="V21" s="22"/>
      <c r="W21" s="22"/>
      <c r="X21" s="22"/>
      <c r="Y21" s="22"/>
      <c r="Z21" s="22"/>
      <c r="AA21" s="78"/>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row>
    <row r="22" spans="1:65" s="3" customFormat="1" ht="30" customHeight="1" thickBot="1" x14ac:dyDescent="0.3">
      <c r="A22" s="33"/>
      <c r="B22" s="45" t="s">
        <v>85</v>
      </c>
      <c r="C22" s="80" t="s">
        <v>84</v>
      </c>
      <c r="D22" s="41" t="s">
        <v>47</v>
      </c>
      <c r="E22" s="14">
        <v>0</v>
      </c>
      <c r="F22" s="67">
        <v>44130</v>
      </c>
      <c r="G22" s="67">
        <v>44136</v>
      </c>
      <c r="H22" s="11"/>
      <c r="I22" s="11"/>
      <c r="J22" s="22"/>
      <c r="K22" s="22"/>
      <c r="L22" s="22"/>
      <c r="M22" s="22"/>
      <c r="N22" s="22"/>
      <c r="O22" s="22"/>
      <c r="P22" s="22"/>
      <c r="Q22" s="22"/>
      <c r="R22" s="22"/>
      <c r="S22" s="22"/>
      <c r="T22" s="22"/>
      <c r="U22" s="22"/>
      <c r="V22" s="22"/>
      <c r="W22" s="22"/>
      <c r="X22" s="22"/>
      <c r="Y22" s="22"/>
      <c r="Z22" s="22"/>
      <c r="AA22" s="78"/>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row>
    <row r="23" spans="1:65" s="3" customFormat="1" ht="30" customHeight="1" thickBot="1" x14ac:dyDescent="0.3">
      <c r="A23" s="33"/>
      <c r="B23" s="45" t="s">
        <v>83</v>
      </c>
      <c r="C23" s="80" t="s">
        <v>84</v>
      </c>
      <c r="D23" s="41" t="s">
        <v>47</v>
      </c>
      <c r="E23" s="14">
        <v>0</v>
      </c>
      <c r="F23" s="67">
        <v>44130</v>
      </c>
      <c r="G23" s="67">
        <v>44136</v>
      </c>
      <c r="H23" s="11"/>
      <c r="I23" s="11"/>
      <c r="J23" s="22"/>
      <c r="K23" s="22"/>
      <c r="L23" s="22"/>
      <c r="M23" s="22"/>
      <c r="N23" s="22"/>
      <c r="O23" s="22"/>
      <c r="P23" s="22"/>
      <c r="Q23" s="22"/>
      <c r="R23" s="22"/>
      <c r="S23" s="22"/>
      <c r="T23" s="22"/>
      <c r="U23" s="22"/>
      <c r="V23" s="22"/>
      <c r="W23" s="22"/>
      <c r="X23" s="22"/>
      <c r="Y23" s="22"/>
      <c r="Z23" s="22"/>
      <c r="AA23" s="78"/>
      <c r="AB23" s="22"/>
      <c r="AC23" s="22"/>
      <c r="AD23" s="22"/>
      <c r="AE23" s="22"/>
      <c r="AF23" s="22"/>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2"/>
      <c r="BE23" s="22"/>
      <c r="BF23" s="22"/>
      <c r="BG23" s="22"/>
      <c r="BH23" s="22"/>
      <c r="BI23" s="22"/>
      <c r="BJ23" s="22"/>
      <c r="BK23" s="22"/>
      <c r="BL23" s="22"/>
      <c r="BM23" s="22"/>
    </row>
    <row r="24" spans="1:65" s="3" customFormat="1" ht="30" customHeight="1" thickBot="1" x14ac:dyDescent="0.3">
      <c r="A24" s="33"/>
      <c r="B24" s="45" t="s">
        <v>89</v>
      </c>
      <c r="C24" s="81" t="s">
        <v>38</v>
      </c>
      <c r="D24" s="41" t="s">
        <v>47</v>
      </c>
      <c r="E24" s="14">
        <v>0</v>
      </c>
      <c r="F24" s="67">
        <f>G23+1</f>
        <v>44137</v>
      </c>
      <c r="G24" s="67">
        <f>F24+1</f>
        <v>44138</v>
      </c>
      <c r="H24" s="11"/>
      <c r="I24" s="11"/>
      <c r="J24" s="22"/>
      <c r="K24" s="22"/>
      <c r="L24" s="22"/>
      <c r="M24" s="22"/>
      <c r="N24" s="22"/>
      <c r="O24" s="22"/>
      <c r="P24" s="22"/>
      <c r="Q24" s="22"/>
      <c r="R24" s="22"/>
      <c r="S24" s="22"/>
      <c r="T24" s="22"/>
      <c r="U24" s="22"/>
      <c r="V24" s="22"/>
      <c r="W24" s="22"/>
      <c r="X24" s="22"/>
      <c r="Y24" s="22"/>
      <c r="Z24" s="22"/>
      <c r="AA24" s="78"/>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row>
    <row r="25" spans="1:65" s="3" customFormat="1" ht="30" customHeight="1" thickBot="1" x14ac:dyDescent="0.3">
      <c r="A25" s="33"/>
      <c r="B25" s="45" t="s">
        <v>99</v>
      </c>
      <c r="C25" s="80" t="s">
        <v>84</v>
      </c>
      <c r="D25" s="41" t="s">
        <v>47</v>
      </c>
      <c r="E25" s="14">
        <v>0</v>
      </c>
      <c r="F25" s="67">
        <f>G24+1</f>
        <v>44139</v>
      </c>
      <c r="G25" s="67">
        <v>44193</v>
      </c>
      <c r="H25" s="11"/>
      <c r="I25" s="11"/>
      <c r="J25" s="22"/>
      <c r="K25" s="22"/>
      <c r="L25" s="22"/>
      <c r="M25" s="22"/>
      <c r="N25" s="22"/>
      <c r="O25" s="22"/>
      <c r="P25" s="22"/>
      <c r="Q25" s="22"/>
      <c r="R25" s="22"/>
      <c r="S25" s="22"/>
      <c r="T25" s="22"/>
      <c r="U25" s="22"/>
      <c r="V25" s="22"/>
      <c r="W25" s="22"/>
      <c r="X25" s="22"/>
      <c r="Y25" s="22"/>
      <c r="Z25" s="22"/>
      <c r="AA25" s="78"/>
      <c r="AB25" s="22"/>
      <c r="AC25" s="22"/>
      <c r="AD25" s="22"/>
      <c r="AE25" s="22"/>
      <c r="AF25" s="22"/>
      <c r="AG25" s="22"/>
      <c r="AH25" s="22"/>
      <c r="AI25" s="22"/>
      <c r="AJ25" s="22"/>
      <c r="AK25" s="22"/>
      <c r="AL25" s="22"/>
      <c r="AM25" s="22"/>
      <c r="AN25" s="22"/>
      <c r="AO25" s="22"/>
      <c r="AP25" s="22"/>
      <c r="AQ25" s="22"/>
      <c r="AR25" s="22"/>
      <c r="AS25" s="22"/>
      <c r="AT25" s="22"/>
      <c r="AU25" s="22"/>
      <c r="AV25" s="22"/>
      <c r="AW25" s="22"/>
      <c r="AX25" s="22"/>
      <c r="AY25" s="22"/>
      <c r="AZ25" s="22"/>
      <c r="BA25" s="22"/>
      <c r="BB25" s="22"/>
      <c r="BC25" s="22"/>
      <c r="BD25" s="22"/>
      <c r="BE25" s="22"/>
      <c r="BF25" s="22"/>
      <c r="BG25" s="22"/>
      <c r="BH25" s="22"/>
      <c r="BI25" s="22"/>
      <c r="BJ25" s="22"/>
      <c r="BK25" s="22"/>
      <c r="BL25" s="22"/>
      <c r="BM25" s="22"/>
    </row>
    <row r="26" spans="1:65" s="3" customFormat="1" ht="30" customHeight="1" thickBot="1" x14ac:dyDescent="0.3">
      <c r="A26" s="33"/>
      <c r="B26" s="45" t="s">
        <v>102</v>
      </c>
      <c r="C26" s="80" t="s">
        <v>84</v>
      </c>
      <c r="D26" s="41" t="s">
        <v>47</v>
      </c>
      <c r="E26" s="14">
        <v>0</v>
      </c>
      <c r="F26" s="67">
        <f>G56+1</f>
        <v>44189</v>
      </c>
      <c r="G26" s="67">
        <v>44193</v>
      </c>
      <c r="H26" s="11"/>
      <c r="I26" s="11"/>
      <c r="J26" s="22"/>
      <c r="K26" s="22"/>
      <c r="L26" s="22"/>
      <c r="M26" s="22"/>
      <c r="N26" s="22"/>
      <c r="O26" s="22"/>
      <c r="P26" s="22"/>
      <c r="Q26" s="22"/>
      <c r="R26" s="22"/>
      <c r="S26" s="22"/>
      <c r="T26" s="22"/>
      <c r="U26" s="22"/>
      <c r="V26" s="22"/>
      <c r="W26" s="22"/>
      <c r="X26" s="22"/>
      <c r="Y26" s="22"/>
      <c r="Z26" s="22"/>
      <c r="AA26" s="78"/>
      <c r="AB26" s="22"/>
      <c r="AC26" s="22"/>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2"/>
      <c r="BJ26" s="22"/>
      <c r="BK26" s="22"/>
      <c r="BL26" s="22"/>
      <c r="BM26" s="22"/>
    </row>
    <row r="27" spans="1:65" s="3" customFormat="1" ht="30" customHeight="1" thickBot="1" x14ac:dyDescent="0.3">
      <c r="A27" s="33"/>
      <c r="B27" s="45" t="s">
        <v>103</v>
      </c>
      <c r="C27" s="80" t="s">
        <v>84</v>
      </c>
      <c r="D27" s="41" t="s">
        <v>47</v>
      </c>
      <c r="E27" s="14">
        <v>0</v>
      </c>
      <c r="F27" s="67">
        <f>G26+1</f>
        <v>44194</v>
      </c>
      <c r="G27" s="67">
        <v>44208</v>
      </c>
      <c r="H27" s="11"/>
      <c r="I27" s="11"/>
      <c r="J27" s="22"/>
      <c r="K27" s="22"/>
      <c r="L27" s="22"/>
      <c r="M27" s="22"/>
      <c r="N27" s="22"/>
      <c r="O27" s="22"/>
      <c r="P27" s="22"/>
      <c r="Q27" s="22"/>
      <c r="R27" s="22"/>
      <c r="S27" s="22"/>
      <c r="T27" s="22"/>
      <c r="U27" s="22"/>
      <c r="V27" s="22"/>
      <c r="W27" s="22"/>
      <c r="X27" s="22"/>
      <c r="Y27" s="22"/>
      <c r="Z27" s="22"/>
      <c r="AA27" s="78"/>
      <c r="AB27" s="22"/>
      <c r="AC27" s="22"/>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2"/>
      <c r="BJ27" s="22"/>
      <c r="BK27" s="22"/>
      <c r="BL27" s="22"/>
      <c r="BM27" s="22"/>
    </row>
    <row r="28" spans="1:65" s="3" customFormat="1" ht="30" customHeight="1" thickBot="1" x14ac:dyDescent="0.3">
      <c r="A28" s="33"/>
      <c r="B28" s="45" t="s">
        <v>107</v>
      </c>
      <c r="C28" s="80" t="s">
        <v>84</v>
      </c>
      <c r="D28" s="41" t="s">
        <v>47</v>
      </c>
      <c r="E28" s="14">
        <v>0</v>
      </c>
      <c r="F28" s="67">
        <f>G27+1</f>
        <v>44209</v>
      </c>
      <c r="G28" s="67">
        <v>44215</v>
      </c>
      <c r="H28" s="11"/>
      <c r="I28" s="11"/>
      <c r="J28" s="22"/>
      <c r="K28" s="22"/>
      <c r="L28" s="22"/>
      <c r="M28" s="22"/>
      <c r="N28" s="22"/>
      <c r="O28" s="22"/>
      <c r="P28" s="22"/>
      <c r="Q28" s="22"/>
      <c r="R28" s="22"/>
      <c r="S28" s="22"/>
      <c r="T28" s="22"/>
      <c r="U28" s="22"/>
      <c r="V28" s="22"/>
      <c r="W28" s="22"/>
      <c r="X28" s="22"/>
      <c r="Y28" s="22"/>
      <c r="Z28" s="22"/>
      <c r="AA28" s="78"/>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2"/>
      <c r="BL28" s="22"/>
      <c r="BM28" s="22"/>
    </row>
    <row r="29" spans="1:65" s="3" customFormat="1" ht="30" customHeight="1" thickBot="1" x14ac:dyDescent="0.3">
      <c r="A29" s="33"/>
      <c r="B29" s="45" t="s">
        <v>109</v>
      </c>
      <c r="C29" s="80" t="s">
        <v>84</v>
      </c>
      <c r="D29" s="41" t="s">
        <v>47</v>
      </c>
      <c r="E29" s="14">
        <v>0</v>
      </c>
      <c r="F29" s="67">
        <f>G28+1</f>
        <v>44216</v>
      </c>
      <c r="G29" s="67">
        <v>44227</v>
      </c>
      <c r="H29" s="11"/>
      <c r="I29" s="11"/>
      <c r="J29" s="22"/>
      <c r="K29" s="22"/>
      <c r="L29" s="22"/>
      <c r="M29" s="22"/>
      <c r="N29" s="22"/>
      <c r="O29" s="22"/>
      <c r="P29" s="22"/>
      <c r="Q29" s="22"/>
      <c r="R29" s="22"/>
      <c r="S29" s="22"/>
      <c r="T29" s="22"/>
      <c r="U29" s="22"/>
      <c r="V29" s="22"/>
      <c r="W29" s="22"/>
      <c r="X29" s="22"/>
      <c r="Y29" s="22"/>
      <c r="Z29" s="22"/>
      <c r="AA29" s="78"/>
      <c r="AB29" s="22"/>
      <c r="AC29" s="22"/>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2"/>
      <c r="BJ29" s="22"/>
      <c r="BK29" s="22"/>
      <c r="BL29" s="22"/>
      <c r="BM29" s="22"/>
    </row>
    <row r="30" spans="1:65" s="3" customFormat="1" ht="30" customHeight="1" thickBot="1" x14ac:dyDescent="0.3">
      <c r="A30" s="33"/>
      <c r="B30" s="45" t="s">
        <v>104</v>
      </c>
      <c r="C30" s="80" t="s">
        <v>84</v>
      </c>
      <c r="D30" s="41" t="s">
        <v>47</v>
      </c>
      <c r="E30" s="14">
        <v>0</v>
      </c>
      <c r="F30" s="67">
        <v>44185</v>
      </c>
      <c r="G30" s="67">
        <v>44227</v>
      </c>
      <c r="H30" s="11"/>
      <c r="I30" s="11"/>
      <c r="J30" s="22"/>
      <c r="K30" s="22"/>
      <c r="L30" s="22"/>
      <c r="M30" s="22"/>
      <c r="N30" s="22"/>
      <c r="O30" s="22"/>
      <c r="P30" s="22"/>
      <c r="Q30" s="22"/>
      <c r="R30" s="22"/>
      <c r="S30" s="22"/>
      <c r="T30" s="22"/>
      <c r="U30" s="22"/>
      <c r="V30" s="22"/>
      <c r="W30" s="22"/>
      <c r="X30" s="22"/>
      <c r="Y30" s="22"/>
      <c r="Z30" s="22"/>
      <c r="AA30" s="78"/>
      <c r="AB30" s="22"/>
      <c r="AC30" s="22"/>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2"/>
      <c r="BJ30" s="22"/>
      <c r="BK30" s="22"/>
      <c r="BL30" s="22"/>
      <c r="BM30" s="22"/>
    </row>
    <row r="31" spans="1:65" s="3" customFormat="1" ht="30" customHeight="1" thickBot="1" x14ac:dyDescent="0.3">
      <c r="A31" s="33"/>
      <c r="B31" s="45" t="s">
        <v>111</v>
      </c>
      <c r="C31" s="81" t="s">
        <v>38</v>
      </c>
      <c r="D31" s="41" t="s">
        <v>47</v>
      </c>
      <c r="E31" s="14">
        <v>0</v>
      </c>
      <c r="F31" s="67">
        <f>G30+1</f>
        <v>44228</v>
      </c>
      <c r="G31" s="67">
        <v>44229</v>
      </c>
      <c r="H31" s="11"/>
      <c r="I31" s="11"/>
      <c r="J31" s="22"/>
      <c r="K31" s="22"/>
      <c r="L31" s="22"/>
      <c r="M31" s="22"/>
      <c r="N31" s="22"/>
      <c r="O31" s="22"/>
      <c r="P31" s="22"/>
      <c r="Q31" s="22"/>
      <c r="R31" s="22"/>
      <c r="S31" s="22"/>
      <c r="T31" s="22"/>
      <c r="U31" s="22"/>
      <c r="V31" s="22"/>
      <c r="W31" s="22"/>
      <c r="X31" s="22"/>
      <c r="Y31" s="22"/>
      <c r="Z31" s="22"/>
      <c r="AA31" s="78"/>
      <c r="AB31" s="22"/>
      <c r="AC31" s="22"/>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2"/>
      <c r="BJ31" s="22"/>
      <c r="BK31" s="22"/>
      <c r="BL31" s="22"/>
      <c r="BM31" s="22"/>
    </row>
    <row r="32" spans="1:65" s="3" customFormat="1" ht="30" customHeight="1" thickBot="1" x14ac:dyDescent="0.3">
      <c r="A32" s="33"/>
      <c r="B32" s="45" t="s">
        <v>119</v>
      </c>
      <c r="C32" s="80" t="s">
        <v>84</v>
      </c>
      <c r="D32" s="41" t="s">
        <v>47</v>
      </c>
      <c r="E32" s="14">
        <v>0</v>
      </c>
      <c r="F32" s="67">
        <f>G31+1</f>
        <v>44230</v>
      </c>
      <c r="G32" s="67">
        <v>44312</v>
      </c>
      <c r="H32" s="11"/>
      <c r="I32" s="11"/>
      <c r="J32" s="22"/>
      <c r="K32" s="22"/>
      <c r="L32" s="22"/>
      <c r="M32" s="22"/>
      <c r="N32" s="22"/>
      <c r="O32" s="22"/>
      <c r="P32" s="22"/>
      <c r="Q32" s="22"/>
      <c r="R32" s="22"/>
      <c r="S32" s="22"/>
      <c r="T32" s="22"/>
      <c r="U32" s="22"/>
      <c r="V32" s="22"/>
      <c r="W32" s="22"/>
      <c r="X32" s="22"/>
      <c r="Y32" s="22"/>
      <c r="Z32" s="22"/>
      <c r="AA32" s="78"/>
      <c r="AB32" s="22"/>
      <c r="AC32" s="22"/>
      <c r="AD32" s="22"/>
      <c r="AE32" s="22"/>
      <c r="AF32" s="22"/>
      <c r="AG32" s="22"/>
      <c r="AH32" s="22"/>
      <c r="AI32" s="22"/>
      <c r="AJ32" s="22"/>
      <c r="AK32" s="22"/>
      <c r="AL32" s="22"/>
      <c r="AM32" s="22"/>
      <c r="AN32" s="22"/>
      <c r="AO32" s="22"/>
      <c r="AP32" s="22"/>
      <c r="AQ32" s="22"/>
      <c r="AR32" s="22"/>
      <c r="AS32" s="22"/>
      <c r="AT32" s="22"/>
      <c r="AU32" s="22"/>
      <c r="AV32" s="22"/>
      <c r="AW32" s="22"/>
      <c r="AX32" s="22"/>
      <c r="AY32" s="22"/>
      <c r="AZ32" s="22"/>
      <c r="BA32" s="22"/>
      <c r="BB32" s="22"/>
      <c r="BC32" s="22"/>
      <c r="BD32" s="22"/>
      <c r="BE32" s="22"/>
      <c r="BF32" s="22"/>
      <c r="BG32" s="22"/>
      <c r="BH32" s="22"/>
      <c r="BI32" s="22"/>
      <c r="BJ32" s="22"/>
      <c r="BK32" s="22"/>
      <c r="BL32" s="22"/>
      <c r="BM32" s="22"/>
    </row>
    <row r="33" spans="1:65" s="3" customFormat="1" ht="30" customHeight="1" thickBot="1" x14ac:dyDescent="0.3">
      <c r="A33" s="33"/>
      <c r="B33" s="45" t="s">
        <v>120</v>
      </c>
      <c r="C33" s="80" t="s">
        <v>84</v>
      </c>
      <c r="D33" s="41" t="s">
        <v>47</v>
      </c>
      <c r="E33" s="14">
        <v>0</v>
      </c>
      <c r="F33" s="67">
        <v>44309</v>
      </c>
      <c r="G33" s="67">
        <v>44315</v>
      </c>
      <c r="H33" s="11"/>
      <c r="I33" s="11"/>
      <c r="J33" s="22"/>
      <c r="K33" s="22"/>
      <c r="L33" s="22"/>
      <c r="M33" s="22"/>
      <c r="N33" s="22"/>
      <c r="O33" s="22"/>
      <c r="P33" s="22"/>
      <c r="Q33" s="22"/>
      <c r="R33" s="22"/>
      <c r="S33" s="22"/>
      <c r="T33" s="22"/>
      <c r="U33" s="22"/>
      <c r="V33" s="22"/>
      <c r="W33" s="22"/>
      <c r="X33" s="22"/>
      <c r="Y33" s="22"/>
      <c r="Z33" s="22"/>
      <c r="AA33" s="78"/>
      <c r="AB33" s="22"/>
      <c r="AC33" s="22"/>
      <c r="AD33" s="22"/>
      <c r="AE33" s="22"/>
      <c r="AF33" s="22"/>
      <c r="AG33" s="22"/>
      <c r="AH33" s="22"/>
      <c r="AI33" s="22"/>
      <c r="AJ33" s="22"/>
      <c r="AK33" s="22"/>
      <c r="AL33" s="22"/>
      <c r="AM33" s="22"/>
      <c r="AN33" s="22"/>
      <c r="AO33" s="22"/>
      <c r="AP33" s="22"/>
      <c r="AQ33" s="22"/>
      <c r="AR33" s="22"/>
      <c r="AS33" s="22"/>
      <c r="AT33" s="22"/>
      <c r="AU33" s="22"/>
      <c r="AV33" s="22"/>
      <c r="AW33" s="22"/>
      <c r="AX33" s="22"/>
      <c r="AY33" s="22"/>
      <c r="AZ33" s="22"/>
      <c r="BA33" s="22"/>
      <c r="BB33" s="22"/>
      <c r="BC33" s="22"/>
      <c r="BD33" s="22"/>
      <c r="BE33" s="22"/>
      <c r="BF33" s="22"/>
      <c r="BG33" s="22"/>
      <c r="BH33" s="22"/>
      <c r="BI33" s="22"/>
      <c r="BJ33" s="22"/>
      <c r="BK33" s="22"/>
      <c r="BL33" s="22"/>
      <c r="BM33" s="22"/>
    </row>
    <row r="34" spans="1:65" s="3" customFormat="1" ht="30" customHeight="1" thickBot="1" x14ac:dyDescent="0.3">
      <c r="A34" s="33"/>
      <c r="B34" s="45" t="s">
        <v>121</v>
      </c>
      <c r="C34" s="81" t="s">
        <v>38</v>
      </c>
      <c r="D34" s="41" t="s">
        <v>47</v>
      </c>
      <c r="E34" s="14">
        <v>0</v>
      </c>
      <c r="F34" s="67">
        <f>G33+1</f>
        <v>44316</v>
      </c>
      <c r="G34" s="67">
        <v>44316</v>
      </c>
      <c r="H34" s="11"/>
      <c r="I34" s="11"/>
      <c r="J34" s="22"/>
      <c r="K34" s="22"/>
      <c r="L34" s="22"/>
      <c r="M34" s="22"/>
      <c r="N34" s="22"/>
      <c r="O34" s="22"/>
      <c r="P34" s="22"/>
      <c r="Q34" s="22"/>
      <c r="R34" s="22"/>
      <c r="S34" s="22"/>
      <c r="T34" s="22"/>
      <c r="U34" s="22"/>
      <c r="V34" s="22"/>
      <c r="W34" s="22"/>
      <c r="X34" s="22"/>
      <c r="Y34" s="22"/>
      <c r="Z34" s="22"/>
      <c r="AA34" s="78"/>
      <c r="AB34" s="22"/>
      <c r="AC34" s="22"/>
      <c r="AD34" s="22"/>
      <c r="AE34" s="22"/>
      <c r="AF34" s="22"/>
      <c r="AG34" s="22"/>
      <c r="AH34" s="22"/>
      <c r="AI34" s="22"/>
      <c r="AJ34" s="22"/>
      <c r="AK34" s="22"/>
      <c r="AL34" s="22"/>
      <c r="AM34" s="22"/>
      <c r="AN34" s="22"/>
      <c r="AO34" s="22"/>
      <c r="AP34" s="22"/>
      <c r="AQ34" s="22"/>
      <c r="AR34" s="22"/>
      <c r="AS34" s="22"/>
      <c r="AT34" s="22"/>
      <c r="AU34" s="22"/>
      <c r="AV34" s="22"/>
      <c r="AW34" s="22"/>
      <c r="AX34" s="22"/>
      <c r="AY34" s="22"/>
      <c r="AZ34" s="22"/>
      <c r="BA34" s="22"/>
      <c r="BB34" s="22"/>
      <c r="BC34" s="22"/>
      <c r="BD34" s="22"/>
      <c r="BE34" s="22"/>
      <c r="BF34" s="22"/>
      <c r="BG34" s="22"/>
      <c r="BH34" s="22"/>
      <c r="BI34" s="22"/>
      <c r="BJ34" s="22"/>
      <c r="BK34" s="22"/>
      <c r="BL34" s="22"/>
      <c r="BM34" s="22"/>
    </row>
    <row r="35" spans="1:65" s="3" customFormat="1" ht="30" customHeight="1" thickBot="1" x14ac:dyDescent="0.3">
      <c r="A35" s="34" t="s">
        <v>10</v>
      </c>
      <c r="B35" s="15" t="s">
        <v>41</v>
      </c>
      <c r="C35" s="42"/>
      <c r="D35" s="42"/>
      <c r="E35" s="16"/>
      <c r="F35" s="68"/>
      <c r="G35" s="69"/>
      <c r="H35" s="11"/>
      <c r="I35" s="11" t="str">
        <f t="shared" si="6"/>
        <v/>
      </c>
      <c r="J35" s="22"/>
      <c r="K35" s="22"/>
      <c r="L35" s="22"/>
      <c r="M35" s="22"/>
      <c r="N35" s="22"/>
      <c r="O35" s="22"/>
      <c r="P35" s="22"/>
      <c r="Q35" s="22"/>
      <c r="R35" s="22"/>
      <c r="S35" s="22"/>
      <c r="T35" s="22"/>
      <c r="U35" s="22"/>
      <c r="V35" s="22"/>
      <c r="W35" s="22"/>
      <c r="X35" s="22"/>
      <c r="Y35" s="22"/>
      <c r="Z35" s="22"/>
      <c r="AA35" s="78"/>
      <c r="AB35" s="22"/>
      <c r="AC35" s="22"/>
      <c r="AD35" s="22"/>
      <c r="AE35" s="22"/>
      <c r="AF35" s="22"/>
      <c r="AG35" s="22"/>
      <c r="AH35" s="22"/>
      <c r="AI35" s="22"/>
      <c r="AJ35" s="22"/>
      <c r="AK35" s="22"/>
      <c r="AL35" s="22"/>
      <c r="AM35" s="22"/>
      <c r="AN35" s="22"/>
      <c r="AO35" s="22"/>
      <c r="AP35" s="22"/>
      <c r="AQ35" s="22"/>
      <c r="AR35" s="22"/>
      <c r="AS35" s="22"/>
      <c r="AT35" s="22"/>
      <c r="AU35" s="22"/>
      <c r="AV35" s="22"/>
      <c r="AW35" s="22"/>
      <c r="AX35" s="22"/>
      <c r="AY35" s="22"/>
      <c r="AZ35" s="22"/>
      <c r="BA35" s="22"/>
      <c r="BB35" s="22"/>
      <c r="BC35" s="22"/>
      <c r="BD35" s="22"/>
      <c r="BE35" s="22"/>
      <c r="BF35" s="22"/>
      <c r="BG35" s="22"/>
      <c r="BH35" s="22"/>
      <c r="BI35" s="22"/>
      <c r="BJ35" s="22"/>
      <c r="BK35" s="22"/>
      <c r="BL35" s="22"/>
      <c r="BM35" s="22"/>
    </row>
    <row r="36" spans="1:65" s="3" customFormat="1" ht="30" customHeight="1" thickBot="1" x14ac:dyDescent="0.3">
      <c r="A36" s="34"/>
      <c r="B36" s="96" t="s">
        <v>122</v>
      </c>
      <c r="C36" s="42" t="s">
        <v>38</v>
      </c>
      <c r="D36" s="42" t="s">
        <v>46</v>
      </c>
      <c r="E36" s="16">
        <v>0</v>
      </c>
      <c r="F36" s="97">
        <f>Início_do_projeto</f>
        <v>44046</v>
      </c>
      <c r="G36" s="97">
        <v>44046</v>
      </c>
      <c r="H36" s="11"/>
      <c r="I36" s="11">
        <f t="shared" si="6"/>
        <v>1</v>
      </c>
      <c r="J36" s="22"/>
      <c r="K36" s="22"/>
      <c r="L36" s="22"/>
      <c r="M36" s="22"/>
      <c r="N36" s="22"/>
      <c r="O36" s="22"/>
      <c r="P36" s="22"/>
      <c r="Q36" s="22"/>
      <c r="R36" s="22"/>
      <c r="S36" s="22"/>
      <c r="T36" s="22"/>
      <c r="U36" s="22"/>
      <c r="V36" s="22"/>
      <c r="W36" s="22"/>
      <c r="X36" s="22"/>
      <c r="Y36" s="22"/>
      <c r="Z36" s="22"/>
      <c r="AA36" s="78"/>
      <c r="AB36" s="22"/>
      <c r="AC36" s="22"/>
      <c r="AD36" s="22"/>
      <c r="AE36" s="22"/>
      <c r="AF36" s="22"/>
      <c r="AG36" s="22"/>
      <c r="AH36" s="22"/>
      <c r="AI36" s="22"/>
      <c r="AJ36" s="22"/>
      <c r="AK36" s="22"/>
      <c r="AL36" s="22"/>
      <c r="AM36" s="22"/>
      <c r="AN36" s="22"/>
      <c r="AO36" s="22"/>
      <c r="AP36" s="22"/>
      <c r="AQ36" s="22"/>
      <c r="AR36" s="22"/>
      <c r="AS36" s="22"/>
      <c r="AT36" s="22"/>
      <c r="AU36" s="22"/>
      <c r="AV36" s="22"/>
      <c r="AW36" s="22"/>
      <c r="AX36" s="22"/>
      <c r="AY36" s="22"/>
      <c r="AZ36" s="22"/>
      <c r="BA36" s="22"/>
      <c r="BB36" s="22"/>
      <c r="BC36" s="22"/>
      <c r="BD36" s="22"/>
      <c r="BE36" s="22"/>
      <c r="BF36" s="22"/>
      <c r="BG36" s="22"/>
      <c r="BH36" s="22"/>
      <c r="BI36" s="22"/>
      <c r="BJ36" s="22"/>
      <c r="BK36" s="22"/>
      <c r="BL36" s="22"/>
      <c r="BM36" s="22"/>
    </row>
    <row r="37" spans="1:65" s="3" customFormat="1" ht="30" customHeight="1" thickBot="1" x14ac:dyDescent="0.3">
      <c r="A37" s="33"/>
      <c r="B37" s="96" t="s">
        <v>50</v>
      </c>
      <c r="C37" s="42" t="s">
        <v>40</v>
      </c>
      <c r="D37" s="42" t="s">
        <v>46</v>
      </c>
      <c r="E37" s="16">
        <v>0</v>
      </c>
      <c r="F37" s="97">
        <v>44046</v>
      </c>
      <c r="G37" s="97">
        <v>44046</v>
      </c>
      <c r="H37" s="11"/>
      <c r="I37" s="11">
        <f t="shared" si="6"/>
        <v>1</v>
      </c>
      <c r="J37" s="22"/>
      <c r="K37" s="22"/>
      <c r="L37" s="22"/>
      <c r="M37" s="22"/>
      <c r="N37" s="22"/>
      <c r="O37" s="22"/>
      <c r="P37" s="22"/>
      <c r="Q37" s="22"/>
      <c r="R37" s="22"/>
      <c r="S37" s="22"/>
      <c r="T37" s="22"/>
      <c r="U37" s="22"/>
      <c r="V37" s="23"/>
      <c r="W37" s="23"/>
      <c r="X37" s="22"/>
      <c r="Y37" s="22"/>
      <c r="Z37" s="22"/>
      <c r="AA37" s="78"/>
      <c r="AB37" s="22"/>
      <c r="AC37" s="22"/>
      <c r="AD37" s="22"/>
      <c r="AE37" s="22"/>
      <c r="AF37" s="22"/>
      <c r="AG37" s="22"/>
      <c r="AH37" s="22"/>
      <c r="AI37" s="22"/>
      <c r="AJ37" s="22"/>
      <c r="AK37" s="22"/>
      <c r="AL37" s="22"/>
      <c r="AM37" s="22"/>
      <c r="AN37" s="22"/>
      <c r="AO37" s="22"/>
      <c r="AP37" s="22"/>
      <c r="AQ37" s="22"/>
      <c r="AR37" s="22"/>
      <c r="AS37" s="22"/>
      <c r="AT37" s="22"/>
      <c r="AU37" s="22"/>
      <c r="AV37" s="22"/>
      <c r="AW37" s="22"/>
      <c r="AX37" s="22"/>
      <c r="AY37" s="22"/>
      <c r="AZ37" s="22"/>
      <c r="BA37" s="22"/>
      <c r="BB37" s="22"/>
      <c r="BC37" s="22"/>
      <c r="BD37" s="22"/>
      <c r="BE37" s="22"/>
      <c r="BF37" s="22"/>
      <c r="BG37" s="22"/>
      <c r="BH37" s="22"/>
      <c r="BI37" s="22"/>
      <c r="BJ37" s="22"/>
      <c r="BK37" s="22"/>
      <c r="BL37" s="22"/>
      <c r="BM37" s="22"/>
    </row>
    <row r="38" spans="1:65" s="3" customFormat="1" ht="30" customHeight="1" thickBot="1" x14ac:dyDescent="0.3">
      <c r="A38" s="33"/>
      <c r="B38" s="96" t="s">
        <v>74</v>
      </c>
      <c r="C38" s="42" t="s">
        <v>59</v>
      </c>
      <c r="D38" s="42" t="s">
        <v>60</v>
      </c>
      <c r="E38" s="16">
        <v>0</v>
      </c>
      <c r="F38" s="97">
        <v>44047</v>
      </c>
      <c r="G38" s="97">
        <f>F38+30</f>
        <v>44077</v>
      </c>
      <c r="H38" s="11"/>
      <c r="I38" s="11">
        <f t="shared" si="6"/>
        <v>32</v>
      </c>
      <c r="J38" s="22"/>
      <c r="K38" s="22"/>
      <c r="L38" s="22"/>
      <c r="M38" s="22"/>
      <c r="N38" s="22"/>
      <c r="O38" s="22"/>
      <c r="P38" s="22"/>
      <c r="Q38" s="22"/>
      <c r="R38" s="22"/>
      <c r="S38" s="22"/>
      <c r="T38" s="22"/>
      <c r="U38" s="22"/>
      <c r="V38" s="22"/>
      <c r="W38" s="22"/>
      <c r="X38" s="22"/>
      <c r="Y38" s="22"/>
      <c r="Z38" s="22"/>
      <c r="AA38" s="78"/>
      <c r="AB38" s="22"/>
      <c r="AC38" s="22"/>
      <c r="AD38" s="22"/>
      <c r="AE38" s="22"/>
      <c r="AF38" s="22"/>
      <c r="AG38" s="22"/>
      <c r="AH38" s="22"/>
      <c r="AI38" s="22"/>
      <c r="AJ38" s="22"/>
      <c r="AK38" s="22"/>
      <c r="AL38" s="22"/>
      <c r="AM38" s="22"/>
      <c r="AN38" s="22"/>
      <c r="AO38" s="22"/>
      <c r="AP38" s="22"/>
      <c r="AQ38" s="22"/>
      <c r="AR38" s="22"/>
      <c r="AS38" s="22"/>
      <c r="AT38" s="22"/>
      <c r="AU38" s="22"/>
      <c r="AV38" s="22"/>
      <c r="AW38" s="22"/>
      <c r="AX38" s="22"/>
      <c r="AY38" s="22"/>
      <c r="AZ38" s="22"/>
      <c r="BA38" s="22"/>
      <c r="BB38" s="22"/>
      <c r="BC38" s="22"/>
      <c r="BD38" s="22"/>
      <c r="BE38" s="22"/>
      <c r="BF38" s="22"/>
      <c r="BG38" s="22"/>
      <c r="BH38" s="22"/>
      <c r="BI38" s="22"/>
      <c r="BJ38" s="22"/>
      <c r="BK38" s="22"/>
      <c r="BL38" s="22"/>
      <c r="BM38" s="22"/>
    </row>
    <row r="39" spans="1:65" s="3" customFormat="1" ht="30" customHeight="1" thickBot="1" x14ac:dyDescent="0.3">
      <c r="A39" s="33"/>
      <c r="B39" s="96" t="s">
        <v>75</v>
      </c>
      <c r="C39" s="42" t="s">
        <v>59</v>
      </c>
      <c r="D39" s="42" t="s">
        <v>63</v>
      </c>
      <c r="E39" s="16">
        <v>0</v>
      </c>
      <c r="F39" s="97">
        <f>G38+1</f>
        <v>44078</v>
      </c>
      <c r="G39" s="97">
        <f>F39+30</f>
        <v>44108</v>
      </c>
      <c r="H39" s="11"/>
      <c r="I39" s="11">
        <f t="shared" si="6"/>
        <v>63</v>
      </c>
      <c r="J39" s="22"/>
      <c r="K39" s="22"/>
      <c r="L39" s="22"/>
      <c r="M39" s="22"/>
      <c r="N39" s="22"/>
      <c r="O39" s="22"/>
      <c r="P39" s="22"/>
      <c r="Q39" s="22"/>
      <c r="R39" s="22"/>
      <c r="S39" s="22"/>
      <c r="T39" s="22"/>
      <c r="U39" s="22"/>
      <c r="V39" s="22"/>
      <c r="W39" s="22"/>
      <c r="X39" s="22"/>
      <c r="Y39" s="22"/>
      <c r="Z39" s="23"/>
      <c r="AA39" s="78"/>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2"/>
      <c r="BL39" s="22"/>
      <c r="BM39" s="22"/>
    </row>
    <row r="40" spans="1:65" s="3" customFormat="1" ht="30" customHeight="1" thickBot="1" x14ac:dyDescent="0.3">
      <c r="A40" s="33"/>
      <c r="B40" s="96" t="s">
        <v>76</v>
      </c>
      <c r="C40" s="42" t="s">
        <v>61</v>
      </c>
      <c r="D40" s="42" t="s">
        <v>62</v>
      </c>
      <c r="E40" s="16">
        <v>0</v>
      </c>
      <c r="F40" s="97">
        <f>G39+1</f>
        <v>44109</v>
      </c>
      <c r="G40" s="97">
        <f>F40+14</f>
        <v>44123</v>
      </c>
      <c r="H40" s="11"/>
      <c r="I40" s="11">
        <f t="shared" si="6"/>
        <v>78</v>
      </c>
      <c r="J40" s="22"/>
      <c r="K40" s="22"/>
      <c r="L40" s="22"/>
      <c r="M40" s="22"/>
      <c r="N40" s="22"/>
      <c r="O40" s="22"/>
      <c r="P40" s="22"/>
      <c r="Q40" s="22"/>
      <c r="R40" s="22"/>
      <c r="S40" s="22"/>
      <c r="T40" s="22"/>
      <c r="U40" s="22"/>
      <c r="V40" s="22"/>
      <c r="W40" s="22"/>
      <c r="X40" s="22"/>
      <c r="Y40" s="22"/>
      <c r="Z40" s="22"/>
      <c r="AA40" s="78"/>
      <c r="AB40" s="22"/>
      <c r="AC40" s="22"/>
      <c r="AD40" s="22"/>
      <c r="AE40" s="22"/>
      <c r="AF40" s="22"/>
      <c r="AG40" s="22"/>
      <c r="AH40" s="22"/>
      <c r="AI40" s="22"/>
      <c r="AJ40" s="22"/>
      <c r="AK40" s="22"/>
      <c r="AL40" s="22"/>
      <c r="AM40" s="22"/>
      <c r="AN40" s="22"/>
      <c r="AO40" s="22"/>
      <c r="AP40" s="22"/>
      <c r="AQ40" s="22"/>
      <c r="AR40" s="22"/>
      <c r="AS40" s="22"/>
      <c r="AT40" s="22"/>
      <c r="AU40" s="22"/>
      <c r="AV40" s="22"/>
      <c r="AW40" s="22"/>
      <c r="AX40" s="22"/>
      <c r="AY40" s="22"/>
      <c r="AZ40" s="22"/>
      <c r="BA40" s="22"/>
      <c r="BB40" s="22"/>
      <c r="BC40" s="22"/>
      <c r="BD40" s="22"/>
      <c r="BE40" s="22"/>
      <c r="BF40" s="22"/>
      <c r="BG40" s="22"/>
      <c r="BH40" s="22"/>
      <c r="BI40" s="22"/>
      <c r="BJ40" s="22"/>
      <c r="BK40" s="22"/>
      <c r="BL40" s="22"/>
      <c r="BM40" s="22"/>
    </row>
    <row r="41" spans="1:65" s="3" customFormat="1" ht="30" customHeight="1" thickBot="1" x14ac:dyDescent="0.3">
      <c r="A41" s="33" t="s">
        <v>11</v>
      </c>
      <c r="B41" s="17" t="s">
        <v>95</v>
      </c>
      <c r="C41" s="43"/>
      <c r="D41" s="43"/>
      <c r="E41" s="18"/>
      <c r="F41" s="70"/>
      <c r="G41" s="71"/>
      <c r="H41" s="11"/>
      <c r="I41" s="11" t="str">
        <f t="shared" si="6"/>
        <v/>
      </c>
      <c r="J41" s="22"/>
      <c r="K41" s="22"/>
      <c r="L41" s="22"/>
      <c r="M41" s="22"/>
      <c r="N41" s="22"/>
      <c r="O41" s="22"/>
      <c r="P41" s="22"/>
      <c r="Q41" s="22"/>
      <c r="R41" s="22"/>
      <c r="S41" s="22"/>
      <c r="T41" s="22"/>
      <c r="U41" s="22"/>
      <c r="V41" s="22"/>
      <c r="W41" s="22"/>
      <c r="X41" s="22"/>
      <c r="Y41" s="22"/>
      <c r="Z41" s="22"/>
      <c r="AA41" s="78"/>
      <c r="AB41" s="22"/>
      <c r="AC41" s="22"/>
      <c r="AD41" s="22"/>
      <c r="AE41" s="22"/>
      <c r="AF41" s="22"/>
      <c r="AG41" s="22"/>
      <c r="AH41" s="22"/>
      <c r="AI41" s="22"/>
      <c r="AJ41" s="22"/>
      <c r="AK41" s="22"/>
      <c r="AL41" s="22"/>
      <c r="AM41" s="22"/>
      <c r="AN41" s="22"/>
      <c r="AO41" s="22"/>
      <c r="AP41" s="22"/>
      <c r="AQ41" s="22"/>
      <c r="AR41" s="22"/>
      <c r="AS41" s="22"/>
      <c r="AT41" s="22"/>
      <c r="AU41" s="22"/>
      <c r="AV41" s="22"/>
      <c r="AW41" s="22"/>
      <c r="AX41" s="22"/>
      <c r="AY41" s="22"/>
      <c r="AZ41" s="22"/>
      <c r="BA41" s="22"/>
      <c r="BB41" s="22"/>
      <c r="BC41" s="22"/>
      <c r="BD41" s="22"/>
      <c r="BE41" s="22"/>
      <c r="BF41" s="22"/>
      <c r="BG41" s="22"/>
      <c r="BH41" s="22"/>
      <c r="BI41" s="22"/>
      <c r="BJ41" s="22"/>
      <c r="BK41" s="22"/>
      <c r="BL41" s="22"/>
      <c r="BM41" s="22"/>
    </row>
    <row r="42" spans="1:65" s="3" customFormat="1" ht="30" customHeight="1" thickBot="1" x14ac:dyDescent="0.3">
      <c r="A42" s="33"/>
      <c r="B42" s="91" t="s">
        <v>122</v>
      </c>
      <c r="C42" s="43" t="s">
        <v>38</v>
      </c>
      <c r="D42" s="43" t="s">
        <v>46</v>
      </c>
      <c r="E42" s="18">
        <v>0</v>
      </c>
      <c r="F42" s="92">
        <f>Início_do_projeto</f>
        <v>44046</v>
      </c>
      <c r="G42" s="92">
        <v>44046</v>
      </c>
      <c r="H42" s="11"/>
      <c r="I42" s="11">
        <f t="shared" si="6"/>
        <v>1</v>
      </c>
      <c r="J42" s="22"/>
      <c r="K42" s="22"/>
      <c r="L42" s="22"/>
      <c r="M42" s="22"/>
      <c r="N42" s="22"/>
      <c r="O42" s="22"/>
      <c r="P42" s="22"/>
      <c r="Q42" s="22"/>
      <c r="R42" s="22"/>
      <c r="S42" s="22"/>
      <c r="T42" s="22"/>
      <c r="U42" s="22"/>
      <c r="V42" s="22"/>
      <c r="W42" s="22"/>
      <c r="X42" s="22"/>
      <c r="Y42" s="22"/>
      <c r="Z42" s="22"/>
      <c r="AA42" s="78"/>
      <c r="AB42" s="22"/>
      <c r="AC42" s="22"/>
      <c r="AD42" s="22"/>
      <c r="AE42" s="22"/>
      <c r="AF42" s="22"/>
      <c r="AG42" s="22"/>
      <c r="AH42" s="22"/>
      <c r="AI42" s="22"/>
      <c r="AJ42" s="22"/>
      <c r="AK42" s="22"/>
      <c r="AL42" s="22"/>
      <c r="AM42" s="22"/>
      <c r="AN42" s="22"/>
      <c r="AO42" s="22"/>
      <c r="AP42" s="22"/>
      <c r="AQ42" s="22"/>
      <c r="AR42" s="22"/>
      <c r="AS42" s="22"/>
      <c r="AT42" s="22"/>
      <c r="AU42" s="22"/>
      <c r="AV42" s="22"/>
      <c r="AW42" s="22"/>
      <c r="AX42" s="22"/>
      <c r="AY42" s="22"/>
      <c r="AZ42" s="22"/>
      <c r="BA42" s="22"/>
      <c r="BB42" s="22"/>
      <c r="BC42" s="22"/>
      <c r="BD42" s="22"/>
      <c r="BE42" s="22"/>
      <c r="BF42" s="22"/>
      <c r="BG42" s="22"/>
      <c r="BH42" s="22"/>
      <c r="BI42" s="22"/>
      <c r="BJ42" s="22"/>
      <c r="BK42" s="22"/>
      <c r="BL42" s="22"/>
      <c r="BM42" s="22"/>
    </row>
    <row r="43" spans="1:65" s="3" customFormat="1" ht="30" customHeight="1" thickBot="1" x14ac:dyDescent="0.3">
      <c r="A43" s="33"/>
      <c r="B43" s="91" t="s">
        <v>51</v>
      </c>
      <c r="C43" s="43" t="s">
        <v>40</v>
      </c>
      <c r="D43" s="43" t="s">
        <v>52</v>
      </c>
      <c r="E43" s="18">
        <v>0</v>
      </c>
      <c r="F43" s="92">
        <v>44046</v>
      </c>
      <c r="G43" s="92">
        <f>F43+4</f>
        <v>44050</v>
      </c>
      <c r="H43" s="11"/>
      <c r="I43" s="11">
        <f t="shared" si="6"/>
        <v>5</v>
      </c>
      <c r="J43" s="22"/>
      <c r="K43" s="22"/>
      <c r="L43" s="22"/>
      <c r="M43" s="22"/>
      <c r="N43" s="22"/>
      <c r="O43" s="22"/>
      <c r="P43" s="22"/>
      <c r="Q43" s="22"/>
      <c r="R43" s="22"/>
      <c r="S43" s="22"/>
      <c r="T43" s="22"/>
      <c r="U43" s="22"/>
      <c r="V43" s="22"/>
      <c r="W43" s="22"/>
      <c r="X43" s="22"/>
      <c r="Y43" s="22"/>
      <c r="Z43" s="22"/>
      <c r="AA43" s="78"/>
      <c r="AB43" s="22"/>
      <c r="AC43" s="22"/>
      <c r="AD43" s="22"/>
      <c r="AE43" s="22"/>
      <c r="AF43" s="22"/>
      <c r="AG43" s="22"/>
      <c r="AH43" s="22"/>
      <c r="AI43" s="22"/>
      <c r="AJ43" s="22"/>
      <c r="AK43" s="22"/>
      <c r="AL43" s="22"/>
      <c r="AM43" s="22"/>
      <c r="AN43" s="22"/>
      <c r="AO43" s="22"/>
      <c r="AP43" s="22"/>
      <c r="AQ43" s="22"/>
      <c r="AR43" s="22"/>
      <c r="AS43" s="22"/>
      <c r="AT43" s="22"/>
      <c r="AU43" s="22"/>
      <c r="AV43" s="22"/>
      <c r="AW43" s="22"/>
      <c r="AX43" s="22"/>
      <c r="AY43" s="22"/>
      <c r="AZ43" s="22"/>
      <c r="BA43" s="22"/>
      <c r="BB43" s="22"/>
      <c r="BC43" s="22"/>
      <c r="BD43" s="22"/>
      <c r="BE43" s="22"/>
      <c r="BF43" s="22"/>
      <c r="BG43" s="22"/>
      <c r="BH43" s="22"/>
      <c r="BI43" s="22"/>
      <c r="BJ43" s="22"/>
      <c r="BK43" s="22"/>
      <c r="BL43" s="22"/>
      <c r="BM43" s="22"/>
    </row>
    <row r="44" spans="1:65" s="3" customFormat="1" ht="30" customHeight="1" thickBot="1" x14ac:dyDescent="0.3">
      <c r="A44" s="33"/>
      <c r="B44" s="91" t="s">
        <v>53</v>
      </c>
      <c r="C44" s="43" t="s">
        <v>40</v>
      </c>
      <c r="D44" s="43" t="s">
        <v>52</v>
      </c>
      <c r="E44" s="18"/>
      <c r="F44" s="92">
        <f>F43+4</f>
        <v>44050</v>
      </c>
      <c r="G44" s="92">
        <f>F44+5</f>
        <v>44055</v>
      </c>
      <c r="H44" s="11"/>
      <c r="I44" s="11">
        <f t="shared" si="6"/>
        <v>10</v>
      </c>
      <c r="J44" s="22"/>
      <c r="K44" s="22"/>
      <c r="L44" s="22"/>
      <c r="M44" s="22"/>
      <c r="N44" s="22"/>
      <c r="O44" s="22"/>
      <c r="P44" s="22"/>
      <c r="Q44" s="22"/>
      <c r="R44" s="22"/>
      <c r="S44" s="22"/>
      <c r="T44" s="22"/>
      <c r="U44" s="22"/>
      <c r="V44" s="22"/>
      <c r="W44" s="22"/>
      <c r="X44" s="22"/>
      <c r="Y44" s="22"/>
      <c r="Z44" s="22"/>
      <c r="AA44" s="78"/>
      <c r="AB44" s="22"/>
      <c r="AC44" s="22"/>
      <c r="AD44" s="22"/>
      <c r="AE44" s="22"/>
      <c r="AF44" s="22"/>
      <c r="AG44" s="22"/>
      <c r="AH44" s="22"/>
      <c r="AI44" s="22"/>
      <c r="AJ44" s="22"/>
      <c r="AK44" s="22"/>
      <c r="AL44" s="22"/>
      <c r="AM44" s="22"/>
      <c r="AN44" s="22"/>
      <c r="AO44" s="22"/>
      <c r="AP44" s="22"/>
      <c r="AQ44" s="22"/>
      <c r="AR44" s="22"/>
      <c r="AS44" s="22"/>
      <c r="AT44" s="22"/>
      <c r="AU44" s="22"/>
      <c r="AV44" s="22"/>
      <c r="AW44" s="22"/>
      <c r="AX44" s="22"/>
      <c r="AY44" s="22"/>
      <c r="AZ44" s="22"/>
      <c r="BA44" s="22"/>
      <c r="BB44" s="22"/>
      <c r="BC44" s="22"/>
      <c r="BD44" s="22"/>
      <c r="BE44" s="22"/>
      <c r="BF44" s="22"/>
      <c r="BG44" s="22"/>
      <c r="BH44" s="22"/>
      <c r="BI44" s="22"/>
      <c r="BJ44" s="22"/>
      <c r="BK44" s="22"/>
      <c r="BL44" s="22"/>
      <c r="BM44" s="22"/>
    </row>
    <row r="45" spans="1:65" s="3" customFormat="1" ht="30" customHeight="1" thickBot="1" x14ac:dyDescent="0.3">
      <c r="A45" s="33"/>
      <c r="B45" s="91" t="s">
        <v>54</v>
      </c>
      <c r="C45" s="43" t="s">
        <v>40</v>
      </c>
      <c r="D45" s="43" t="s">
        <v>52</v>
      </c>
      <c r="E45" s="18"/>
      <c r="F45" s="92">
        <f>G44+1</f>
        <v>44056</v>
      </c>
      <c r="G45" s="92">
        <f>F45+7</f>
        <v>44063</v>
      </c>
      <c r="H45" s="11"/>
      <c r="I45" s="11">
        <f t="shared" si="6"/>
        <v>18</v>
      </c>
      <c r="J45" s="22"/>
      <c r="K45" s="22"/>
      <c r="L45" s="22"/>
      <c r="M45" s="22"/>
      <c r="N45" s="22"/>
      <c r="O45" s="22"/>
      <c r="P45" s="22"/>
      <c r="Q45" s="22"/>
      <c r="R45" s="22"/>
      <c r="S45" s="22"/>
      <c r="T45" s="22"/>
      <c r="U45" s="22"/>
      <c r="V45" s="22"/>
      <c r="W45" s="22"/>
      <c r="X45" s="22"/>
      <c r="Y45" s="22"/>
      <c r="Z45" s="22"/>
      <c r="AA45" s="78"/>
      <c r="AB45" s="22"/>
      <c r="AC45" s="22"/>
      <c r="AD45" s="22"/>
      <c r="AE45" s="22"/>
      <c r="AF45" s="22"/>
      <c r="AG45" s="22"/>
      <c r="AH45" s="22"/>
      <c r="AI45" s="22"/>
      <c r="AJ45" s="22"/>
      <c r="AK45" s="22"/>
      <c r="AL45" s="22"/>
      <c r="AM45" s="22"/>
      <c r="AN45" s="22"/>
      <c r="AO45" s="22"/>
      <c r="AP45" s="22"/>
      <c r="AQ45" s="22"/>
      <c r="AR45" s="22"/>
      <c r="AS45" s="22"/>
      <c r="AT45" s="22"/>
      <c r="AU45" s="22"/>
      <c r="AV45" s="22"/>
      <c r="AW45" s="22"/>
      <c r="AX45" s="22"/>
      <c r="AY45" s="22"/>
      <c r="AZ45" s="22"/>
      <c r="BA45" s="22"/>
      <c r="BB45" s="22"/>
      <c r="BC45" s="22"/>
      <c r="BD45" s="22"/>
      <c r="BE45" s="22"/>
      <c r="BF45" s="22"/>
      <c r="BG45" s="22"/>
      <c r="BH45" s="22"/>
      <c r="BI45" s="22"/>
      <c r="BJ45" s="22"/>
      <c r="BK45" s="22"/>
      <c r="BL45" s="22"/>
      <c r="BM45" s="22"/>
    </row>
    <row r="46" spans="1:65" s="3" customFormat="1" ht="30" customHeight="1" thickBot="1" x14ac:dyDescent="0.3">
      <c r="A46" s="33"/>
      <c r="B46" s="91" t="s">
        <v>58</v>
      </c>
      <c r="C46" s="43" t="s">
        <v>57</v>
      </c>
      <c r="D46" s="43" t="s">
        <v>47</v>
      </c>
      <c r="E46" s="18">
        <v>0</v>
      </c>
      <c r="F46" s="92">
        <v>44064</v>
      </c>
      <c r="G46" s="92">
        <v>44064</v>
      </c>
      <c r="H46" s="11"/>
      <c r="I46" s="11">
        <f t="shared" si="6"/>
        <v>19</v>
      </c>
      <c r="J46" s="22"/>
      <c r="K46" s="22"/>
      <c r="L46" s="22"/>
      <c r="M46" s="22"/>
      <c r="N46" s="22"/>
      <c r="O46" s="22"/>
      <c r="P46" s="22"/>
      <c r="Q46" s="22"/>
      <c r="R46" s="22"/>
      <c r="S46" s="22"/>
      <c r="T46" s="22"/>
      <c r="U46" s="22"/>
      <c r="V46" s="22"/>
      <c r="W46" s="22"/>
      <c r="X46" s="22"/>
      <c r="Y46" s="22"/>
      <c r="Z46" s="22"/>
      <c r="AA46" s="78"/>
      <c r="AB46" s="22"/>
      <c r="AC46" s="22"/>
      <c r="AD46" s="22"/>
      <c r="AE46" s="22"/>
      <c r="AF46" s="22"/>
      <c r="AG46" s="22"/>
      <c r="AH46" s="22"/>
      <c r="AI46" s="22"/>
      <c r="AJ46" s="22"/>
      <c r="AK46" s="22"/>
      <c r="AL46" s="22"/>
      <c r="AM46" s="22"/>
      <c r="AN46" s="22"/>
      <c r="AO46" s="22"/>
      <c r="AP46" s="22"/>
      <c r="AQ46" s="22"/>
      <c r="AR46" s="22"/>
      <c r="AS46" s="22"/>
      <c r="AT46" s="22"/>
      <c r="AU46" s="22"/>
      <c r="AV46" s="22"/>
      <c r="AW46" s="22"/>
      <c r="AX46" s="22"/>
      <c r="AY46" s="22"/>
      <c r="AZ46" s="22"/>
      <c r="BA46" s="22"/>
      <c r="BB46" s="22"/>
      <c r="BC46" s="22"/>
      <c r="BD46" s="22"/>
      <c r="BE46" s="22"/>
      <c r="BF46" s="22"/>
      <c r="BG46" s="22"/>
      <c r="BH46" s="22"/>
      <c r="BI46" s="22"/>
      <c r="BJ46" s="22"/>
      <c r="BK46" s="22"/>
      <c r="BL46" s="22"/>
      <c r="BM46" s="22"/>
    </row>
    <row r="47" spans="1:65" s="3" customFormat="1" ht="30" customHeight="1" thickBot="1" x14ac:dyDescent="0.3">
      <c r="A47" s="33"/>
      <c r="B47" s="91" t="s">
        <v>77</v>
      </c>
      <c r="C47" s="43" t="s">
        <v>40</v>
      </c>
      <c r="D47" s="43" t="s">
        <v>47</v>
      </c>
      <c r="E47" s="18">
        <v>0</v>
      </c>
      <c r="F47" s="92">
        <f>G46+3</f>
        <v>44067</v>
      </c>
      <c r="G47" s="92">
        <f>F40-1</f>
        <v>44108</v>
      </c>
      <c r="H47" s="11"/>
      <c r="I47" s="11"/>
      <c r="J47" s="22"/>
      <c r="K47" s="22"/>
      <c r="L47" s="22"/>
      <c r="M47" s="22"/>
      <c r="N47" s="22"/>
      <c r="O47" s="22"/>
      <c r="P47" s="22"/>
      <c r="Q47" s="22"/>
      <c r="R47" s="22"/>
      <c r="S47" s="22"/>
      <c r="T47" s="22"/>
      <c r="U47" s="22"/>
      <c r="V47" s="22"/>
      <c r="W47" s="22"/>
      <c r="X47" s="22"/>
      <c r="Y47" s="22"/>
      <c r="Z47" s="22"/>
      <c r="AA47" s="78"/>
      <c r="AB47" s="22"/>
      <c r="AC47" s="22"/>
      <c r="AD47" s="22"/>
      <c r="AE47" s="22"/>
      <c r="AF47" s="22"/>
      <c r="AG47" s="22"/>
      <c r="AH47" s="22"/>
      <c r="AI47" s="22"/>
      <c r="AJ47" s="22"/>
      <c r="AK47" s="22"/>
      <c r="AL47" s="22"/>
      <c r="AM47" s="22"/>
      <c r="AN47" s="22"/>
      <c r="AO47" s="22"/>
      <c r="AP47" s="22"/>
      <c r="AQ47" s="22"/>
      <c r="AR47" s="22"/>
      <c r="AS47" s="22"/>
      <c r="AT47" s="22"/>
      <c r="AU47" s="22"/>
      <c r="AV47" s="22"/>
      <c r="AW47" s="22"/>
      <c r="AX47" s="22"/>
      <c r="AY47" s="22"/>
      <c r="AZ47" s="22"/>
      <c r="BA47" s="22"/>
      <c r="BB47" s="22"/>
      <c r="BC47" s="22"/>
      <c r="BD47" s="22"/>
      <c r="BE47" s="22"/>
      <c r="BF47" s="22"/>
      <c r="BG47" s="22"/>
      <c r="BH47" s="22"/>
      <c r="BI47" s="22"/>
      <c r="BJ47" s="22"/>
      <c r="BK47" s="22"/>
      <c r="BL47" s="22"/>
      <c r="BM47" s="22"/>
    </row>
    <row r="48" spans="1:65" s="3" customFormat="1" ht="30" customHeight="1" thickBot="1" x14ac:dyDescent="0.3">
      <c r="A48" s="33"/>
      <c r="B48" s="91" t="s">
        <v>79</v>
      </c>
      <c r="C48" s="43" t="s">
        <v>40</v>
      </c>
      <c r="D48" s="43" t="s">
        <v>47</v>
      </c>
      <c r="E48" s="18">
        <v>0</v>
      </c>
      <c r="F48" s="92">
        <f>F40</f>
        <v>44109</v>
      </c>
      <c r="G48" s="92">
        <f>G40</f>
        <v>44123</v>
      </c>
      <c r="H48" s="11"/>
      <c r="I48" s="11"/>
      <c r="J48" s="22"/>
      <c r="K48" s="22"/>
      <c r="L48" s="22"/>
      <c r="M48" s="22"/>
      <c r="N48" s="22"/>
      <c r="O48" s="22"/>
      <c r="P48" s="22"/>
      <c r="Q48" s="22"/>
      <c r="R48" s="22"/>
      <c r="S48" s="22"/>
      <c r="T48" s="22"/>
      <c r="U48" s="22"/>
      <c r="V48" s="22"/>
      <c r="W48" s="22"/>
      <c r="X48" s="22"/>
      <c r="Y48" s="22"/>
      <c r="Z48" s="22"/>
      <c r="AA48" s="78"/>
      <c r="AB48" s="22"/>
      <c r="AC48" s="22"/>
      <c r="AD48" s="22"/>
      <c r="AE48" s="22"/>
      <c r="AF48" s="22"/>
      <c r="AG48" s="22"/>
      <c r="AH48" s="22"/>
      <c r="AI48" s="22"/>
      <c r="AJ48" s="22"/>
      <c r="AK48" s="22"/>
      <c r="AL48" s="22"/>
      <c r="AM48" s="22"/>
      <c r="AN48" s="22"/>
      <c r="AO48" s="22"/>
      <c r="AP48" s="22"/>
      <c r="AQ48" s="22"/>
      <c r="AR48" s="22"/>
      <c r="AS48" s="22"/>
      <c r="AT48" s="22"/>
      <c r="AU48" s="22"/>
      <c r="AV48" s="22"/>
      <c r="AW48" s="22"/>
      <c r="AX48" s="22"/>
      <c r="AY48" s="22"/>
      <c r="AZ48" s="22"/>
      <c r="BA48" s="22"/>
      <c r="BB48" s="22"/>
      <c r="BC48" s="22"/>
      <c r="BD48" s="22"/>
      <c r="BE48" s="22"/>
      <c r="BF48" s="22"/>
      <c r="BG48" s="22"/>
      <c r="BH48" s="22"/>
      <c r="BI48" s="22"/>
      <c r="BJ48" s="22"/>
      <c r="BK48" s="22"/>
      <c r="BL48" s="22"/>
      <c r="BM48" s="22"/>
    </row>
    <row r="49" spans="1:65" s="3" customFormat="1" ht="30" customHeight="1" thickBot="1" x14ac:dyDescent="0.3">
      <c r="A49" s="33"/>
      <c r="B49" s="91" t="s">
        <v>81</v>
      </c>
      <c r="C49" s="43" t="s">
        <v>71</v>
      </c>
      <c r="D49" s="43" t="s">
        <v>47</v>
      </c>
      <c r="E49" s="18">
        <v>0</v>
      </c>
      <c r="F49" s="92">
        <f>G48+1</f>
        <v>44124</v>
      </c>
      <c r="G49" s="92">
        <f>F49+5</f>
        <v>44129</v>
      </c>
      <c r="H49" s="11"/>
      <c r="I49" s="11"/>
      <c r="J49" s="22"/>
      <c r="K49" s="22"/>
      <c r="L49" s="22"/>
      <c r="M49" s="22"/>
      <c r="N49" s="22"/>
      <c r="O49" s="22"/>
      <c r="P49" s="22"/>
      <c r="Q49" s="22"/>
      <c r="R49" s="22"/>
      <c r="S49" s="22"/>
      <c r="T49" s="22"/>
      <c r="U49" s="22"/>
      <c r="V49" s="22"/>
      <c r="W49" s="22"/>
      <c r="X49" s="22"/>
      <c r="Y49" s="22"/>
      <c r="Z49" s="22"/>
      <c r="AA49" s="78"/>
      <c r="AB49" s="22"/>
      <c r="AC49" s="22"/>
      <c r="AD49" s="22"/>
      <c r="AE49" s="22"/>
      <c r="AF49" s="22"/>
      <c r="AG49" s="22"/>
      <c r="AH49" s="22"/>
      <c r="AI49" s="22"/>
      <c r="AJ49" s="22"/>
      <c r="AK49" s="22"/>
      <c r="AL49" s="22"/>
      <c r="AM49" s="22"/>
      <c r="AN49" s="22"/>
      <c r="AO49" s="22"/>
      <c r="AP49" s="22"/>
      <c r="AQ49" s="22"/>
      <c r="AR49" s="22"/>
      <c r="AS49" s="22"/>
      <c r="AT49" s="22"/>
      <c r="AU49" s="22"/>
      <c r="AV49" s="22"/>
      <c r="AW49" s="22"/>
      <c r="AX49" s="22"/>
      <c r="AY49" s="22"/>
      <c r="AZ49" s="22"/>
      <c r="BA49" s="22"/>
      <c r="BB49" s="22"/>
      <c r="BC49" s="22"/>
      <c r="BD49" s="22"/>
      <c r="BE49" s="22"/>
      <c r="BF49" s="22"/>
      <c r="BG49" s="22"/>
      <c r="BH49" s="22"/>
      <c r="BI49" s="22"/>
      <c r="BJ49" s="22"/>
      <c r="BK49" s="22"/>
      <c r="BL49" s="22"/>
      <c r="BM49" s="22"/>
    </row>
    <row r="50" spans="1:65" s="3" customFormat="1" ht="30" customHeight="1" thickBot="1" x14ac:dyDescent="0.3">
      <c r="A50" s="33"/>
      <c r="B50" s="91" t="s">
        <v>85</v>
      </c>
      <c r="C50" s="93" t="s">
        <v>84</v>
      </c>
      <c r="D50" s="43" t="s">
        <v>47</v>
      </c>
      <c r="E50" s="18">
        <v>0</v>
      </c>
      <c r="F50" s="92">
        <f>G49+1</f>
        <v>44130</v>
      </c>
      <c r="G50" s="92">
        <f>G8</f>
        <v>44136</v>
      </c>
      <c r="H50" s="11"/>
      <c r="I50" s="11"/>
      <c r="J50" s="22"/>
      <c r="K50" s="22"/>
      <c r="L50" s="22"/>
      <c r="M50" s="22"/>
      <c r="N50" s="22"/>
      <c r="O50" s="22"/>
      <c r="P50" s="22"/>
      <c r="Q50" s="22"/>
      <c r="R50" s="22"/>
      <c r="S50" s="22"/>
      <c r="T50" s="22"/>
      <c r="U50" s="22"/>
      <c r="V50" s="22"/>
      <c r="W50" s="22"/>
      <c r="X50" s="22"/>
      <c r="Y50" s="22"/>
      <c r="Z50" s="22"/>
      <c r="AA50" s="78"/>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2"/>
      <c r="BL50" s="22"/>
      <c r="BM50" s="22"/>
    </row>
    <row r="51" spans="1:65" s="3" customFormat="1" ht="30" customHeight="1" thickBot="1" x14ac:dyDescent="0.3">
      <c r="A51" s="33"/>
      <c r="B51" s="91" t="s">
        <v>89</v>
      </c>
      <c r="C51" s="93" t="s">
        <v>38</v>
      </c>
      <c r="D51" s="43" t="s">
        <v>47</v>
      </c>
      <c r="E51" s="18">
        <v>0</v>
      </c>
      <c r="F51" s="92">
        <v>44137</v>
      </c>
      <c r="G51" s="92">
        <v>44138</v>
      </c>
      <c r="H51" s="11"/>
      <c r="I51" s="11"/>
      <c r="J51" s="22"/>
      <c r="K51" s="22"/>
      <c r="L51" s="22"/>
      <c r="M51" s="22"/>
      <c r="N51" s="22"/>
      <c r="O51" s="22"/>
      <c r="P51" s="22"/>
      <c r="Q51" s="22"/>
      <c r="R51" s="22"/>
      <c r="S51" s="22"/>
      <c r="T51" s="22"/>
      <c r="U51" s="22"/>
      <c r="V51" s="22"/>
      <c r="W51" s="22"/>
      <c r="X51" s="22"/>
      <c r="Y51" s="22"/>
      <c r="Z51" s="22"/>
      <c r="AA51" s="78"/>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row>
    <row r="52" spans="1:65" s="3" customFormat="1" ht="30" customHeight="1" thickBot="1" x14ac:dyDescent="0.3">
      <c r="A52" s="33"/>
      <c r="B52" s="91" t="s">
        <v>90</v>
      </c>
      <c r="C52" s="94" t="s">
        <v>40</v>
      </c>
      <c r="D52" s="43" t="s">
        <v>47</v>
      </c>
      <c r="E52" s="18">
        <v>0</v>
      </c>
      <c r="F52" s="92">
        <f>F78</f>
        <v>44139</v>
      </c>
      <c r="G52" s="92">
        <f>G78</f>
        <v>44153</v>
      </c>
      <c r="H52" s="11"/>
      <c r="I52" s="11"/>
      <c r="J52" s="22"/>
      <c r="K52" s="22"/>
      <c r="L52" s="22"/>
      <c r="M52" s="22"/>
      <c r="N52" s="22"/>
      <c r="O52" s="22"/>
      <c r="P52" s="22"/>
      <c r="Q52" s="22"/>
      <c r="R52" s="22"/>
      <c r="S52" s="22"/>
      <c r="T52" s="22"/>
      <c r="U52" s="22"/>
      <c r="V52" s="22"/>
      <c r="W52" s="22"/>
      <c r="X52" s="22"/>
      <c r="Y52" s="22"/>
      <c r="Z52" s="22"/>
      <c r="AA52" s="78"/>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2"/>
      <c r="AZ52" s="22"/>
      <c r="BA52" s="22"/>
      <c r="BB52" s="22"/>
      <c r="BC52" s="22"/>
      <c r="BD52" s="22"/>
      <c r="BE52" s="22"/>
      <c r="BF52" s="22"/>
      <c r="BG52" s="22"/>
      <c r="BH52" s="22"/>
      <c r="BI52" s="22"/>
      <c r="BJ52" s="22"/>
      <c r="BK52" s="22"/>
      <c r="BL52" s="22"/>
      <c r="BM52" s="22"/>
    </row>
    <row r="53" spans="1:65" s="3" customFormat="1" ht="30" customHeight="1" thickBot="1" x14ac:dyDescent="0.3">
      <c r="A53" s="33"/>
      <c r="B53" s="91" t="s">
        <v>92</v>
      </c>
      <c r="C53" s="94" t="s">
        <v>71</v>
      </c>
      <c r="D53" s="43" t="s">
        <v>47</v>
      </c>
      <c r="E53" s="18">
        <v>0</v>
      </c>
      <c r="F53" s="92">
        <f>G52+1</f>
        <v>44154</v>
      </c>
      <c r="G53" s="92">
        <f>F53+7</f>
        <v>44161</v>
      </c>
      <c r="H53" s="11"/>
      <c r="I53" s="11"/>
      <c r="J53" s="22"/>
      <c r="K53" s="22"/>
      <c r="L53" s="22"/>
      <c r="M53" s="22"/>
      <c r="N53" s="22"/>
      <c r="O53" s="22"/>
      <c r="P53" s="22"/>
      <c r="Q53" s="22"/>
      <c r="R53" s="22"/>
      <c r="S53" s="22"/>
      <c r="T53" s="22"/>
      <c r="U53" s="22"/>
      <c r="V53" s="22"/>
      <c r="W53" s="22"/>
      <c r="X53" s="22"/>
      <c r="Y53" s="22"/>
      <c r="Z53" s="22"/>
      <c r="AA53" s="78"/>
      <c r="AB53" s="22"/>
      <c r="AC53" s="22"/>
      <c r="AD53" s="22"/>
      <c r="AE53" s="22"/>
      <c r="AF53" s="22"/>
      <c r="AG53" s="22"/>
      <c r="AH53" s="22"/>
      <c r="AI53" s="22"/>
      <c r="AJ53" s="22"/>
      <c r="AK53" s="22"/>
      <c r="AL53" s="22"/>
      <c r="AM53" s="22"/>
      <c r="AN53" s="22"/>
      <c r="AO53" s="22"/>
      <c r="AP53" s="22"/>
      <c r="AQ53" s="22"/>
      <c r="AR53" s="22"/>
      <c r="AS53" s="22"/>
      <c r="AT53" s="22"/>
      <c r="AU53" s="22"/>
      <c r="AV53" s="22"/>
      <c r="AW53" s="22"/>
      <c r="AX53" s="22"/>
      <c r="AY53" s="22"/>
      <c r="AZ53" s="22"/>
      <c r="BA53" s="22"/>
      <c r="BB53" s="22"/>
      <c r="BC53" s="22"/>
      <c r="BD53" s="22"/>
      <c r="BE53" s="22"/>
      <c r="BF53" s="22"/>
      <c r="BG53" s="22"/>
      <c r="BH53" s="22"/>
      <c r="BI53" s="22"/>
      <c r="BJ53" s="22"/>
      <c r="BK53" s="22"/>
      <c r="BL53" s="22"/>
      <c r="BM53" s="22"/>
    </row>
    <row r="54" spans="1:65" s="3" customFormat="1" ht="30" customHeight="1" thickBot="1" x14ac:dyDescent="0.3">
      <c r="A54" s="33"/>
      <c r="B54" s="91" t="s">
        <v>96</v>
      </c>
      <c r="C54" s="94" t="s">
        <v>71</v>
      </c>
      <c r="D54" s="43" t="s">
        <v>47</v>
      </c>
      <c r="E54" s="18">
        <v>0</v>
      </c>
      <c r="F54" s="92">
        <f>G53+1</f>
        <v>44162</v>
      </c>
      <c r="G54" s="92">
        <f>G79</f>
        <v>44168</v>
      </c>
      <c r="H54" s="11"/>
      <c r="I54" s="11"/>
      <c r="J54" s="22"/>
      <c r="K54" s="22"/>
      <c r="L54" s="22"/>
      <c r="M54" s="22"/>
      <c r="N54" s="22"/>
      <c r="O54" s="22"/>
      <c r="P54" s="22"/>
      <c r="Q54" s="22"/>
      <c r="R54" s="22"/>
      <c r="S54" s="22"/>
      <c r="T54" s="22"/>
      <c r="U54" s="22"/>
      <c r="V54" s="22"/>
      <c r="W54" s="22"/>
      <c r="X54" s="22"/>
      <c r="Y54" s="22"/>
      <c r="Z54" s="22"/>
      <c r="AA54" s="78"/>
      <c r="AB54" s="22"/>
      <c r="AC54" s="22"/>
      <c r="AD54" s="22"/>
      <c r="AE54" s="22"/>
      <c r="AF54" s="22"/>
      <c r="AG54" s="22"/>
      <c r="AH54" s="22"/>
      <c r="AI54" s="22"/>
      <c r="AJ54" s="22"/>
      <c r="AK54" s="22"/>
      <c r="AL54" s="22"/>
      <c r="AM54" s="22"/>
      <c r="AN54" s="22"/>
      <c r="AO54" s="22"/>
      <c r="AP54" s="22"/>
      <c r="AQ54" s="22"/>
      <c r="AR54" s="22"/>
      <c r="AS54" s="22"/>
      <c r="AT54" s="22"/>
      <c r="AU54" s="22"/>
      <c r="AV54" s="22"/>
      <c r="AW54" s="22"/>
      <c r="AX54" s="22"/>
      <c r="AY54" s="22"/>
      <c r="AZ54" s="22"/>
      <c r="BA54" s="22"/>
      <c r="BB54" s="22"/>
      <c r="BC54" s="22"/>
      <c r="BD54" s="22"/>
      <c r="BE54" s="22"/>
      <c r="BF54" s="22"/>
      <c r="BG54" s="22"/>
      <c r="BH54" s="22"/>
      <c r="BI54" s="22"/>
      <c r="BJ54" s="22"/>
      <c r="BK54" s="22"/>
      <c r="BL54" s="22"/>
      <c r="BM54" s="22"/>
    </row>
    <row r="55" spans="1:65" s="3" customFormat="1" ht="30" customHeight="1" thickBot="1" x14ac:dyDescent="0.3">
      <c r="A55" s="33"/>
      <c r="B55" s="91" t="s">
        <v>97</v>
      </c>
      <c r="C55" s="94" t="s">
        <v>71</v>
      </c>
      <c r="D55" s="43" t="s">
        <v>47</v>
      </c>
      <c r="E55" s="18">
        <v>0</v>
      </c>
      <c r="F55" s="92">
        <f>G54+1</f>
        <v>44169</v>
      </c>
      <c r="G55" s="92">
        <f>F55+14</f>
        <v>44183</v>
      </c>
      <c r="H55" s="11"/>
      <c r="I55" s="11"/>
      <c r="J55" s="22"/>
      <c r="K55" s="22"/>
      <c r="L55" s="22"/>
      <c r="M55" s="22"/>
      <c r="N55" s="22"/>
      <c r="O55" s="22"/>
      <c r="P55" s="22"/>
      <c r="Q55" s="22"/>
      <c r="R55" s="22"/>
      <c r="S55" s="22"/>
      <c r="T55" s="22"/>
      <c r="U55" s="22"/>
      <c r="V55" s="22"/>
      <c r="W55" s="22"/>
      <c r="X55" s="22"/>
      <c r="Y55" s="22"/>
      <c r="Z55" s="22"/>
      <c r="AA55" s="78"/>
      <c r="AB55" s="22"/>
      <c r="AC55" s="22"/>
      <c r="AD55" s="22"/>
      <c r="AE55" s="22"/>
      <c r="AF55" s="22"/>
      <c r="AG55" s="22"/>
      <c r="AH55" s="22"/>
      <c r="AI55" s="22"/>
      <c r="AJ55" s="22"/>
      <c r="AK55" s="22"/>
      <c r="AL55" s="22"/>
      <c r="AM55" s="22"/>
      <c r="AN55" s="22"/>
      <c r="AO55" s="22"/>
      <c r="AP55" s="22"/>
      <c r="AQ55" s="22"/>
      <c r="AR55" s="22"/>
      <c r="AS55" s="22"/>
      <c r="AT55" s="22"/>
      <c r="AU55" s="22"/>
      <c r="AV55" s="22"/>
      <c r="AW55" s="22"/>
      <c r="AX55" s="22"/>
      <c r="AY55" s="22"/>
      <c r="AZ55" s="22"/>
      <c r="BA55" s="22"/>
      <c r="BB55" s="22"/>
      <c r="BC55" s="22"/>
      <c r="BD55" s="22"/>
      <c r="BE55" s="22"/>
      <c r="BF55" s="22"/>
      <c r="BG55" s="22"/>
      <c r="BH55" s="22"/>
      <c r="BI55" s="22"/>
      <c r="BJ55" s="22"/>
      <c r="BK55" s="22"/>
      <c r="BL55" s="22"/>
      <c r="BM55" s="22"/>
    </row>
    <row r="56" spans="1:65" s="3" customFormat="1" ht="30" customHeight="1" thickBot="1" x14ac:dyDescent="0.3">
      <c r="A56" s="33"/>
      <c r="B56" s="91" t="s">
        <v>101</v>
      </c>
      <c r="C56" s="94" t="s">
        <v>40</v>
      </c>
      <c r="D56" s="43" t="s">
        <v>47</v>
      </c>
      <c r="E56" s="18">
        <v>0</v>
      </c>
      <c r="F56" s="92">
        <f>G55+3</f>
        <v>44186</v>
      </c>
      <c r="G56" s="92">
        <f>F56+2</f>
        <v>44188</v>
      </c>
      <c r="H56" s="11"/>
      <c r="I56" s="11"/>
      <c r="J56" s="22"/>
      <c r="K56" s="22"/>
      <c r="L56" s="22"/>
      <c r="M56" s="22"/>
      <c r="N56" s="22"/>
      <c r="O56" s="22"/>
      <c r="P56" s="22"/>
      <c r="Q56" s="22"/>
      <c r="R56" s="22"/>
      <c r="S56" s="22"/>
      <c r="T56" s="22"/>
      <c r="U56" s="22"/>
      <c r="V56" s="22"/>
      <c r="W56" s="22"/>
      <c r="X56" s="22"/>
      <c r="Y56" s="22"/>
      <c r="Z56" s="22"/>
      <c r="AA56" s="78"/>
      <c r="AB56" s="22"/>
      <c r="AC56" s="22"/>
      <c r="AD56" s="22"/>
      <c r="AE56" s="22"/>
      <c r="AF56" s="22"/>
      <c r="AG56" s="22"/>
      <c r="AH56" s="22"/>
      <c r="AI56" s="22"/>
      <c r="AJ56" s="22"/>
      <c r="AK56" s="22"/>
      <c r="AL56" s="22"/>
      <c r="AM56" s="22"/>
      <c r="AN56" s="22"/>
      <c r="AO56" s="22"/>
      <c r="AP56" s="22"/>
      <c r="AQ56" s="22"/>
      <c r="AR56" s="22"/>
      <c r="AS56" s="22"/>
      <c r="AT56" s="22"/>
      <c r="AU56" s="22"/>
      <c r="AV56" s="22"/>
      <c r="AW56" s="22"/>
      <c r="AX56" s="22"/>
      <c r="AY56" s="22"/>
      <c r="AZ56" s="22"/>
      <c r="BA56" s="22"/>
      <c r="BB56" s="22"/>
      <c r="BC56" s="22"/>
      <c r="BD56" s="22"/>
      <c r="BE56" s="22"/>
      <c r="BF56" s="22"/>
      <c r="BG56" s="22"/>
      <c r="BH56" s="22"/>
      <c r="BI56" s="22"/>
      <c r="BJ56" s="22"/>
      <c r="BK56" s="22"/>
      <c r="BL56" s="22"/>
      <c r="BM56" s="22"/>
    </row>
    <row r="57" spans="1:65" s="3" customFormat="1" ht="30" customHeight="1" thickBot="1" x14ac:dyDescent="0.3">
      <c r="A57" s="33"/>
      <c r="B57" s="91" t="s">
        <v>105</v>
      </c>
      <c r="C57" s="94" t="s">
        <v>71</v>
      </c>
      <c r="D57" s="43" t="s">
        <v>47</v>
      </c>
      <c r="E57" s="18">
        <v>0</v>
      </c>
      <c r="F57" s="92">
        <f>G81+1</f>
        <v>44204</v>
      </c>
      <c r="G57" s="92">
        <f>F57+6</f>
        <v>44210</v>
      </c>
      <c r="H57" s="11"/>
      <c r="I57" s="11"/>
      <c r="J57" s="22"/>
      <c r="K57" s="22"/>
      <c r="L57" s="22"/>
      <c r="M57" s="22"/>
      <c r="N57" s="22"/>
      <c r="O57" s="22"/>
      <c r="P57" s="22"/>
      <c r="Q57" s="22"/>
      <c r="R57" s="22"/>
      <c r="S57" s="22"/>
      <c r="T57" s="22"/>
      <c r="U57" s="22"/>
      <c r="V57" s="22"/>
      <c r="W57" s="22"/>
      <c r="X57" s="22"/>
      <c r="Y57" s="22"/>
      <c r="Z57" s="22"/>
      <c r="AA57" s="78"/>
      <c r="AB57" s="22"/>
      <c r="AC57" s="22"/>
      <c r="AD57" s="22"/>
      <c r="AE57" s="22"/>
      <c r="AF57" s="22"/>
      <c r="AG57" s="22"/>
      <c r="AH57" s="22"/>
      <c r="AI57" s="22"/>
      <c r="AJ57" s="22"/>
      <c r="AK57" s="22"/>
      <c r="AL57" s="22"/>
      <c r="AM57" s="22"/>
      <c r="AN57" s="22"/>
      <c r="AO57" s="22"/>
      <c r="AP57" s="22"/>
      <c r="AQ57" s="22"/>
      <c r="AR57" s="22"/>
      <c r="AS57" s="22"/>
      <c r="AT57" s="22"/>
      <c r="AU57" s="22"/>
      <c r="AV57" s="22"/>
      <c r="AW57" s="22"/>
      <c r="AX57" s="22"/>
      <c r="AY57" s="22"/>
      <c r="AZ57" s="22"/>
      <c r="BA57" s="22"/>
      <c r="BB57" s="22"/>
      <c r="BC57" s="22"/>
      <c r="BD57" s="22"/>
      <c r="BE57" s="22"/>
      <c r="BF57" s="22"/>
      <c r="BG57" s="22"/>
      <c r="BH57" s="22"/>
      <c r="BI57" s="22"/>
      <c r="BJ57" s="22"/>
      <c r="BK57" s="22"/>
      <c r="BL57" s="22"/>
      <c r="BM57" s="22"/>
    </row>
    <row r="58" spans="1:65" s="3" customFormat="1" ht="30" customHeight="1" thickBot="1" x14ac:dyDescent="0.3">
      <c r="A58" s="33"/>
      <c r="B58" s="91" t="s">
        <v>106</v>
      </c>
      <c r="C58" s="94" t="s">
        <v>40</v>
      </c>
      <c r="D58" s="43" t="s">
        <v>47</v>
      </c>
      <c r="E58" s="18">
        <v>0</v>
      </c>
      <c r="F58" s="92">
        <f>G57</f>
        <v>44210</v>
      </c>
      <c r="G58" s="92">
        <f>F58+1</f>
        <v>44211</v>
      </c>
      <c r="H58" s="11"/>
      <c r="I58" s="11"/>
      <c r="J58" s="22"/>
      <c r="K58" s="22"/>
      <c r="L58" s="22"/>
      <c r="M58" s="22"/>
      <c r="N58" s="22"/>
      <c r="O58" s="22"/>
      <c r="P58" s="22"/>
      <c r="Q58" s="22"/>
      <c r="R58" s="22"/>
      <c r="S58" s="22"/>
      <c r="T58" s="22"/>
      <c r="U58" s="22"/>
      <c r="V58" s="22"/>
      <c r="W58" s="22"/>
      <c r="X58" s="22"/>
      <c r="Y58" s="22"/>
      <c r="Z58" s="22"/>
      <c r="AA58" s="78"/>
      <c r="AB58" s="22"/>
      <c r="AC58" s="22"/>
      <c r="AD58" s="22"/>
      <c r="AE58" s="22"/>
      <c r="AF58" s="22"/>
      <c r="AG58" s="22"/>
      <c r="AH58" s="22"/>
      <c r="AI58" s="22"/>
      <c r="AJ58" s="22"/>
      <c r="AK58" s="22"/>
      <c r="AL58" s="22"/>
      <c r="AM58" s="22"/>
      <c r="AN58" s="22"/>
      <c r="AO58" s="22"/>
      <c r="AP58" s="22"/>
      <c r="AQ58" s="22"/>
      <c r="AR58" s="22"/>
      <c r="AS58" s="22"/>
      <c r="AT58" s="22"/>
      <c r="AU58" s="22"/>
      <c r="AV58" s="22"/>
      <c r="AW58" s="22"/>
      <c r="AX58" s="22"/>
      <c r="AY58" s="22"/>
      <c r="AZ58" s="22"/>
      <c r="BA58" s="22"/>
      <c r="BB58" s="22"/>
      <c r="BC58" s="22"/>
      <c r="BD58" s="22"/>
      <c r="BE58" s="22"/>
      <c r="BF58" s="22"/>
      <c r="BG58" s="22"/>
      <c r="BH58" s="22"/>
      <c r="BI58" s="22"/>
      <c r="BJ58" s="22"/>
      <c r="BK58" s="22"/>
      <c r="BL58" s="22"/>
      <c r="BM58" s="22"/>
    </row>
    <row r="59" spans="1:65" s="3" customFormat="1" ht="30" customHeight="1" thickBot="1" x14ac:dyDescent="0.3">
      <c r="A59" s="33"/>
      <c r="B59" s="91" t="s">
        <v>110</v>
      </c>
      <c r="C59" s="94" t="s">
        <v>40</v>
      </c>
      <c r="D59" s="43" t="s">
        <v>47</v>
      </c>
      <c r="E59" s="18">
        <v>0</v>
      </c>
      <c r="F59" s="92">
        <f>G58+3</f>
        <v>44214</v>
      </c>
      <c r="G59" s="92">
        <v>43861</v>
      </c>
      <c r="H59" s="11"/>
      <c r="I59" s="11"/>
      <c r="J59" s="22"/>
      <c r="K59" s="22"/>
      <c r="L59" s="22"/>
      <c r="M59" s="22"/>
      <c r="N59" s="22"/>
      <c r="O59" s="22"/>
      <c r="P59" s="22"/>
      <c r="Q59" s="22"/>
      <c r="R59" s="22"/>
      <c r="S59" s="22"/>
      <c r="T59" s="22"/>
      <c r="U59" s="22"/>
      <c r="V59" s="22"/>
      <c r="W59" s="22"/>
      <c r="X59" s="22"/>
      <c r="Y59" s="22"/>
      <c r="Z59" s="22"/>
      <c r="AA59" s="78"/>
      <c r="AB59" s="22"/>
      <c r="AC59" s="22"/>
      <c r="AD59" s="22"/>
      <c r="AE59" s="22"/>
      <c r="AF59" s="22"/>
      <c r="AG59" s="22"/>
      <c r="AH59" s="22"/>
      <c r="AI59" s="22"/>
      <c r="AJ59" s="22"/>
      <c r="AK59" s="22"/>
      <c r="AL59" s="22"/>
      <c r="AM59" s="22"/>
      <c r="AN59" s="22"/>
      <c r="AO59" s="22"/>
      <c r="AP59" s="22"/>
      <c r="AQ59" s="22"/>
      <c r="AR59" s="22"/>
      <c r="AS59" s="22"/>
      <c r="AT59" s="22"/>
      <c r="AU59" s="22"/>
      <c r="AV59" s="22"/>
      <c r="AW59" s="22"/>
      <c r="AX59" s="22"/>
      <c r="AY59" s="22"/>
      <c r="AZ59" s="22"/>
      <c r="BA59" s="22"/>
      <c r="BB59" s="22"/>
      <c r="BC59" s="22"/>
      <c r="BD59" s="22"/>
      <c r="BE59" s="22"/>
      <c r="BF59" s="22"/>
      <c r="BG59" s="22"/>
      <c r="BH59" s="22"/>
      <c r="BI59" s="22"/>
      <c r="BJ59" s="22"/>
      <c r="BK59" s="22"/>
      <c r="BL59" s="22"/>
      <c r="BM59" s="22"/>
    </row>
    <row r="60" spans="1:65" s="3" customFormat="1" ht="30" customHeight="1" thickBot="1" x14ac:dyDescent="0.3">
      <c r="A60" s="33"/>
      <c r="B60" s="91" t="s">
        <v>111</v>
      </c>
      <c r="C60" s="95" t="s">
        <v>38</v>
      </c>
      <c r="D60" s="43" t="s">
        <v>47</v>
      </c>
      <c r="E60" s="18">
        <v>0</v>
      </c>
      <c r="F60" s="92">
        <f>F31</f>
        <v>44228</v>
      </c>
      <c r="G60" s="92">
        <f>G31</f>
        <v>44229</v>
      </c>
      <c r="H60" s="11"/>
      <c r="I60" s="11"/>
      <c r="J60" s="22"/>
      <c r="K60" s="22"/>
      <c r="L60" s="22"/>
      <c r="M60" s="22"/>
      <c r="N60" s="22"/>
      <c r="O60" s="22"/>
      <c r="P60" s="22"/>
      <c r="Q60" s="22"/>
      <c r="R60" s="22"/>
      <c r="S60" s="22"/>
      <c r="T60" s="22"/>
      <c r="U60" s="22"/>
      <c r="V60" s="22"/>
      <c r="W60" s="22"/>
      <c r="X60" s="22"/>
      <c r="Y60" s="22"/>
      <c r="Z60" s="22"/>
      <c r="AA60" s="78"/>
      <c r="AB60" s="22"/>
      <c r="AC60" s="22"/>
      <c r="AD60" s="22"/>
      <c r="AE60" s="22"/>
      <c r="AF60" s="22"/>
      <c r="AG60" s="22"/>
      <c r="AH60" s="22"/>
      <c r="AI60" s="22"/>
      <c r="AJ60" s="22"/>
      <c r="AK60" s="22"/>
      <c r="AL60" s="22"/>
      <c r="AM60" s="22"/>
      <c r="AN60" s="22"/>
      <c r="AO60" s="22"/>
      <c r="AP60" s="22"/>
      <c r="AQ60" s="22"/>
      <c r="AR60" s="22"/>
      <c r="AS60" s="22"/>
      <c r="AT60" s="22"/>
      <c r="AU60" s="22"/>
      <c r="AV60" s="22"/>
      <c r="AW60" s="22"/>
      <c r="AX60" s="22"/>
      <c r="AY60" s="22"/>
      <c r="AZ60" s="22"/>
      <c r="BA60" s="22"/>
      <c r="BB60" s="22"/>
      <c r="BC60" s="22"/>
      <c r="BD60" s="22"/>
      <c r="BE60" s="22"/>
      <c r="BF60" s="22"/>
      <c r="BG60" s="22"/>
      <c r="BH60" s="22"/>
      <c r="BI60" s="22"/>
      <c r="BJ60" s="22"/>
      <c r="BK60" s="22"/>
      <c r="BL60" s="22"/>
      <c r="BM60" s="22"/>
    </row>
    <row r="61" spans="1:65" s="3" customFormat="1" ht="30" customHeight="1" thickBot="1" x14ac:dyDescent="0.3">
      <c r="A61" s="33"/>
      <c r="B61" s="91" t="s">
        <v>112</v>
      </c>
      <c r="C61" s="94" t="s">
        <v>71</v>
      </c>
      <c r="D61" s="43" t="s">
        <v>47</v>
      </c>
      <c r="E61" s="18">
        <v>0</v>
      </c>
      <c r="F61" s="92">
        <f>G60+1</f>
        <v>44230</v>
      </c>
      <c r="G61" s="92">
        <f>F61+30</f>
        <v>44260</v>
      </c>
      <c r="H61" s="11"/>
      <c r="I61" s="11"/>
      <c r="J61" s="22"/>
      <c r="K61" s="22"/>
      <c r="L61" s="22"/>
      <c r="M61" s="22"/>
      <c r="N61" s="22"/>
      <c r="O61" s="22"/>
      <c r="P61" s="22"/>
      <c r="Q61" s="22"/>
      <c r="R61" s="22"/>
      <c r="S61" s="22"/>
      <c r="T61" s="22"/>
      <c r="U61" s="22"/>
      <c r="V61" s="22"/>
      <c r="W61" s="22"/>
      <c r="X61" s="22"/>
      <c r="Y61" s="22"/>
      <c r="Z61" s="22"/>
      <c r="AA61" s="78"/>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2"/>
      <c r="BL61" s="22"/>
      <c r="BM61" s="22"/>
    </row>
    <row r="62" spans="1:65" s="3" customFormat="1" ht="30" customHeight="1" thickBot="1" x14ac:dyDescent="0.3">
      <c r="A62" s="33"/>
      <c r="B62" s="91" t="s">
        <v>115</v>
      </c>
      <c r="C62" s="94" t="s">
        <v>71</v>
      </c>
      <c r="D62" s="43" t="s">
        <v>47</v>
      </c>
      <c r="E62" s="18">
        <v>0</v>
      </c>
      <c r="F62" s="92">
        <f>G85+3</f>
        <v>44263</v>
      </c>
      <c r="G62" s="92">
        <f>G86</f>
        <v>44293</v>
      </c>
      <c r="H62" s="11"/>
      <c r="I62" s="11"/>
      <c r="J62" s="22"/>
      <c r="K62" s="22"/>
      <c r="L62" s="22"/>
      <c r="M62" s="22"/>
      <c r="N62" s="22"/>
      <c r="O62" s="22"/>
      <c r="P62" s="22"/>
      <c r="Q62" s="22"/>
      <c r="R62" s="22"/>
      <c r="S62" s="22"/>
      <c r="T62" s="22"/>
      <c r="U62" s="22"/>
      <c r="V62" s="22"/>
      <c r="W62" s="22"/>
      <c r="X62" s="22"/>
      <c r="Y62" s="22"/>
      <c r="Z62" s="22"/>
      <c r="AA62" s="78"/>
      <c r="AB62" s="22"/>
      <c r="AC62" s="22"/>
      <c r="AD62" s="22"/>
      <c r="AE62" s="22"/>
      <c r="AF62" s="22"/>
      <c r="AG62" s="22"/>
      <c r="AH62" s="22"/>
      <c r="AI62" s="22"/>
      <c r="AJ62" s="22"/>
      <c r="AK62" s="22"/>
      <c r="AL62" s="22"/>
      <c r="AM62" s="22"/>
      <c r="AN62" s="22"/>
      <c r="AO62" s="22"/>
      <c r="AP62" s="22"/>
      <c r="AQ62" s="22"/>
      <c r="AR62" s="22"/>
      <c r="AS62" s="22"/>
      <c r="AT62" s="22"/>
      <c r="AU62" s="22"/>
      <c r="AV62" s="22"/>
      <c r="AW62" s="22"/>
      <c r="AX62" s="22"/>
      <c r="AY62" s="22"/>
      <c r="AZ62" s="22"/>
      <c r="BA62" s="22"/>
      <c r="BB62" s="22"/>
      <c r="BC62" s="22"/>
      <c r="BD62" s="22"/>
      <c r="BE62" s="22"/>
      <c r="BF62" s="22"/>
      <c r="BG62" s="22"/>
      <c r="BH62" s="22"/>
      <c r="BI62" s="22"/>
      <c r="BJ62" s="22"/>
      <c r="BK62" s="22"/>
      <c r="BL62" s="22"/>
      <c r="BM62" s="22"/>
    </row>
    <row r="63" spans="1:65" s="3" customFormat="1" ht="30" customHeight="1" thickBot="1" x14ac:dyDescent="0.3">
      <c r="A63" s="33"/>
      <c r="B63" s="91" t="s">
        <v>116</v>
      </c>
      <c r="C63" s="94" t="s">
        <v>71</v>
      </c>
      <c r="D63" s="43" t="s">
        <v>47</v>
      </c>
      <c r="E63" s="18">
        <v>0</v>
      </c>
      <c r="F63" s="92">
        <f>G62+1</f>
        <v>44294</v>
      </c>
      <c r="G63" s="92">
        <f>F63+14</f>
        <v>44308</v>
      </c>
      <c r="H63" s="11"/>
      <c r="I63" s="11"/>
      <c r="J63" s="22"/>
      <c r="K63" s="22"/>
      <c r="L63" s="22"/>
      <c r="M63" s="22"/>
      <c r="N63" s="22"/>
      <c r="O63" s="22"/>
      <c r="P63" s="22"/>
      <c r="Q63" s="22"/>
      <c r="R63" s="22"/>
      <c r="S63" s="22"/>
      <c r="T63" s="22"/>
      <c r="U63" s="22"/>
      <c r="V63" s="22"/>
      <c r="W63" s="22"/>
      <c r="X63" s="22"/>
      <c r="Y63" s="22"/>
      <c r="Z63" s="22"/>
      <c r="AA63" s="78"/>
      <c r="AB63" s="22"/>
      <c r="AC63" s="22"/>
      <c r="AD63" s="22"/>
      <c r="AE63" s="22"/>
      <c r="AF63" s="22"/>
      <c r="AG63" s="22"/>
      <c r="AH63" s="22"/>
      <c r="AI63" s="22"/>
      <c r="AJ63" s="22"/>
      <c r="AK63" s="22"/>
      <c r="AL63" s="22"/>
      <c r="AM63" s="22"/>
      <c r="AN63" s="22"/>
      <c r="AO63" s="22"/>
      <c r="AP63" s="22"/>
      <c r="AQ63" s="22"/>
      <c r="AR63" s="22"/>
      <c r="AS63" s="22"/>
      <c r="AT63" s="22"/>
      <c r="AU63" s="22"/>
      <c r="AV63" s="22"/>
      <c r="AW63" s="22"/>
      <c r="AX63" s="22"/>
      <c r="AY63" s="22"/>
      <c r="AZ63" s="22"/>
      <c r="BA63" s="22"/>
      <c r="BB63" s="22"/>
      <c r="BC63" s="22"/>
      <c r="BD63" s="22"/>
      <c r="BE63" s="22"/>
      <c r="BF63" s="22"/>
      <c r="BG63" s="22"/>
      <c r="BH63" s="22"/>
      <c r="BI63" s="22"/>
      <c r="BJ63" s="22"/>
      <c r="BK63" s="22"/>
      <c r="BL63" s="22"/>
      <c r="BM63" s="22"/>
    </row>
    <row r="64" spans="1:65" s="3" customFormat="1" ht="30" customHeight="1" thickBot="1" x14ac:dyDescent="0.3">
      <c r="A64" s="33"/>
      <c r="B64" s="91" t="s">
        <v>117</v>
      </c>
      <c r="C64" s="94" t="s">
        <v>61</v>
      </c>
      <c r="D64" s="43" t="s">
        <v>47</v>
      </c>
      <c r="E64" s="18">
        <v>0</v>
      </c>
      <c r="F64" s="92">
        <v>44294</v>
      </c>
      <c r="G64" s="92">
        <v>44307</v>
      </c>
      <c r="H64" s="11"/>
      <c r="I64" s="11"/>
      <c r="J64" s="22"/>
      <c r="K64" s="22"/>
      <c r="L64" s="22"/>
      <c r="M64" s="22"/>
      <c r="N64" s="22"/>
      <c r="O64" s="22"/>
      <c r="P64" s="22"/>
      <c r="Q64" s="22"/>
      <c r="R64" s="22"/>
      <c r="S64" s="22"/>
      <c r="T64" s="22"/>
      <c r="U64" s="22"/>
      <c r="V64" s="22"/>
      <c r="W64" s="22"/>
      <c r="X64" s="22"/>
      <c r="Y64" s="22"/>
      <c r="Z64" s="22"/>
      <c r="AA64" s="78"/>
      <c r="AB64" s="22"/>
      <c r="AC64" s="22"/>
      <c r="AD64" s="22"/>
      <c r="AE64" s="22"/>
      <c r="AF64" s="22"/>
      <c r="AG64" s="22"/>
      <c r="AH64" s="22"/>
      <c r="AI64" s="22"/>
      <c r="AJ64" s="22"/>
      <c r="AK64" s="22"/>
      <c r="AL64" s="22"/>
      <c r="AM64" s="22"/>
      <c r="AN64" s="22"/>
      <c r="AO64" s="22"/>
      <c r="AP64" s="22"/>
      <c r="AQ64" s="22"/>
      <c r="AR64" s="22"/>
      <c r="AS64" s="22"/>
      <c r="AT64" s="22"/>
      <c r="AU64" s="22"/>
      <c r="AV64" s="22"/>
      <c r="AW64" s="22"/>
      <c r="AX64" s="22"/>
      <c r="AY64" s="22"/>
      <c r="AZ64" s="22"/>
      <c r="BA64" s="22"/>
      <c r="BB64" s="22"/>
      <c r="BC64" s="22"/>
      <c r="BD64" s="22"/>
      <c r="BE64" s="22"/>
      <c r="BF64" s="22"/>
      <c r="BG64" s="22"/>
      <c r="BH64" s="22"/>
      <c r="BI64" s="22"/>
      <c r="BJ64" s="22"/>
      <c r="BK64" s="22"/>
      <c r="BL64" s="22"/>
      <c r="BM64" s="22"/>
    </row>
    <row r="65" spans="1:65" s="3" customFormat="1" ht="30" customHeight="1" thickBot="1" x14ac:dyDescent="0.3">
      <c r="A65" s="33"/>
      <c r="B65" s="91" t="s">
        <v>118</v>
      </c>
      <c r="C65" s="95" t="s">
        <v>61</v>
      </c>
      <c r="D65" s="43" t="s">
        <v>47</v>
      </c>
      <c r="E65" s="18">
        <v>0</v>
      </c>
      <c r="F65" s="92">
        <f>G64+2</f>
        <v>44309</v>
      </c>
      <c r="G65" s="92">
        <f>F65+6</f>
        <v>44315</v>
      </c>
      <c r="H65" s="11"/>
      <c r="I65" s="11"/>
      <c r="J65" s="22"/>
      <c r="K65" s="22"/>
      <c r="L65" s="22"/>
      <c r="M65" s="22"/>
      <c r="N65" s="22"/>
      <c r="O65" s="22"/>
      <c r="P65" s="22"/>
      <c r="Q65" s="22"/>
      <c r="R65" s="22"/>
      <c r="S65" s="22"/>
      <c r="T65" s="22"/>
      <c r="U65" s="22"/>
      <c r="V65" s="22"/>
      <c r="W65" s="22"/>
      <c r="X65" s="22"/>
      <c r="Y65" s="22"/>
      <c r="Z65" s="22"/>
      <c r="AA65" s="78"/>
      <c r="AB65" s="22"/>
      <c r="AC65" s="22"/>
      <c r="AD65" s="22"/>
      <c r="AE65" s="22"/>
      <c r="AF65" s="22"/>
      <c r="AG65" s="22"/>
      <c r="AH65" s="22"/>
      <c r="AI65" s="22"/>
      <c r="AJ65" s="22"/>
      <c r="AK65" s="22"/>
      <c r="AL65" s="22"/>
      <c r="AM65" s="22"/>
      <c r="AN65" s="22"/>
      <c r="AO65" s="22"/>
      <c r="AP65" s="22"/>
      <c r="AQ65" s="22"/>
      <c r="AR65" s="22"/>
      <c r="AS65" s="22"/>
      <c r="AT65" s="22"/>
      <c r="AU65" s="22"/>
      <c r="AV65" s="22"/>
      <c r="AW65" s="22"/>
      <c r="AX65" s="22"/>
      <c r="AY65" s="22"/>
      <c r="AZ65" s="22"/>
      <c r="BA65" s="22"/>
      <c r="BB65" s="22"/>
      <c r="BC65" s="22"/>
      <c r="BD65" s="22"/>
      <c r="BE65" s="22"/>
      <c r="BF65" s="22"/>
      <c r="BG65" s="22"/>
      <c r="BH65" s="22"/>
      <c r="BI65" s="22"/>
      <c r="BJ65" s="22"/>
      <c r="BK65" s="22"/>
      <c r="BL65" s="22"/>
      <c r="BM65" s="22"/>
    </row>
    <row r="66" spans="1:65" s="3" customFormat="1" ht="30" customHeight="1" thickBot="1" x14ac:dyDescent="0.3">
      <c r="A66" s="33"/>
      <c r="B66" s="91" t="s">
        <v>121</v>
      </c>
      <c r="C66" s="95" t="s">
        <v>38</v>
      </c>
      <c r="D66" s="43" t="s">
        <v>47</v>
      </c>
      <c r="E66" s="18">
        <v>0</v>
      </c>
      <c r="F66" s="92">
        <v>44316</v>
      </c>
      <c r="G66" s="92">
        <v>44316</v>
      </c>
      <c r="H66" s="11"/>
      <c r="I66" s="11"/>
      <c r="J66" s="22"/>
      <c r="K66" s="22"/>
      <c r="L66" s="22"/>
      <c r="M66" s="22"/>
      <c r="N66" s="22"/>
      <c r="O66" s="22"/>
      <c r="P66" s="22"/>
      <c r="Q66" s="22"/>
      <c r="R66" s="22"/>
      <c r="S66" s="22"/>
      <c r="T66" s="22"/>
      <c r="U66" s="22"/>
      <c r="V66" s="22"/>
      <c r="W66" s="22"/>
      <c r="X66" s="22"/>
      <c r="Y66" s="22"/>
      <c r="Z66" s="22"/>
      <c r="AA66" s="78"/>
      <c r="AB66" s="22"/>
      <c r="AC66" s="22"/>
      <c r="AD66" s="22"/>
      <c r="AE66" s="22"/>
      <c r="AF66" s="22"/>
      <c r="AG66" s="22"/>
      <c r="AH66" s="22"/>
      <c r="AI66" s="22"/>
      <c r="AJ66" s="22"/>
      <c r="AK66" s="22"/>
      <c r="AL66" s="22"/>
      <c r="AM66" s="22"/>
      <c r="AN66" s="22"/>
      <c r="AO66" s="22"/>
      <c r="AP66" s="22"/>
      <c r="AQ66" s="22"/>
      <c r="AR66" s="22"/>
      <c r="AS66" s="22"/>
      <c r="AT66" s="22"/>
      <c r="AU66" s="22"/>
      <c r="AV66" s="22"/>
      <c r="AW66" s="22"/>
      <c r="AX66" s="22"/>
      <c r="AY66" s="22"/>
      <c r="AZ66" s="22"/>
      <c r="BA66" s="22"/>
      <c r="BB66" s="22"/>
      <c r="BC66" s="22"/>
      <c r="BD66" s="22"/>
      <c r="BE66" s="22"/>
      <c r="BF66" s="22"/>
      <c r="BG66" s="22"/>
      <c r="BH66" s="22"/>
      <c r="BI66" s="22"/>
      <c r="BJ66" s="22"/>
      <c r="BK66" s="22"/>
      <c r="BL66" s="22"/>
      <c r="BM66" s="22"/>
    </row>
    <row r="67" spans="1:65" s="3" customFormat="1" ht="30" customHeight="1" thickBot="1" x14ac:dyDescent="0.3">
      <c r="A67" s="33" t="s">
        <v>11</v>
      </c>
      <c r="B67" s="82" t="s">
        <v>65</v>
      </c>
      <c r="C67" s="83"/>
      <c r="D67" s="83"/>
      <c r="E67" s="84"/>
      <c r="F67" s="85"/>
      <c r="G67" s="86"/>
      <c r="H67" s="11"/>
      <c r="I67" s="11" t="str">
        <f t="shared" si="6"/>
        <v/>
      </c>
      <c r="J67" s="22"/>
      <c r="K67" s="22"/>
      <c r="L67" s="22"/>
      <c r="M67" s="22"/>
      <c r="N67" s="22"/>
      <c r="O67" s="22"/>
      <c r="P67" s="22"/>
      <c r="Q67" s="22"/>
      <c r="R67" s="22"/>
      <c r="S67" s="22"/>
      <c r="T67" s="22"/>
      <c r="U67" s="22"/>
      <c r="V67" s="22"/>
      <c r="W67" s="22"/>
      <c r="X67" s="22"/>
      <c r="Y67" s="22"/>
      <c r="Z67" s="22"/>
      <c r="AA67" s="78"/>
      <c r="AB67" s="22"/>
      <c r="AC67" s="22"/>
      <c r="AD67" s="22"/>
      <c r="AE67" s="22"/>
      <c r="AF67" s="22"/>
      <c r="AG67" s="22"/>
      <c r="AH67" s="22"/>
      <c r="AI67" s="22"/>
      <c r="AJ67" s="22"/>
      <c r="AK67" s="22"/>
      <c r="AL67" s="22"/>
      <c r="AM67" s="22"/>
      <c r="AN67" s="22"/>
      <c r="AO67" s="22"/>
      <c r="AP67" s="22"/>
      <c r="AQ67" s="22"/>
      <c r="AR67" s="22"/>
      <c r="AS67" s="22"/>
      <c r="AT67" s="22"/>
      <c r="AU67" s="22"/>
      <c r="AV67" s="22"/>
      <c r="AW67" s="22"/>
      <c r="AX67" s="22"/>
      <c r="AY67" s="22"/>
      <c r="AZ67" s="22"/>
      <c r="BA67" s="22"/>
      <c r="BB67" s="22"/>
      <c r="BC67" s="22"/>
      <c r="BD67" s="22"/>
      <c r="BE67" s="22"/>
      <c r="BF67" s="22"/>
      <c r="BG67" s="22"/>
      <c r="BH67" s="22"/>
      <c r="BI67" s="22"/>
      <c r="BJ67" s="22"/>
      <c r="BK67" s="22"/>
      <c r="BL67" s="22"/>
      <c r="BM67" s="22"/>
    </row>
    <row r="68" spans="1:65" s="3" customFormat="1" ht="30" customHeight="1" thickBot="1" x14ac:dyDescent="0.3">
      <c r="A68" s="33"/>
      <c r="B68" s="87" t="s">
        <v>122</v>
      </c>
      <c r="C68" s="83" t="s">
        <v>38</v>
      </c>
      <c r="D68" s="83" t="s">
        <v>46</v>
      </c>
      <c r="E68" s="84">
        <v>0</v>
      </c>
      <c r="F68" s="88">
        <v>44046</v>
      </c>
      <c r="G68" s="88">
        <v>44046</v>
      </c>
      <c r="H68" s="11"/>
      <c r="I68" s="11">
        <f t="shared" si="6"/>
        <v>1</v>
      </c>
      <c r="J68" s="22"/>
      <c r="K68" s="22"/>
      <c r="L68" s="22"/>
      <c r="M68" s="22"/>
      <c r="N68" s="22"/>
      <c r="O68" s="22"/>
      <c r="P68" s="22"/>
      <c r="Q68" s="22"/>
      <c r="R68" s="22"/>
      <c r="S68" s="22"/>
      <c r="T68" s="22"/>
      <c r="U68" s="22"/>
      <c r="V68" s="22"/>
      <c r="W68" s="22"/>
      <c r="X68" s="22"/>
      <c r="Y68" s="22"/>
      <c r="Z68" s="22"/>
      <c r="AA68" s="78"/>
      <c r="AB68" s="22"/>
      <c r="AC68" s="22"/>
      <c r="AD68" s="22"/>
      <c r="AE68" s="22"/>
      <c r="AF68" s="22"/>
      <c r="AG68" s="22"/>
      <c r="AH68" s="22"/>
      <c r="AI68" s="22"/>
      <c r="AJ68" s="22"/>
      <c r="AK68" s="22"/>
      <c r="AL68" s="22"/>
      <c r="AM68" s="22"/>
      <c r="AN68" s="22"/>
      <c r="AO68" s="22"/>
      <c r="AP68" s="22"/>
      <c r="AQ68" s="22"/>
      <c r="AR68" s="22"/>
      <c r="AS68" s="22"/>
      <c r="AT68" s="22"/>
      <c r="AU68" s="22"/>
      <c r="AV68" s="22"/>
      <c r="AW68" s="22"/>
      <c r="AX68" s="22"/>
      <c r="AY68" s="22"/>
      <c r="AZ68" s="22"/>
      <c r="BA68" s="22"/>
      <c r="BB68" s="22"/>
      <c r="BC68" s="22"/>
      <c r="BD68" s="22"/>
      <c r="BE68" s="22"/>
      <c r="BF68" s="22"/>
      <c r="BG68" s="22"/>
      <c r="BH68" s="22"/>
      <c r="BI68" s="22"/>
      <c r="BJ68" s="22"/>
      <c r="BK68" s="22"/>
      <c r="BL68" s="22"/>
      <c r="BM68" s="22"/>
    </row>
    <row r="69" spans="1:65" s="3" customFormat="1" ht="30" customHeight="1" thickBot="1" x14ac:dyDescent="0.3">
      <c r="A69" s="33"/>
      <c r="B69" s="87" t="s">
        <v>51</v>
      </c>
      <c r="C69" s="83" t="s">
        <v>40</v>
      </c>
      <c r="D69" s="83" t="s">
        <v>52</v>
      </c>
      <c r="E69" s="84">
        <v>0</v>
      </c>
      <c r="F69" s="88">
        <v>44046</v>
      </c>
      <c r="G69" s="88">
        <v>44050</v>
      </c>
      <c r="H69" s="11"/>
      <c r="I69" s="11">
        <f t="shared" si="6"/>
        <v>5</v>
      </c>
      <c r="J69" s="22"/>
      <c r="K69" s="22"/>
      <c r="L69" s="22"/>
      <c r="M69" s="22"/>
      <c r="N69" s="22"/>
      <c r="O69" s="22"/>
      <c r="P69" s="22"/>
      <c r="Q69" s="22"/>
      <c r="R69" s="22"/>
      <c r="S69" s="22"/>
      <c r="T69" s="22"/>
      <c r="U69" s="22"/>
      <c r="V69" s="22"/>
      <c r="W69" s="22"/>
      <c r="X69" s="22"/>
      <c r="Y69" s="22"/>
      <c r="Z69" s="22"/>
      <c r="AA69" s="78"/>
      <c r="AB69" s="22"/>
      <c r="AC69" s="22"/>
      <c r="AD69" s="22"/>
      <c r="AE69" s="22"/>
      <c r="AF69" s="22"/>
      <c r="AG69" s="22"/>
      <c r="AH69" s="22"/>
      <c r="AI69" s="22"/>
      <c r="AJ69" s="22"/>
      <c r="AK69" s="22"/>
      <c r="AL69" s="22"/>
      <c r="AM69" s="22"/>
      <c r="AN69" s="22"/>
      <c r="AO69" s="22"/>
      <c r="AP69" s="22"/>
      <c r="AQ69" s="22"/>
      <c r="AR69" s="22"/>
      <c r="AS69" s="22"/>
      <c r="AT69" s="22"/>
      <c r="AU69" s="22"/>
      <c r="AV69" s="22"/>
      <c r="AW69" s="22"/>
      <c r="AX69" s="22"/>
      <c r="AY69" s="22"/>
      <c r="AZ69" s="22"/>
      <c r="BA69" s="22"/>
      <c r="BB69" s="22"/>
      <c r="BC69" s="22"/>
      <c r="BD69" s="22"/>
      <c r="BE69" s="22"/>
      <c r="BF69" s="22"/>
      <c r="BG69" s="22"/>
      <c r="BH69" s="22"/>
      <c r="BI69" s="22"/>
      <c r="BJ69" s="22"/>
      <c r="BK69" s="22"/>
      <c r="BL69" s="22"/>
      <c r="BM69" s="22"/>
    </row>
    <row r="70" spans="1:65" s="3" customFormat="1" ht="30" customHeight="1" thickBot="1" x14ac:dyDescent="0.3">
      <c r="A70" s="33"/>
      <c r="B70" s="87" t="s">
        <v>53</v>
      </c>
      <c r="C70" s="83" t="s">
        <v>40</v>
      </c>
      <c r="D70" s="83" t="s">
        <v>52</v>
      </c>
      <c r="E70" s="84">
        <v>0</v>
      </c>
      <c r="F70" s="88">
        <v>44050</v>
      </c>
      <c r="G70" s="88">
        <v>44055</v>
      </c>
      <c r="H70" s="11"/>
      <c r="I70" s="11">
        <f t="shared" si="6"/>
        <v>10</v>
      </c>
      <c r="J70" s="22"/>
      <c r="K70" s="22"/>
      <c r="L70" s="22"/>
      <c r="M70" s="22"/>
      <c r="N70" s="22"/>
      <c r="O70" s="22"/>
      <c r="P70" s="22"/>
      <c r="Q70" s="22"/>
      <c r="R70" s="22"/>
      <c r="S70" s="22"/>
      <c r="T70" s="22"/>
      <c r="U70" s="22"/>
      <c r="V70" s="22"/>
      <c r="W70" s="22"/>
      <c r="X70" s="22"/>
      <c r="Y70" s="22"/>
      <c r="Z70" s="22"/>
      <c r="AA70" s="78"/>
      <c r="AB70" s="22"/>
      <c r="AC70" s="22"/>
      <c r="AD70" s="22"/>
      <c r="AE70" s="22"/>
      <c r="AF70" s="22"/>
      <c r="AG70" s="22"/>
      <c r="AH70" s="22"/>
      <c r="AI70" s="22"/>
      <c r="AJ70" s="22"/>
      <c r="AK70" s="22"/>
      <c r="AL70" s="22"/>
      <c r="AM70" s="22"/>
      <c r="AN70" s="22"/>
      <c r="AO70" s="22"/>
      <c r="AP70" s="22"/>
      <c r="AQ70" s="22"/>
      <c r="AR70" s="22"/>
      <c r="AS70" s="22"/>
      <c r="AT70" s="22"/>
      <c r="AU70" s="22"/>
      <c r="AV70" s="22"/>
      <c r="AW70" s="22"/>
      <c r="AX70" s="22"/>
      <c r="AY70" s="22"/>
      <c r="AZ70" s="22"/>
      <c r="BA70" s="22"/>
      <c r="BB70" s="22"/>
      <c r="BC70" s="22"/>
      <c r="BD70" s="22"/>
      <c r="BE70" s="22"/>
      <c r="BF70" s="22"/>
      <c r="BG70" s="22"/>
      <c r="BH70" s="22"/>
      <c r="BI70" s="22"/>
      <c r="BJ70" s="22"/>
      <c r="BK70" s="22"/>
      <c r="BL70" s="22"/>
      <c r="BM70" s="22"/>
    </row>
    <row r="71" spans="1:65" s="3" customFormat="1" ht="30" customHeight="1" thickBot="1" x14ac:dyDescent="0.3">
      <c r="A71" s="33"/>
      <c r="B71" s="87" t="s">
        <v>54</v>
      </c>
      <c r="C71" s="83" t="s">
        <v>40</v>
      </c>
      <c r="D71" s="83" t="s">
        <v>52</v>
      </c>
      <c r="E71" s="84">
        <v>0</v>
      </c>
      <c r="F71" s="88">
        <v>44056</v>
      </c>
      <c r="G71" s="88">
        <v>44063</v>
      </c>
      <c r="H71" s="11"/>
      <c r="I71" s="11">
        <f t="shared" si="6"/>
        <v>18</v>
      </c>
      <c r="J71" s="22"/>
      <c r="K71" s="22"/>
      <c r="L71" s="22"/>
      <c r="M71" s="22"/>
      <c r="N71" s="22"/>
      <c r="O71" s="22"/>
      <c r="P71" s="22"/>
      <c r="Q71" s="22"/>
      <c r="R71" s="22"/>
      <c r="S71" s="22"/>
      <c r="T71" s="22"/>
      <c r="U71" s="22"/>
      <c r="V71" s="22"/>
      <c r="W71" s="22"/>
      <c r="X71" s="22"/>
      <c r="Y71" s="22"/>
      <c r="Z71" s="22"/>
      <c r="AA71" s="78"/>
      <c r="AB71" s="22"/>
      <c r="AC71" s="22"/>
      <c r="AD71" s="22"/>
      <c r="AE71" s="22"/>
      <c r="AF71" s="22"/>
      <c r="AG71" s="22"/>
      <c r="AH71" s="22"/>
      <c r="AI71" s="22"/>
      <c r="AJ71" s="22"/>
      <c r="AK71" s="22"/>
      <c r="AL71" s="22"/>
      <c r="AM71" s="22"/>
      <c r="AN71" s="22"/>
      <c r="AO71" s="22"/>
      <c r="AP71" s="22"/>
      <c r="AQ71" s="22"/>
      <c r="AR71" s="22"/>
      <c r="AS71" s="22"/>
      <c r="AT71" s="22"/>
      <c r="AU71" s="22"/>
      <c r="AV71" s="22"/>
      <c r="AW71" s="22"/>
      <c r="AX71" s="22"/>
      <c r="AY71" s="22"/>
      <c r="AZ71" s="22"/>
      <c r="BA71" s="22"/>
      <c r="BB71" s="22"/>
      <c r="BC71" s="22"/>
      <c r="BD71" s="22"/>
      <c r="BE71" s="22"/>
      <c r="BF71" s="22"/>
      <c r="BG71" s="22"/>
      <c r="BH71" s="22"/>
      <c r="BI71" s="22"/>
      <c r="BJ71" s="22"/>
      <c r="BK71" s="22"/>
      <c r="BL71" s="22"/>
      <c r="BM71" s="22"/>
    </row>
    <row r="72" spans="1:65" s="3" customFormat="1" ht="30" customHeight="1" thickBot="1" x14ac:dyDescent="0.3">
      <c r="A72" s="33"/>
      <c r="B72" s="87" t="s">
        <v>58</v>
      </c>
      <c r="C72" s="83" t="s">
        <v>57</v>
      </c>
      <c r="D72" s="83" t="s">
        <v>47</v>
      </c>
      <c r="E72" s="84">
        <v>0</v>
      </c>
      <c r="F72" s="88">
        <v>44064</v>
      </c>
      <c r="G72" s="88">
        <v>44064</v>
      </c>
      <c r="H72" s="11"/>
      <c r="I72" s="11"/>
      <c r="J72" s="22"/>
      <c r="K72" s="22"/>
      <c r="L72" s="22"/>
      <c r="M72" s="22"/>
      <c r="N72" s="22"/>
      <c r="O72" s="22"/>
      <c r="P72" s="22"/>
      <c r="Q72" s="22"/>
      <c r="R72" s="22"/>
      <c r="S72" s="22"/>
      <c r="T72" s="22"/>
      <c r="U72" s="22"/>
      <c r="V72" s="22"/>
      <c r="W72" s="22"/>
      <c r="X72" s="22"/>
      <c r="Y72" s="22"/>
      <c r="Z72" s="22"/>
      <c r="AA72" s="78"/>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2"/>
      <c r="BL72" s="22"/>
      <c r="BM72" s="22"/>
    </row>
    <row r="73" spans="1:65" s="3" customFormat="1" ht="30" customHeight="1" thickBot="1" x14ac:dyDescent="0.3">
      <c r="A73" s="33"/>
      <c r="B73" s="87" t="s">
        <v>78</v>
      </c>
      <c r="C73" s="83" t="s">
        <v>66</v>
      </c>
      <c r="D73" s="83" t="s">
        <v>47</v>
      </c>
      <c r="E73" s="84">
        <v>0</v>
      </c>
      <c r="F73" s="88">
        <f>G72+3</f>
        <v>44067</v>
      </c>
      <c r="G73" s="88">
        <f>F73+30</f>
        <v>44097</v>
      </c>
      <c r="H73" s="11"/>
      <c r="I73" s="11">
        <f t="shared" si="6"/>
        <v>52</v>
      </c>
      <c r="J73" s="22"/>
      <c r="K73" s="22"/>
      <c r="L73" s="22"/>
      <c r="M73" s="22"/>
      <c r="N73" s="22"/>
      <c r="O73" s="22"/>
      <c r="P73" s="22"/>
      <c r="Q73" s="22"/>
      <c r="R73" s="22"/>
      <c r="S73" s="22"/>
      <c r="T73" s="22"/>
      <c r="U73" s="22"/>
      <c r="V73" s="22"/>
      <c r="W73" s="22"/>
      <c r="X73" s="22"/>
      <c r="Y73" s="22"/>
      <c r="Z73" s="22"/>
      <c r="AA73" s="78"/>
      <c r="AB73" s="22"/>
      <c r="AC73" s="22"/>
      <c r="AD73" s="22"/>
      <c r="AE73" s="22"/>
      <c r="AF73" s="22"/>
      <c r="AG73" s="22"/>
      <c r="AH73" s="22"/>
      <c r="AI73" s="22"/>
      <c r="AJ73" s="22"/>
      <c r="AK73" s="22"/>
      <c r="AL73" s="22"/>
      <c r="AM73" s="22"/>
      <c r="AN73" s="22"/>
      <c r="AO73" s="22"/>
      <c r="AP73" s="22"/>
      <c r="AQ73" s="22"/>
      <c r="AR73" s="22"/>
      <c r="AS73" s="22"/>
      <c r="AT73" s="22"/>
      <c r="AU73" s="22"/>
      <c r="AV73" s="22"/>
      <c r="AW73" s="22"/>
      <c r="AX73" s="22"/>
      <c r="AY73" s="22"/>
      <c r="AZ73" s="22"/>
      <c r="BA73" s="22"/>
      <c r="BB73" s="22"/>
      <c r="BC73" s="22"/>
      <c r="BD73" s="22"/>
      <c r="BE73" s="22"/>
      <c r="BF73" s="22"/>
      <c r="BG73" s="22"/>
      <c r="BH73" s="22"/>
      <c r="BI73" s="22"/>
      <c r="BJ73" s="22"/>
      <c r="BK73" s="22"/>
      <c r="BL73" s="22"/>
      <c r="BM73" s="22"/>
    </row>
    <row r="74" spans="1:65" s="3" customFormat="1" ht="30" customHeight="1" thickBot="1" x14ac:dyDescent="0.3">
      <c r="A74" s="33"/>
      <c r="B74" s="87" t="s">
        <v>80</v>
      </c>
      <c r="C74" s="83" t="s">
        <v>66</v>
      </c>
      <c r="D74" s="83" t="s">
        <v>47</v>
      </c>
      <c r="E74" s="84">
        <v>0</v>
      </c>
      <c r="F74" s="88">
        <f>G73+1</f>
        <v>44098</v>
      </c>
      <c r="G74" s="88">
        <f>F40-1</f>
        <v>44108</v>
      </c>
      <c r="H74" s="11"/>
      <c r="I74" s="11"/>
      <c r="J74" s="22"/>
      <c r="K74" s="22"/>
      <c r="L74" s="22"/>
      <c r="M74" s="22"/>
      <c r="N74" s="22"/>
      <c r="O74" s="22"/>
      <c r="P74" s="22"/>
      <c r="Q74" s="22"/>
      <c r="R74" s="22"/>
      <c r="S74" s="22"/>
      <c r="T74" s="22"/>
      <c r="U74" s="22"/>
      <c r="V74" s="22"/>
      <c r="W74" s="22"/>
      <c r="X74" s="22"/>
      <c r="Y74" s="22"/>
      <c r="Z74" s="22"/>
      <c r="AA74" s="78"/>
      <c r="AB74" s="22"/>
      <c r="AC74" s="22"/>
      <c r="AD74" s="22"/>
      <c r="AE74" s="22"/>
      <c r="AF74" s="22"/>
      <c r="AG74" s="22"/>
      <c r="AH74" s="22"/>
      <c r="AI74" s="22"/>
      <c r="AJ74" s="22"/>
      <c r="AK74" s="22"/>
      <c r="AL74" s="22"/>
      <c r="AM74" s="22"/>
      <c r="AN74" s="22"/>
      <c r="AO74" s="22"/>
      <c r="AP74" s="22"/>
      <c r="AQ74" s="22"/>
      <c r="AR74" s="22"/>
      <c r="AS74" s="22"/>
      <c r="AT74" s="22"/>
      <c r="AU74" s="22"/>
      <c r="AV74" s="22"/>
      <c r="AW74" s="22"/>
      <c r="AX74" s="22"/>
      <c r="AY74" s="22"/>
      <c r="AZ74" s="22"/>
      <c r="BA74" s="22"/>
      <c r="BB74" s="22"/>
      <c r="BC74" s="22"/>
      <c r="BD74" s="22"/>
      <c r="BE74" s="22"/>
      <c r="BF74" s="22"/>
      <c r="BG74" s="22"/>
      <c r="BH74" s="22"/>
      <c r="BI74" s="22"/>
      <c r="BJ74" s="22"/>
      <c r="BK74" s="22"/>
      <c r="BL74" s="22"/>
      <c r="BM74" s="22"/>
    </row>
    <row r="75" spans="1:65" s="3" customFormat="1" ht="30" customHeight="1" thickBot="1" x14ac:dyDescent="0.3">
      <c r="A75" s="33"/>
      <c r="B75" s="87" t="s">
        <v>82</v>
      </c>
      <c r="C75" s="83" t="s">
        <v>40</v>
      </c>
      <c r="D75" s="83" t="s">
        <v>47</v>
      </c>
      <c r="E75" s="84">
        <v>0</v>
      </c>
      <c r="F75" s="88">
        <f>G74+1</f>
        <v>44109</v>
      </c>
      <c r="G75" s="88">
        <f>F75+20</f>
        <v>44129</v>
      </c>
      <c r="H75" s="11"/>
      <c r="I75" s="11"/>
      <c r="J75" s="22"/>
      <c r="K75" s="22"/>
      <c r="L75" s="22"/>
      <c r="M75" s="22"/>
      <c r="N75" s="22"/>
      <c r="O75" s="22"/>
      <c r="P75" s="22"/>
      <c r="Q75" s="22"/>
      <c r="R75" s="22"/>
      <c r="S75" s="22"/>
      <c r="T75" s="22"/>
      <c r="U75" s="22"/>
      <c r="V75" s="22"/>
      <c r="W75" s="22"/>
      <c r="X75" s="22"/>
      <c r="Y75" s="22"/>
      <c r="Z75" s="22"/>
      <c r="AA75" s="78"/>
      <c r="AB75" s="22"/>
      <c r="AC75" s="22"/>
      <c r="AD75" s="22"/>
      <c r="AE75" s="22"/>
      <c r="AF75" s="22"/>
      <c r="AG75" s="22"/>
      <c r="AH75" s="22"/>
      <c r="AI75" s="22"/>
      <c r="AJ75" s="22"/>
      <c r="AK75" s="22"/>
      <c r="AL75" s="22"/>
      <c r="AM75" s="22"/>
      <c r="AN75" s="22"/>
      <c r="AO75" s="22"/>
      <c r="AP75" s="22"/>
      <c r="AQ75" s="22"/>
      <c r="AR75" s="22"/>
      <c r="AS75" s="22"/>
      <c r="AT75" s="22"/>
      <c r="AU75" s="22"/>
      <c r="AV75" s="22"/>
      <c r="AW75" s="22"/>
      <c r="AX75" s="22"/>
      <c r="AY75" s="22"/>
      <c r="AZ75" s="22"/>
      <c r="BA75" s="22"/>
      <c r="BB75" s="22"/>
      <c r="BC75" s="22"/>
      <c r="BD75" s="22"/>
      <c r="BE75" s="22"/>
      <c r="BF75" s="22"/>
      <c r="BG75" s="22"/>
      <c r="BH75" s="22"/>
      <c r="BI75" s="22"/>
      <c r="BJ75" s="22"/>
      <c r="BK75" s="22"/>
      <c r="BL75" s="22"/>
      <c r="BM75" s="22"/>
    </row>
    <row r="76" spans="1:65" s="3" customFormat="1" ht="30" customHeight="1" thickBot="1" x14ac:dyDescent="0.3">
      <c r="A76" s="33"/>
      <c r="B76" s="87" t="s">
        <v>83</v>
      </c>
      <c r="C76" s="89" t="s">
        <v>84</v>
      </c>
      <c r="D76" s="83" t="s">
        <v>47</v>
      </c>
      <c r="E76" s="84">
        <v>0</v>
      </c>
      <c r="F76" s="88">
        <f>G75+1</f>
        <v>44130</v>
      </c>
      <c r="G76" s="88">
        <f>G8</f>
        <v>44136</v>
      </c>
      <c r="H76" s="11"/>
      <c r="I76" s="11"/>
      <c r="J76" s="22"/>
      <c r="K76" s="22"/>
      <c r="L76" s="22"/>
      <c r="M76" s="22"/>
      <c r="N76" s="22"/>
      <c r="O76" s="22"/>
      <c r="P76" s="22"/>
      <c r="Q76" s="22"/>
      <c r="R76" s="22"/>
      <c r="S76" s="22"/>
      <c r="T76" s="22"/>
      <c r="U76" s="22"/>
      <c r="V76" s="22"/>
      <c r="W76" s="22"/>
      <c r="X76" s="22"/>
      <c r="Y76" s="22"/>
      <c r="Z76" s="22"/>
      <c r="AA76" s="78"/>
      <c r="AB76" s="22"/>
      <c r="AC76" s="22"/>
      <c r="AD76" s="22"/>
      <c r="AE76" s="22"/>
      <c r="AF76" s="22"/>
      <c r="AG76" s="22"/>
      <c r="AH76" s="22"/>
      <c r="AI76" s="22"/>
      <c r="AJ76" s="22"/>
      <c r="AK76" s="22"/>
      <c r="AL76" s="22"/>
      <c r="AM76" s="22"/>
      <c r="AN76" s="22"/>
      <c r="AO76" s="22"/>
      <c r="AP76" s="22"/>
      <c r="AQ76" s="22"/>
      <c r="AR76" s="22"/>
      <c r="AS76" s="22"/>
      <c r="AT76" s="22"/>
      <c r="AU76" s="22"/>
      <c r="AV76" s="22"/>
      <c r="AW76" s="22"/>
      <c r="AX76" s="22"/>
      <c r="AY76" s="22"/>
      <c r="AZ76" s="22"/>
      <c r="BA76" s="22"/>
      <c r="BB76" s="22"/>
      <c r="BC76" s="22"/>
      <c r="BD76" s="22"/>
      <c r="BE76" s="22"/>
      <c r="BF76" s="22"/>
      <c r="BG76" s="22"/>
      <c r="BH76" s="22"/>
      <c r="BI76" s="22"/>
      <c r="BJ76" s="22"/>
      <c r="BK76" s="22"/>
      <c r="BL76" s="22"/>
      <c r="BM76" s="22"/>
    </row>
    <row r="77" spans="1:65" s="3" customFormat="1" ht="30" customHeight="1" thickBot="1" x14ac:dyDescent="0.3">
      <c r="A77" s="33"/>
      <c r="B77" s="87" t="s">
        <v>89</v>
      </c>
      <c r="C77" s="89" t="s">
        <v>38</v>
      </c>
      <c r="D77" s="83" t="s">
        <v>47</v>
      </c>
      <c r="E77" s="84">
        <v>0</v>
      </c>
      <c r="F77" s="88">
        <v>44137</v>
      </c>
      <c r="G77" s="88">
        <v>44138</v>
      </c>
      <c r="H77" s="11"/>
      <c r="I77" s="11"/>
      <c r="J77" s="22"/>
      <c r="K77" s="22"/>
      <c r="L77" s="22"/>
      <c r="M77" s="22"/>
      <c r="N77" s="22"/>
      <c r="O77" s="22"/>
      <c r="P77" s="22"/>
      <c r="Q77" s="22"/>
      <c r="R77" s="22"/>
      <c r="S77" s="22"/>
      <c r="T77" s="22"/>
      <c r="U77" s="22"/>
      <c r="V77" s="22"/>
      <c r="W77" s="22"/>
      <c r="X77" s="22"/>
      <c r="Y77" s="22"/>
      <c r="Z77" s="22"/>
      <c r="AA77" s="78"/>
      <c r="AB77" s="22"/>
      <c r="AC77" s="22"/>
      <c r="AD77" s="22"/>
      <c r="AE77" s="22"/>
      <c r="AF77" s="22"/>
      <c r="AG77" s="22"/>
      <c r="AH77" s="22"/>
      <c r="AI77" s="22"/>
      <c r="AJ77" s="22"/>
      <c r="AK77" s="22"/>
      <c r="AL77" s="22"/>
      <c r="AM77" s="22"/>
      <c r="AN77" s="22"/>
      <c r="AO77" s="22"/>
      <c r="AP77" s="22"/>
      <c r="AQ77" s="22"/>
      <c r="AR77" s="22"/>
      <c r="AS77" s="22"/>
      <c r="AT77" s="22"/>
      <c r="AU77" s="22"/>
      <c r="AV77" s="22"/>
      <c r="AW77" s="22"/>
      <c r="AX77" s="22"/>
      <c r="AY77" s="22"/>
      <c r="AZ77" s="22"/>
      <c r="BA77" s="22"/>
      <c r="BB77" s="22"/>
      <c r="BC77" s="22"/>
      <c r="BD77" s="22"/>
      <c r="BE77" s="22"/>
      <c r="BF77" s="22"/>
      <c r="BG77" s="22"/>
      <c r="BH77" s="22"/>
      <c r="BI77" s="22"/>
      <c r="BJ77" s="22"/>
      <c r="BK77" s="22"/>
      <c r="BL77" s="22"/>
      <c r="BM77" s="22"/>
    </row>
    <row r="78" spans="1:65" s="3" customFormat="1" ht="30" customHeight="1" thickBot="1" x14ac:dyDescent="0.3">
      <c r="A78" s="33"/>
      <c r="B78" s="87" t="s">
        <v>91</v>
      </c>
      <c r="C78" s="90" t="s">
        <v>40</v>
      </c>
      <c r="D78" s="83" t="s">
        <v>47</v>
      </c>
      <c r="E78" s="84">
        <v>0</v>
      </c>
      <c r="F78" s="88">
        <f>G77+1</f>
        <v>44139</v>
      </c>
      <c r="G78" s="88">
        <f>F78+14</f>
        <v>44153</v>
      </c>
      <c r="H78" s="11"/>
      <c r="I78" s="11"/>
      <c r="J78" s="22"/>
      <c r="K78" s="22"/>
      <c r="L78" s="22"/>
      <c r="M78" s="22"/>
      <c r="N78" s="22"/>
      <c r="O78" s="22"/>
      <c r="P78" s="22"/>
      <c r="Q78" s="22"/>
      <c r="R78" s="22"/>
      <c r="S78" s="22"/>
      <c r="T78" s="22"/>
      <c r="U78" s="22"/>
      <c r="V78" s="22"/>
      <c r="W78" s="22"/>
      <c r="X78" s="22"/>
      <c r="Y78" s="22"/>
      <c r="Z78" s="22"/>
      <c r="AA78" s="78"/>
      <c r="AB78" s="22"/>
      <c r="AC78" s="22"/>
      <c r="AD78" s="22"/>
      <c r="AE78" s="22"/>
      <c r="AF78" s="22"/>
      <c r="AG78" s="22"/>
      <c r="AH78" s="22"/>
      <c r="AI78" s="22"/>
      <c r="AJ78" s="22"/>
      <c r="AK78" s="22"/>
      <c r="AL78" s="22"/>
      <c r="AM78" s="22"/>
      <c r="AN78" s="22"/>
      <c r="AO78" s="22"/>
      <c r="AP78" s="22"/>
      <c r="AQ78" s="22"/>
      <c r="AR78" s="22"/>
      <c r="AS78" s="22"/>
      <c r="AT78" s="22"/>
      <c r="AU78" s="22"/>
      <c r="AV78" s="22"/>
      <c r="AW78" s="22"/>
      <c r="AX78" s="22"/>
      <c r="AY78" s="22"/>
      <c r="AZ78" s="22"/>
      <c r="BA78" s="22"/>
      <c r="BB78" s="22"/>
      <c r="BC78" s="22"/>
      <c r="BD78" s="22"/>
      <c r="BE78" s="22"/>
      <c r="BF78" s="22"/>
      <c r="BG78" s="22"/>
      <c r="BH78" s="22"/>
      <c r="BI78" s="22"/>
      <c r="BJ78" s="22"/>
      <c r="BK78" s="22"/>
      <c r="BL78" s="22"/>
      <c r="BM78" s="22"/>
    </row>
    <row r="79" spans="1:65" s="3" customFormat="1" ht="30" customHeight="1" thickBot="1" x14ac:dyDescent="0.3">
      <c r="A79" s="33"/>
      <c r="B79" s="87" t="s">
        <v>94</v>
      </c>
      <c r="C79" s="90" t="s">
        <v>66</v>
      </c>
      <c r="D79" s="83" t="s">
        <v>47</v>
      </c>
      <c r="E79" s="84">
        <v>0</v>
      </c>
      <c r="F79" s="88">
        <f>G78+1</f>
        <v>44154</v>
      </c>
      <c r="G79" s="88">
        <f>F79+14</f>
        <v>44168</v>
      </c>
      <c r="H79" s="11"/>
      <c r="I79" s="11"/>
      <c r="J79" s="22"/>
      <c r="K79" s="22"/>
      <c r="L79" s="22"/>
      <c r="M79" s="22"/>
      <c r="N79" s="22"/>
      <c r="O79" s="22"/>
      <c r="P79" s="22"/>
      <c r="Q79" s="22"/>
      <c r="R79" s="22"/>
      <c r="S79" s="22"/>
      <c r="T79" s="22"/>
      <c r="U79" s="22"/>
      <c r="V79" s="22"/>
      <c r="W79" s="22"/>
      <c r="X79" s="22"/>
      <c r="Y79" s="22"/>
      <c r="Z79" s="22"/>
      <c r="AA79" s="78"/>
      <c r="AB79" s="22"/>
      <c r="AC79" s="22"/>
      <c r="AD79" s="22"/>
      <c r="AE79" s="22"/>
      <c r="AF79" s="22"/>
      <c r="AG79" s="22"/>
      <c r="AH79" s="22"/>
      <c r="AI79" s="22"/>
      <c r="AJ79" s="22"/>
      <c r="AK79" s="22"/>
      <c r="AL79" s="22"/>
      <c r="AM79" s="22"/>
      <c r="AN79" s="22"/>
      <c r="AO79" s="22"/>
      <c r="AP79" s="22"/>
      <c r="AQ79" s="22"/>
      <c r="AR79" s="22"/>
      <c r="AS79" s="22"/>
      <c r="AT79" s="22"/>
      <c r="AU79" s="22"/>
      <c r="AV79" s="22"/>
      <c r="AW79" s="22"/>
      <c r="AX79" s="22"/>
      <c r="AY79" s="22"/>
      <c r="AZ79" s="22"/>
      <c r="BA79" s="22"/>
      <c r="BB79" s="22"/>
      <c r="BC79" s="22"/>
      <c r="BD79" s="22"/>
      <c r="BE79" s="22"/>
      <c r="BF79" s="22"/>
      <c r="BG79" s="22"/>
      <c r="BH79" s="22"/>
      <c r="BI79" s="22"/>
      <c r="BJ79" s="22"/>
      <c r="BK79" s="22"/>
      <c r="BL79" s="22"/>
      <c r="BM79" s="22"/>
    </row>
    <row r="80" spans="1:65" s="3" customFormat="1" ht="30" customHeight="1" thickBot="1" x14ac:dyDescent="0.3">
      <c r="A80" s="33"/>
      <c r="B80" s="87" t="s">
        <v>98</v>
      </c>
      <c r="C80" s="90" t="s">
        <v>61</v>
      </c>
      <c r="D80" s="83" t="s">
        <v>47</v>
      </c>
      <c r="E80" s="84">
        <v>0</v>
      </c>
      <c r="F80" s="88">
        <f>G79+1</f>
        <v>44169</v>
      </c>
      <c r="G80" s="88">
        <f>G55+7</f>
        <v>44190</v>
      </c>
      <c r="H80" s="11"/>
      <c r="I80" s="11"/>
      <c r="J80" s="22"/>
      <c r="K80" s="22"/>
      <c r="L80" s="22"/>
      <c r="M80" s="22"/>
      <c r="N80" s="22"/>
      <c r="O80" s="22"/>
      <c r="P80" s="22"/>
      <c r="Q80" s="22"/>
      <c r="R80" s="22"/>
      <c r="S80" s="22"/>
      <c r="T80" s="22"/>
      <c r="U80" s="22"/>
      <c r="V80" s="22"/>
      <c r="W80" s="22"/>
      <c r="X80" s="22"/>
      <c r="Y80" s="22"/>
      <c r="Z80" s="22"/>
      <c r="AA80" s="78"/>
      <c r="AB80" s="22"/>
      <c r="AC80" s="22"/>
      <c r="AD80" s="22"/>
      <c r="AE80" s="22"/>
      <c r="AF80" s="22"/>
      <c r="AG80" s="22"/>
      <c r="AH80" s="22"/>
      <c r="AI80" s="22"/>
      <c r="AJ80" s="22"/>
      <c r="AK80" s="22"/>
      <c r="AL80" s="22"/>
      <c r="AM80" s="22"/>
      <c r="AN80" s="22"/>
      <c r="AO80" s="22"/>
      <c r="AP80" s="22"/>
      <c r="AQ80" s="22"/>
      <c r="AR80" s="22"/>
      <c r="AS80" s="22"/>
      <c r="AT80" s="22"/>
      <c r="AU80" s="22"/>
      <c r="AV80" s="22"/>
      <c r="AW80" s="22"/>
      <c r="AX80" s="22"/>
      <c r="AY80" s="22"/>
      <c r="AZ80" s="22"/>
      <c r="BA80" s="22"/>
      <c r="BB80" s="22"/>
      <c r="BC80" s="22"/>
      <c r="BD80" s="22"/>
      <c r="BE80" s="22"/>
      <c r="BF80" s="22"/>
      <c r="BG80" s="22"/>
      <c r="BH80" s="22"/>
      <c r="BI80" s="22"/>
      <c r="BJ80" s="22"/>
      <c r="BK80" s="22"/>
      <c r="BL80" s="22"/>
      <c r="BM80" s="22"/>
    </row>
    <row r="81" spans="1:65" s="3" customFormat="1" ht="30" customHeight="1" thickBot="1" x14ac:dyDescent="0.3">
      <c r="A81" s="33"/>
      <c r="B81" s="87" t="s">
        <v>100</v>
      </c>
      <c r="C81" s="90" t="s">
        <v>61</v>
      </c>
      <c r="D81" s="83" t="s">
        <v>47</v>
      </c>
      <c r="E81" s="84">
        <v>0</v>
      </c>
      <c r="F81" s="88">
        <f>G80+3</f>
        <v>44193</v>
      </c>
      <c r="G81" s="88">
        <f>F81+10</f>
        <v>44203</v>
      </c>
      <c r="H81" s="11"/>
      <c r="I81" s="11"/>
      <c r="J81" s="22"/>
      <c r="K81" s="22"/>
      <c r="L81" s="22"/>
      <c r="M81" s="22"/>
      <c r="N81" s="22"/>
      <c r="O81" s="22"/>
      <c r="P81" s="22"/>
      <c r="Q81" s="22"/>
      <c r="R81" s="22"/>
      <c r="S81" s="22"/>
      <c r="T81" s="22"/>
      <c r="U81" s="22"/>
      <c r="V81" s="22"/>
      <c r="W81" s="22"/>
      <c r="X81" s="22"/>
      <c r="Y81" s="22"/>
      <c r="Z81" s="22"/>
      <c r="AA81" s="78"/>
      <c r="AB81" s="22"/>
      <c r="AC81" s="22"/>
      <c r="AD81" s="22"/>
      <c r="AE81" s="22"/>
      <c r="AF81" s="22"/>
      <c r="AG81" s="22"/>
      <c r="AH81" s="22"/>
      <c r="AI81" s="22"/>
      <c r="AJ81" s="22"/>
      <c r="AK81" s="22"/>
      <c r="AL81" s="22"/>
      <c r="AM81" s="22"/>
      <c r="AN81" s="22"/>
      <c r="AO81" s="22"/>
      <c r="AP81" s="22"/>
      <c r="AQ81" s="22"/>
      <c r="AR81" s="22"/>
      <c r="AS81" s="22"/>
      <c r="AT81" s="22"/>
      <c r="AU81" s="22"/>
      <c r="AV81" s="22"/>
      <c r="AW81" s="22"/>
      <c r="AX81" s="22"/>
      <c r="AY81" s="22"/>
      <c r="AZ81" s="22"/>
      <c r="BA81" s="22"/>
      <c r="BB81" s="22"/>
      <c r="BC81" s="22"/>
      <c r="BD81" s="22"/>
      <c r="BE81" s="22"/>
      <c r="BF81" s="22"/>
      <c r="BG81" s="22"/>
      <c r="BH81" s="22"/>
      <c r="BI81" s="22"/>
      <c r="BJ81" s="22"/>
      <c r="BK81" s="22"/>
      <c r="BL81" s="22"/>
      <c r="BM81" s="22"/>
    </row>
    <row r="82" spans="1:65" s="3" customFormat="1" ht="30" customHeight="1" thickBot="1" x14ac:dyDescent="0.3">
      <c r="A82" s="33"/>
      <c r="B82" s="87" t="s">
        <v>108</v>
      </c>
      <c r="C82" s="90" t="s">
        <v>40</v>
      </c>
      <c r="D82" s="83" t="s">
        <v>47</v>
      </c>
      <c r="E82" s="84">
        <v>0</v>
      </c>
      <c r="F82" s="88">
        <f>G81+1</f>
        <v>44204</v>
      </c>
      <c r="G82" s="88">
        <f>F82+16</f>
        <v>44220</v>
      </c>
      <c r="H82" s="11"/>
      <c r="I82" s="11"/>
      <c r="J82" s="22"/>
      <c r="K82" s="22"/>
      <c r="L82" s="22"/>
      <c r="M82" s="22"/>
      <c r="N82" s="22"/>
      <c r="O82" s="22"/>
      <c r="P82" s="22"/>
      <c r="Q82" s="22"/>
      <c r="R82" s="22"/>
      <c r="S82" s="22"/>
      <c r="T82" s="22"/>
      <c r="U82" s="22"/>
      <c r="V82" s="22"/>
      <c r="W82" s="22"/>
      <c r="X82" s="22"/>
      <c r="Y82" s="22"/>
      <c r="Z82" s="22"/>
      <c r="AA82" s="78"/>
      <c r="AB82" s="22"/>
      <c r="AC82" s="22"/>
      <c r="AD82" s="22"/>
      <c r="AE82" s="22"/>
      <c r="AF82" s="22"/>
      <c r="AG82" s="22"/>
      <c r="AH82" s="22"/>
      <c r="AI82" s="22"/>
      <c r="AJ82" s="22"/>
      <c r="AK82" s="22"/>
      <c r="AL82" s="22"/>
      <c r="AM82" s="22"/>
      <c r="AN82" s="22"/>
      <c r="AO82" s="22"/>
      <c r="AP82" s="22"/>
      <c r="AQ82" s="22"/>
      <c r="AR82" s="22"/>
      <c r="AS82" s="22"/>
      <c r="AT82" s="22"/>
      <c r="AU82" s="22"/>
      <c r="AV82" s="22"/>
      <c r="AW82" s="22"/>
      <c r="AX82" s="22"/>
      <c r="AY82" s="22"/>
      <c r="AZ82" s="22"/>
      <c r="BA82" s="22"/>
      <c r="BB82" s="22"/>
      <c r="BC82" s="22"/>
      <c r="BD82" s="22"/>
      <c r="BE82" s="22"/>
      <c r="BF82" s="22"/>
      <c r="BG82" s="22"/>
      <c r="BH82" s="22"/>
      <c r="BI82" s="22"/>
      <c r="BJ82" s="22"/>
      <c r="BK82" s="22"/>
      <c r="BL82" s="22"/>
      <c r="BM82" s="22"/>
    </row>
    <row r="83" spans="1:65" s="3" customFormat="1" ht="30" customHeight="1" thickBot="1" x14ac:dyDescent="0.3">
      <c r="A83" s="33"/>
      <c r="B83" s="87" t="s">
        <v>109</v>
      </c>
      <c r="C83" s="89" t="s">
        <v>40</v>
      </c>
      <c r="D83" s="83" t="s">
        <v>47</v>
      </c>
      <c r="E83" s="84">
        <v>0</v>
      </c>
      <c r="F83" s="88">
        <f>F29</f>
        <v>44216</v>
      </c>
      <c r="G83" s="88">
        <f>G29</f>
        <v>44227</v>
      </c>
      <c r="H83" s="11"/>
      <c r="I83" s="11"/>
      <c r="J83" s="22"/>
      <c r="K83" s="22"/>
      <c r="L83" s="22"/>
      <c r="M83" s="22"/>
      <c r="N83" s="22"/>
      <c r="O83" s="22"/>
      <c r="P83" s="22"/>
      <c r="Q83" s="22"/>
      <c r="R83" s="22"/>
      <c r="S83" s="22"/>
      <c r="T83" s="22"/>
      <c r="U83" s="22"/>
      <c r="V83" s="22"/>
      <c r="W83" s="22"/>
      <c r="X83" s="22"/>
      <c r="Y83" s="22"/>
      <c r="Z83" s="22"/>
      <c r="AA83" s="78"/>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2"/>
      <c r="BL83" s="22"/>
      <c r="BM83" s="22"/>
    </row>
    <row r="84" spans="1:65" s="3" customFormat="1" ht="30" customHeight="1" thickBot="1" x14ac:dyDescent="0.3">
      <c r="A84" s="33"/>
      <c r="B84" s="87" t="s">
        <v>111</v>
      </c>
      <c r="C84" s="90" t="s">
        <v>38</v>
      </c>
      <c r="D84" s="83" t="s">
        <v>47</v>
      </c>
      <c r="E84" s="84">
        <v>0</v>
      </c>
      <c r="F84" s="88">
        <f>F31</f>
        <v>44228</v>
      </c>
      <c r="G84" s="88">
        <f>G31</f>
        <v>44229</v>
      </c>
      <c r="H84" s="11"/>
      <c r="I84" s="11"/>
      <c r="J84" s="22"/>
      <c r="K84" s="22"/>
      <c r="L84" s="22"/>
      <c r="M84" s="22"/>
      <c r="N84" s="22"/>
      <c r="O84" s="22"/>
      <c r="P84" s="22"/>
      <c r="Q84" s="22"/>
      <c r="R84" s="22"/>
      <c r="S84" s="22"/>
      <c r="T84" s="22"/>
      <c r="U84" s="22"/>
      <c r="V84" s="22"/>
      <c r="W84" s="22"/>
      <c r="X84" s="22"/>
      <c r="Y84" s="22"/>
      <c r="Z84" s="22"/>
      <c r="AA84" s="78"/>
      <c r="AB84" s="22"/>
      <c r="AC84" s="22"/>
      <c r="AD84" s="22"/>
      <c r="AE84" s="22"/>
      <c r="AF84" s="22"/>
      <c r="AG84" s="22"/>
      <c r="AH84" s="22"/>
      <c r="AI84" s="22"/>
      <c r="AJ84" s="22"/>
      <c r="AK84" s="22"/>
      <c r="AL84" s="22"/>
      <c r="AM84" s="22"/>
      <c r="AN84" s="22"/>
      <c r="AO84" s="22"/>
      <c r="AP84" s="22"/>
      <c r="AQ84" s="22"/>
      <c r="AR84" s="22"/>
      <c r="AS84" s="22"/>
      <c r="AT84" s="22"/>
      <c r="AU84" s="22"/>
      <c r="AV84" s="22"/>
      <c r="AW84" s="22"/>
      <c r="AX84" s="22"/>
      <c r="AY84" s="22"/>
      <c r="AZ84" s="22"/>
      <c r="BA84" s="22"/>
      <c r="BB84" s="22"/>
      <c r="BC84" s="22"/>
      <c r="BD84" s="22"/>
      <c r="BE84" s="22"/>
      <c r="BF84" s="22"/>
      <c r="BG84" s="22"/>
      <c r="BH84" s="22"/>
      <c r="BI84" s="22"/>
      <c r="BJ84" s="22"/>
      <c r="BK84" s="22"/>
      <c r="BL84" s="22"/>
      <c r="BM84" s="22"/>
    </row>
    <row r="85" spans="1:65" s="3" customFormat="1" ht="30" customHeight="1" thickBot="1" x14ac:dyDescent="0.3">
      <c r="A85" s="33"/>
      <c r="B85" s="87" t="s">
        <v>113</v>
      </c>
      <c r="C85" s="90" t="s">
        <v>61</v>
      </c>
      <c r="D85" s="83" t="s">
        <v>47</v>
      </c>
      <c r="E85" s="84">
        <v>0</v>
      </c>
      <c r="F85" s="88">
        <f>G84+1</f>
        <v>44230</v>
      </c>
      <c r="G85" s="88">
        <f>F85+30</f>
        <v>44260</v>
      </c>
      <c r="H85" s="11"/>
      <c r="I85" s="11"/>
      <c r="J85" s="22"/>
      <c r="K85" s="22"/>
      <c r="L85" s="22"/>
      <c r="M85" s="22"/>
      <c r="N85" s="22"/>
      <c r="O85" s="22"/>
      <c r="P85" s="22"/>
      <c r="Q85" s="22"/>
      <c r="R85" s="22"/>
      <c r="S85" s="22"/>
      <c r="T85" s="22"/>
      <c r="U85" s="22"/>
      <c r="V85" s="22"/>
      <c r="W85" s="22"/>
      <c r="X85" s="22"/>
      <c r="Y85" s="22"/>
      <c r="Z85" s="22"/>
      <c r="AA85" s="78"/>
      <c r="AB85" s="22"/>
      <c r="AC85" s="22"/>
      <c r="AD85" s="22"/>
      <c r="AE85" s="22"/>
      <c r="AF85" s="22"/>
      <c r="AG85" s="22"/>
      <c r="AH85" s="22"/>
      <c r="AI85" s="22"/>
      <c r="AJ85" s="22"/>
      <c r="AK85" s="22"/>
      <c r="AL85" s="22"/>
      <c r="AM85" s="22"/>
      <c r="AN85" s="22"/>
      <c r="AO85" s="22"/>
      <c r="AP85" s="22"/>
      <c r="AQ85" s="22"/>
      <c r="AR85" s="22"/>
      <c r="AS85" s="22"/>
      <c r="AT85" s="22"/>
      <c r="AU85" s="22"/>
      <c r="AV85" s="22"/>
      <c r="AW85" s="22"/>
      <c r="AX85" s="22"/>
      <c r="AY85" s="22"/>
      <c r="AZ85" s="22"/>
      <c r="BA85" s="22"/>
      <c r="BB85" s="22"/>
      <c r="BC85" s="22"/>
      <c r="BD85" s="22"/>
      <c r="BE85" s="22"/>
      <c r="BF85" s="22"/>
      <c r="BG85" s="22"/>
      <c r="BH85" s="22"/>
      <c r="BI85" s="22"/>
      <c r="BJ85" s="22"/>
      <c r="BK85" s="22"/>
      <c r="BL85" s="22"/>
      <c r="BM85" s="22"/>
    </row>
    <row r="86" spans="1:65" s="3" customFormat="1" ht="30" customHeight="1" thickBot="1" x14ac:dyDescent="0.3">
      <c r="A86" s="33"/>
      <c r="B86" s="87" t="s">
        <v>114</v>
      </c>
      <c r="C86" s="90" t="s">
        <v>61</v>
      </c>
      <c r="D86" s="83" t="s">
        <v>47</v>
      </c>
      <c r="E86" s="84">
        <v>0</v>
      </c>
      <c r="F86" s="88">
        <f>G85+3</f>
        <v>44263</v>
      </c>
      <c r="G86" s="88">
        <f>F86+30</f>
        <v>44293</v>
      </c>
      <c r="H86" s="11"/>
      <c r="I86" s="11"/>
      <c r="J86" s="22"/>
      <c r="K86" s="22"/>
      <c r="L86" s="22"/>
      <c r="M86" s="22"/>
      <c r="N86" s="22"/>
      <c r="O86" s="22"/>
      <c r="P86" s="22"/>
      <c r="Q86" s="22"/>
      <c r="R86" s="22"/>
      <c r="S86" s="22"/>
      <c r="T86" s="22"/>
      <c r="U86" s="22"/>
      <c r="V86" s="22"/>
      <c r="W86" s="22"/>
      <c r="X86" s="22"/>
      <c r="Y86" s="22"/>
      <c r="Z86" s="22"/>
      <c r="AA86" s="78"/>
      <c r="AB86" s="22"/>
      <c r="AC86" s="22"/>
      <c r="AD86" s="22"/>
      <c r="AE86" s="22"/>
      <c r="AF86" s="22"/>
      <c r="AG86" s="22"/>
      <c r="AH86" s="22"/>
      <c r="AI86" s="22"/>
      <c r="AJ86" s="22"/>
      <c r="AK86" s="22"/>
      <c r="AL86" s="22"/>
      <c r="AM86" s="22"/>
      <c r="AN86" s="22"/>
      <c r="AO86" s="22"/>
      <c r="AP86" s="22"/>
      <c r="AQ86" s="22"/>
      <c r="AR86" s="22"/>
      <c r="AS86" s="22"/>
      <c r="AT86" s="22"/>
      <c r="AU86" s="22"/>
      <c r="AV86" s="22"/>
      <c r="AW86" s="22"/>
      <c r="AX86" s="22"/>
      <c r="AY86" s="22"/>
      <c r="AZ86" s="22"/>
      <c r="BA86" s="22"/>
      <c r="BB86" s="22"/>
      <c r="BC86" s="22"/>
      <c r="BD86" s="22"/>
      <c r="BE86" s="22"/>
      <c r="BF86" s="22"/>
      <c r="BG86" s="22"/>
      <c r="BH86" s="22"/>
      <c r="BI86" s="22"/>
      <c r="BJ86" s="22"/>
      <c r="BK86" s="22"/>
      <c r="BL86" s="22"/>
      <c r="BM86" s="22"/>
    </row>
    <row r="87" spans="1:65" s="3" customFormat="1" ht="30" customHeight="1" thickBot="1" x14ac:dyDescent="0.3">
      <c r="A87" s="33"/>
      <c r="B87" s="87" t="s">
        <v>117</v>
      </c>
      <c r="C87" s="90" t="s">
        <v>61</v>
      </c>
      <c r="D87" s="83" t="s">
        <v>47</v>
      </c>
      <c r="E87" s="84">
        <v>0</v>
      </c>
      <c r="F87" s="88">
        <f>G86+1</f>
        <v>44294</v>
      </c>
      <c r="G87" s="88">
        <f>F87+13</f>
        <v>44307</v>
      </c>
      <c r="H87" s="11"/>
      <c r="I87" s="11"/>
      <c r="J87" s="22"/>
      <c r="K87" s="22"/>
      <c r="L87" s="22"/>
      <c r="M87" s="22"/>
      <c r="N87" s="22"/>
      <c r="O87" s="22"/>
      <c r="P87" s="22"/>
      <c r="Q87" s="22"/>
      <c r="R87" s="22"/>
      <c r="S87" s="22"/>
      <c r="T87" s="22"/>
      <c r="U87" s="22"/>
      <c r="V87" s="22"/>
      <c r="W87" s="22"/>
      <c r="X87" s="22"/>
      <c r="Y87" s="22"/>
      <c r="Z87" s="22"/>
      <c r="AA87" s="78"/>
      <c r="AB87" s="22"/>
      <c r="AC87" s="22"/>
      <c r="AD87" s="22"/>
      <c r="AE87" s="22"/>
      <c r="AF87" s="22"/>
      <c r="AG87" s="22"/>
      <c r="AH87" s="22"/>
      <c r="AI87" s="22"/>
      <c r="AJ87" s="22"/>
      <c r="AK87" s="22"/>
      <c r="AL87" s="22"/>
      <c r="AM87" s="22"/>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row>
    <row r="88" spans="1:65" s="3" customFormat="1" ht="30" customHeight="1" thickBot="1" x14ac:dyDescent="0.3">
      <c r="A88" s="33"/>
      <c r="B88" s="87" t="s">
        <v>118</v>
      </c>
      <c r="C88" s="90" t="s">
        <v>61</v>
      </c>
      <c r="D88" s="83" t="s">
        <v>47</v>
      </c>
      <c r="E88" s="84">
        <v>0</v>
      </c>
      <c r="F88" s="88">
        <f>G87+2</f>
        <v>44309</v>
      </c>
      <c r="G88" s="88">
        <f>F88+6</f>
        <v>44315</v>
      </c>
      <c r="H88" s="11"/>
      <c r="I88" s="11"/>
      <c r="J88" s="22"/>
      <c r="K88" s="22"/>
      <c r="L88" s="22"/>
      <c r="M88" s="22"/>
      <c r="N88" s="22"/>
      <c r="O88" s="22"/>
      <c r="P88" s="22"/>
      <c r="Q88" s="22"/>
      <c r="R88" s="22"/>
      <c r="S88" s="22"/>
      <c r="T88" s="22"/>
      <c r="U88" s="22"/>
      <c r="V88" s="22"/>
      <c r="W88" s="22"/>
      <c r="X88" s="22"/>
      <c r="Y88" s="22"/>
      <c r="Z88" s="22"/>
      <c r="AA88" s="78"/>
      <c r="AB88" s="22"/>
      <c r="AC88" s="22"/>
      <c r="AD88" s="22"/>
      <c r="AE88" s="22"/>
      <c r="AF88" s="22"/>
      <c r="AG88" s="22"/>
      <c r="AH88" s="22"/>
      <c r="AI88" s="22"/>
      <c r="AJ88" s="22"/>
      <c r="AK88" s="22"/>
      <c r="AL88" s="22"/>
      <c r="AM88" s="22"/>
      <c r="AN88" s="22"/>
      <c r="AO88" s="22"/>
      <c r="AP88" s="22"/>
      <c r="AQ88" s="22"/>
      <c r="AR88" s="22"/>
      <c r="AS88" s="22"/>
      <c r="AT88" s="22"/>
      <c r="AU88" s="22"/>
      <c r="AV88" s="22"/>
      <c r="AW88" s="22"/>
      <c r="AX88" s="22"/>
      <c r="AY88" s="22"/>
      <c r="AZ88" s="22"/>
      <c r="BA88" s="22"/>
      <c r="BB88" s="22"/>
      <c r="BC88" s="22"/>
      <c r="BD88" s="22"/>
      <c r="BE88" s="22"/>
      <c r="BF88" s="22"/>
      <c r="BG88" s="22"/>
      <c r="BH88" s="22"/>
      <c r="BI88" s="22"/>
      <c r="BJ88" s="22"/>
      <c r="BK88" s="22"/>
      <c r="BL88" s="22"/>
      <c r="BM88" s="22"/>
    </row>
    <row r="89" spans="1:65" s="3" customFormat="1" ht="30" customHeight="1" thickBot="1" x14ac:dyDescent="0.3">
      <c r="A89" s="33"/>
      <c r="B89" s="87" t="s">
        <v>121</v>
      </c>
      <c r="C89" s="90" t="s">
        <v>38</v>
      </c>
      <c r="D89" s="83" t="s">
        <v>47</v>
      </c>
      <c r="E89" s="84">
        <v>0</v>
      </c>
      <c r="F89" s="88">
        <v>44316</v>
      </c>
      <c r="G89" s="88">
        <v>44316</v>
      </c>
      <c r="H89" s="11"/>
      <c r="I89" s="11"/>
      <c r="J89" s="22"/>
      <c r="K89" s="22"/>
      <c r="L89" s="22"/>
      <c r="M89" s="22"/>
      <c r="N89" s="22"/>
      <c r="O89" s="22"/>
      <c r="P89" s="22"/>
      <c r="Q89" s="22"/>
      <c r="R89" s="22"/>
      <c r="S89" s="22"/>
      <c r="T89" s="22"/>
      <c r="U89" s="22"/>
      <c r="V89" s="22"/>
      <c r="W89" s="22"/>
      <c r="X89" s="22"/>
      <c r="Y89" s="22"/>
      <c r="Z89" s="22"/>
      <c r="AA89" s="78"/>
      <c r="AB89" s="22"/>
      <c r="AC89" s="22"/>
      <c r="AD89" s="22"/>
      <c r="AE89" s="22"/>
      <c r="AF89" s="22"/>
      <c r="AG89" s="22"/>
      <c r="AH89" s="22"/>
      <c r="AI89" s="22"/>
      <c r="AJ89" s="22"/>
      <c r="AK89" s="22"/>
      <c r="AL89" s="22"/>
      <c r="AM89" s="22"/>
      <c r="AN89" s="22"/>
      <c r="AO89" s="22"/>
      <c r="AP89" s="22"/>
      <c r="AQ89" s="22"/>
      <c r="AR89" s="22"/>
      <c r="AS89" s="22"/>
      <c r="AT89" s="22"/>
      <c r="AU89" s="22"/>
      <c r="AV89" s="22"/>
      <c r="AW89" s="22"/>
      <c r="AX89" s="22"/>
      <c r="AY89" s="22"/>
      <c r="AZ89" s="22"/>
      <c r="BA89" s="22"/>
      <c r="BB89" s="22"/>
      <c r="BC89" s="22"/>
      <c r="BD89" s="22"/>
      <c r="BE89" s="22"/>
      <c r="BF89" s="22"/>
      <c r="BG89" s="22"/>
      <c r="BH89" s="22"/>
      <c r="BI89" s="22"/>
      <c r="BJ89" s="22"/>
      <c r="BK89" s="22"/>
      <c r="BL89" s="22"/>
      <c r="BM89" s="22"/>
    </row>
    <row r="90" spans="1:65" s="3" customFormat="1" ht="30" customHeight="1" thickBot="1" x14ac:dyDescent="0.3">
      <c r="A90" s="33" t="s">
        <v>12</v>
      </c>
      <c r="B90" s="46"/>
      <c r="C90" s="44"/>
      <c r="D90" s="44"/>
      <c r="E90" s="10"/>
      <c r="F90" s="72"/>
      <c r="G90" s="72"/>
      <c r="H90" s="11"/>
      <c r="I90" s="11" t="str">
        <f t="shared" si="6"/>
        <v/>
      </c>
      <c r="J90" s="22"/>
      <c r="K90" s="22"/>
      <c r="L90" s="22"/>
      <c r="M90" s="22"/>
      <c r="N90" s="22"/>
      <c r="O90" s="22"/>
      <c r="P90" s="22"/>
      <c r="Q90" s="22"/>
      <c r="R90" s="22"/>
      <c r="S90" s="22"/>
      <c r="T90" s="22"/>
      <c r="U90" s="22"/>
      <c r="V90" s="22"/>
      <c r="W90" s="22"/>
      <c r="X90" s="22"/>
      <c r="Y90" s="22"/>
      <c r="Z90" s="22"/>
      <c r="AA90" s="78"/>
      <c r="AB90" s="22"/>
      <c r="AC90" s="22"/>
      <c r="AD90" s="22"/>
      <c r="AE90" s="22"/>
      <c r="AF90" s="22"/>
      <c r="AG90" s="22"/>
      <c r="AH90" s="22"/>
      <c r="AI90" s="22"/>
      <c r="AJ90" s="22"/>
      <c r="AK90" s="22"/>
      <c r="AL90" s="22"/>
      <c r="AM90" s="22"/>
      <c r="AN90" s="22"/>
      <c r="AO90" s="22"/>
      <c r="AP90" s="22"/>
      <c r="AQ90" s="22"/>
      <c r="AR90" s="22"/>
      <c r="AS90" s="22"/>
      <c r="AT90" s="22"/>
      <c r="AU90" s="22"/>
      <c r="AV90" s="22"/>
      <c r="AW90" s="22"/>
      <c r="AX90" s="22"/>
      <c r="AY90" s="22"/>
      <c r="AZ90" s="22"/>
      <c r="BA90" s="22"/>
      <c r="BB90" s="22"/>
      <c r="BC90" s="22"/>
      <c r="BD90" s="22"/>
      <c r="BE90" s="22"/>
      <c r="BF90" s="22"/>
      <c r="BG90" s="22"/>
      <c r="BH90" s="22"/>
      <c r="BI90" s="22"/>
      <c r="BJ90" s="22"/>
      <c r="BK90" s="22"/>
      <c r="BL90" s="22"/>
      <c r="BM90" s="22"/>
    </row>
    <row r="91" spans="1:65" s="3" customFormat="1" ht="30" customHeight="1" thickBot="1" x14ac:dyDescent="0.3">
      <c r="A91" s="34" t="s">
        <v>35</v>
      </c>
      <c r="B91" s="19" t="s">
        <v>13</v>
      </c>
      <c r="C91" s="52"/>
      <c r="D91" s="52"/>
      <c r="E91" s="20"/>
      <c r="F91" s="73"/>
      <c r="G91" s="73"/>
      <c r="H91" s="21"/>
      <c r="I91" s="21" t="str">
        <f t="shared" si="6"/>
        <v/>
      </c>
      <c r="J91" s="24"/>
      <c r="K91" s="24"/>
      <c r="L91" s="24"/>
      <c r="M91" s="24"/>
      <c r="N91" s="24"/>
      <c r="O91" s="24"/>
      <c r="P91" s="24"/>
      <c r="Q91" s="24"/>
      <c r="R91" s="24"/>
      <c r="S91" s="24"/>
      <c r="T91" s="24"/>
      <c r="U91" s="24"/>
      <c r="V91" s="24"/>
      <c r="W91" s="24"/>
      <c r="X91" s="24"/>
      <c r="Y91" s="24"/>
      <c r="Z91" s="24"/>
      <c r="AA91" s="78"/>
      <c r="AB91" s="24"/>
      <c r="AC91" s="24"/>
      <c r="AD91" s="24"/>
      <c r="AE91" s="24"/>
      <c r="AF91" s="24"/>
      <c r="AG91" s="24"/>
      <c r="AH91" s="24"/>
      <c r="AI91" s="24"/>
      <c r="AJ91" s="24"/>
      <c r="AK91" s="24"/>
      <c r="AL91" s="24"/>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row>
    <row r="92" spans="1:65" ht="30" customHeight="1" x14ac:dyDescent="0.25">
      <c r="H92" s="4"/>
    </row>
    <row r="93" spans="1:65" ht="30" customHeight="1" x14ac:dyDescent="0.25">
      <c r="C93" s="8"/>
      <c r="D93" s="8"/>
      <c r="G93" s="74"/>
    </row>
    <row r="94" spans="1:65" ht="30" customHeight="1" x14ac:dyDescent="0.25">
      <c r="C94" s="9"/>
      <c r="D94" s="9"/>
    </row>
  </sheetData>
  <mergeCells count="12">
    <mergeCell ref="C3:E3"/>
    <mergeCell ref="C4:E4"/>
    <mergeCell ref="B5:H5"/>
    <mergeCell ref="AL4:AR4"/>
    <mergeCell ref="AS4:AY4"/>
    <mergeCell ref="AZ4:BF4"/>
    <mergeCell ref="BG4:BM4"/>
    <mergeCell ref="F3:G3"/>
    <mergeCell ref="J4:P4"/>
    <mergeCell ref="Q4:W4"/>
    <mergeCell ref="X4:AD4"/>
    <mergeCell ref="AE4:AK4"/>
  </mergeCells>
  <conditionalFormatting sqref="E43:E45 E7 E69:E72 E90:E91 E11:E15 E18:E25 E35 E58:E59 E67 E37:E41">
    <cfRule type="dataBar" priority="4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5:BM91">
    <cfRule type="expression" dxfId="2" priority="65">
      <formula>AND(TODAY()&gt;=J$5,TODAY()&lt;K$5)</formula>
    </cfRule>
  </conditionalFormatting>
  <conditionalFormatting sqref="J7:BM91">
    <cfRule type="expression" dxfId="1" priority="59">
      <formula>AND(início_da_tarefa&lt;=J$5,ROUNDDOWN((término_da_tarefa-início_da_tarefa+1)*progresso_da_tarefa,0)+início_da_tarefa-1&gt;=J$5)</formula>
    </cfRule>
    <cfRule type="expression" dxfId="0" priority="60" stopIfTrue="1">
      <formula>AND(término_da_tarefa&gt;=J$5,início_da_tarefa&lt;K$5)</formula>
    </cfRule>
  </conditionalFormatting>
  <conditionalFormatting sqref="E36">
    <cfRule type="dataBar" priority="32">
      <dataBar>
        <cfvo type="num" val="0"/>
        <cfvo type="num" val="1"/>
        <color theme="0" tint="-0.249977111117893"/>
      </dataBar>
      <extLst>
        <ext xmlns:x14="http://schemas.microsoft.com/office/spreadsheetml/2009/9/main" uri="{B025F937-C7B1-47D3-B67F-A62EFF666E3E}">
          <x14:id>{21C82E4E-D68E-40AD-A323-F381F05BC550}</x14:id>
        </ext>
      </extLst>
    </cfRule>
  </conditionalFormatting>
  <conditionalFormatting sqref="E42">
    <cfRule type="dataBar" priority="31">
      <dataBar>
        <cfvo type="num" val="0"/>
        <cfvo type="num" val="1"/>
        <color theme="0" tint="-0.249977111117893"/>
      </dataBar>
      <extLst>
        <ext xmlns:x14="http://schemas.microsoft.com/office/spreadsheetml/2009/9/main" uri="{B025F937-C7B1-47D3-B67F-A62EFF666E3E}">
          <x14:id>{CEAE9D6B-323D-41C5-83AC-F7FB1B3376AA}</x14:id>
        </ext>
      </extLst>
    </cfRule>
  </conditionalFormatting>
  <conditionalFormatting sqref="E68">
    <cfRule type="dataBar" priority="30">
      <dataBar>
        <cfvo type="num" val="0"/>
        <cfvo type="num" val="1"/>
        <color theme="0" tint="-0.249977111117893"/>
      </dataBar>
      <extLst>
        <ext xmlns:x14="http://schemas.microsoft.com/office/spreadsheetml/2009/9/main" uri="{B025F937-C7B1-47D3-B67F-A62EFF666E3E}">
          <x14:id>{57F4485C-7E02-499A-861C-8F4AB8F3EAE9}</x14:id>
        </ext>
      </extLst>
    </cfRule>
  </conditionalFormatting>
  <conditionalFormatting sqref="E16">
    <cfRule type="dataBar" priority="29">
      <dataBar>
        <cfvo type="num" val="0"/>
        <cfvo type="num" val="1"/>
        <color theme="0" tint="-0.249977111117893"/>
      </dataBar>
      <extLst>
        <ext xmlns:x14="http://schemas.microsoft.com/office/spreadsheetml/2009/9/main" uri="{B025F937-C7B1-47D3-B67F-A62EFF666E3E}">
          <x14:id>{F6284138-22BB-44CB-A8A7-B4E9EA47907F}</x14:id>
        </ext>
      </extLst>
    </cfRule>
  </conditionalFormatting>
  <conditionalFormatting sqref="E46:E56">
    <cfRule type="dataBar" priority="25">
      <dataBar>
        <cfvo type="num" val="0"/>
        <cfvo type="num" val="1"/>
        <color theme="0" tint="-0.249977111117893"/>
      </dataBar>
      <extLst>
        <ext xmlns:x14="http://schemas.microsoft.com/office/spreadsheetml/2009/9/main" uri="{B025F937-C7B1-47D3-B67F-A62EFF666E3E}">
          <x14:id>{0F01B3BC-7DCF-499A-A9A9-D21E25818FCC}</x14:id>
        </ext>
      </extLst>
    </cfRule>
  </conditionalFormatting>
  <conditionalFormatting sqref="E73:E76">
    <cfRule type="dataBar" priority="27">
      <dataBar>
        <cfvo type="num" val="0"/>
        <cfvo type="num" val="1"/>
        <color theme="0" tint="-0.249977111117893"/>
      </dataBar>
      <extLst>
        <ext xmlns:x14="http://schemas.microsoft.com/office/spreadsheetml/2009/9/main" uri="{B025F937-C7B1-47D3-B67F-A62EFF666E3E}">
          <x14:id>{D7BD1398-DD9E-49A5-A6A4-4F749DB3B1ED}</x14:id>
        </ext>
      </extLst>
    </cfRule>
  </conditionalFormatting>
  <conditionalFormatting sqref="E17">
    <cfRule type="dataBar" priority="26">
      <dataBar>
        <cfvo type="num" val="0"/>
        <cfvo type="num" val="1"/>
        <color theme="0" tint="-0.249977111117893"/>
      </dataBar>
      <extLst>
        <ext xmlns:x14="http://schemas.microsoft.com/office/spreadsheetml/2009/9/main" uri="{B025F937-C7B1-47D3-B67F-A62EFF666E3E}">
          <x14:id>{DE9E2B61-7755-4C62-A0D1-79F1015AE64D}</x14:id>
        </ext>
      </extLst>
    </cfRule>
  </conditionalFormatting>
  <conditionalFormatting sqref="E8:E10">
    <cfRule type="dataBar" priority="24">
      <dataBar>
        <cfvo type="num" val="0"/>
        <cfvo type="num" val="1"/>
        <color theme="0" tint="-0.249977111117893"/>
      </dataBar>
      <extLst>
        <ext xmlns:x14="http://schemas.microsoft.com/office/spreadsheetml/2009/9/main" uri="{B025F937-C7B1-47D3-B67F-A62EFF666E3E}">
          <x14:id>{57AC2CF4-45C0-4263-BB58-7E8109EFB5C1}</x14:id>
        </ext>
      </extLst>
    </cfRule>
  </conditionalFormatting>
  <conditionalFormatting sqref="E79:E82">
    <cfRule type="dataBar" priority="23">
      <dataBar>
        <cfvo type="num" val="0"/>
        <cfvo type="num" val="1"/>
        <color theme="0" tint="-0.249977111117893"/>
      </dataBar>
      <extLst>
        <ext xmlns:x14="http://schemas.microsoft.com/office/spreadsheetml/2009/9/main" uri="{B025F937-C7B1-47D3-B67F-A62EFF666E3E}">
          <x14:id>{2BFA2A76-4710-4D09-A248-D13706F33B6C}</x14:id>
        </ext>
      </extLst>
    </cfRule>
  </conditionalFormatting>
  <conditionalFormatting sqref="E77">
    <cfRule type="dataBar" priority="22">
      <dataBar>
        <cfvo type="num" val="0"/>
        <cfvo type="num" val="1"/>
        <color theme="0" tint="-0.249977111117893"/>
      </dataBar>
      <extLst>
        <ext xmlns:x14="http://schemas.microsoft.com/office/spreadsheetml/2009/9/main" uri="{B025F937-C7B1-47D3-B67F-A62EFF666E3E}">
          <x14:id>{0D7B9DEE-6B9E-48EA-A60B-DC391D71B67E}</x14:id>
        </ext>
      </extLst>
    </cfRule>
  </conditionalFormatting>
  <conditionalFormatting sqref="E78">
    <cfRule type="dataBar" priority="21">
      <dataBar>
        <cfvo type="num" val="0"/>
        <cfvo type="num" val="1"/>
        <color theme="0" tint="-0.249977111117893"/>
      </dataBar>
      <extLst>
        <ext xmlns:x14="http://schemas.microsoft.com/office/spreadsheetml/2009/9/main" uri="{B025F937-C7B1-47D3-B67F-A62EFF666E3E}">
          <x14:id>{BA156AB7-F0BB-472B-8797-51974DBA605B}</x14:id>
        </ext>
      </extLst>
    </cfRule>
  </conditionalFormatting>
  <conditionalFormatting sqref="E26:E27 E30">
    <cfRule type="dataBar" priority="20">
      <dataBar>
        <cfvo type="num" val="0"/>
        <cfvo type="num" val="1"/>
        <color theme="0" tint="-0.249977111117893"/>
      </dataBar>
      <extLst>
        <ext xmlns:x14="http://schemas.microsoft.com/office/spreadsheetml/2009/9/main" uri="{B025F937-C7B1-47D3-B67F-A62EFF666E3E}">
          <x14:id>{C9664475-2355-4694-B391-3FFBDCD4334E}</x14:id>
        </ext>
      </extLst>
    </cfRule>
  </conditionalFormatting>
  <conditionalFormatting sqref="E57">
    <cfRule type="dataBar" priority="19">
      <dataBar>
        <cfvo type="num" val="0"/>
        <cfvo type="num" val="1"/>
        <color theme="0" tint="-0.249977111117893"/>
      </dataBar>
      <extLst>
        <ext xmlns:x14="http://schemas.microsoft.com/office/spreadsheetml/2009/9/main" uri="{B025F937-C7B1-47D3-B67F-A62EFF666E3E}">
          <x14:id>{0724356C-6A6A-4754-ACE7-A415D49D072B}</x14:id>
        </ext>
      </extLst>
    </cfRule>
  </conditionalFormatting>
  <conditionalFormatting sqref="E28">
    <cfRule type="dataBar" priority="17">
      <dataBar>
        <cfvo type="num" val="0"/>
        <cfvo type="num" val="1"/>
        <color theme="0" tint="-0.249977111117893"/>
      </dataBar>
      <extLst>
        <ext xmlns:x14="http://schemas.microsoft.com/office/spreadsheetml/2009/9/main" uri="{B025F937-C7B1-47D3-B67F-A62EFF666E3E}">
          <x14:id>{80DA9584-F85F-4BA6-BB36-7DF9D472C06C}</x14:id>
        </ext>
      </extLst>
    </cfRule>
  </conditionalFormatting>
  <conditionalFormatting sqref="E29">
    <cfRule type="dataBar" priority="16">
      <dataBar>
        <cfvo type="num" val="0"/>
        <cfvo type="num" val="1"/>
        <color theme="0" tint="-0.249977111117893"/>
      </dataBar>
      <extLst>
        <ext xmlns:x14="http://schemas.microsoft.com/office/spreadsheetml/2009/9/main" uri="{B025F937-C7B1-47D3-B67F-A62EFF666E3E}">
          <x14:id>{E9ABA548-7B62-4BAD-B6B9-289DD72A851F}</x14:id>
        </ext>
      </extLst>
    </cfRule>
  </conditionalFormatting>
  <conditionalFormatting sqref="E85">
    <cfRule type="dataBar" priority="15">
      <dataBar>
        <cfvo type="num" val="0"/>
        <cfvo type="num" val="1"/>
        <color theme="0" tint="-0.249977111117893"/>
      </dataBar>
      <extLst>
        <ext xmlns:x14="http://schemas.microsoft.com/office/spreadsheetml/2009/9/main" uri="{B025F937-C7B1-47D3-B67F-A62EFF666E3E}">
          <x14:id>{ACB7F6B1-12CF-43DA-BDF0-8BD61C819112}</x14:id>
        </ext>
      </extLst>
    </cfRule>
  </conditionalFormatting>
  <conditionalFormatting sqref="E31">
    <cfRule type="dataBar" priority="14">
      <dataBar>
        <cfvo type="num" val="0"/>
        <cfvo type="num" val="1"/>
        <color theme="0" tint="-0.249977111117893"/>
      </dataBar>
      <extLst>
        <ext xmlns:x14="http://schemas.microsoft.com/office/spreadsheetml/2009/9/main" uri="{B025F937-C7B1-47D3-B67F-A62EFF666E3E}">
          <x14:id>{58CB3946-0EB3-4F77-86C9-DB73D8E6A413}</x14:id>
        </ext>
      </extLst>
    </cfRule>
  </conditionalFormatting>
  <conditionalFormatting sqref="E83">
    <cfRule type="dataBar" priority="13">
      <dataBar>
        <cfvo type="num" val="0"/>
        <cfvo type="num" val="1"/>
        <color theme="0" tint="-0.249977111117893"/>
      </dataBar>
      <extLst>
        <ext xmlns:x14="http://schemas.microsoft.com/office/spreadsheetml/2009/9/main" uri="{B025F937-C7B1-47D3-B67F-A62EFF666E3E}">
          <x14:id>{96F6A23F-6F01-4277-ACEB-4DA4ADC44CD1}</x14:id>
        </ext>
      </extLst>
    </cfRule>
  </conditionalFormatting>
  <conditionalFormatting sqref="E60">
    <cfRule type="dataBar" priority="12">
      <dataBar>
        <cfvo type="num" val="0"/>
        <cfvo type="num" val="1"/>
        <color theme="0" tint="-0.249977111117893"/>
      </dataBar>
      <extLst>
        <ext xmlns:x14="http://schemas.microsoft.com/office/spreadsheetml/2009/9/main" uri="{B025F937-C7B1-47D3-B67F-A62EFF666E3E}">
          <x14:id>{056CA0D5-0016-406A-9699-053BF7C74D69}</x14:id>
        </ext>
      </extLst>
    </cfRule>
  </conditionalFormatting>
  <conditionalFormatting sqref="E84">
    <cfRule type="dataBar" priority="11">
      <dataBar>
        <cfvo type="num" val="0"/>
        <cfvo type="num" val="1"/>
        <color theme="0" tint="-0.249977111117893"/>
      </dataBar>
      <extLst>
        <ext xmlns:x14="http://schemas.microsoft.com/office/spreadsheetml/2009/9/main" uri="{B025F937-C7B1-47D3-B67F-A62EFF666E3E}">
          <x14:id>{D515AFD8-1185-4834-B5D8-D7007B54F680}</x14:id>
        </ext>
      </extLst>
    </cfRule>
  </conditionalFormatting>
  <conditionalFormatting sqref="E61">
    <cfRule type="dataBar" priority="10">
      <dataBar>
        <cfvo type="num" val="0"/>
        <cfvo type="num" val="1"/>
        <color theme="0" tint="-0.249977111117893"/>
      </dataBar>
      <extLst>
        <ext xmlns:x14="http://schemas.microsoft.com/office/spreadsheetml/2009/9/main" uri="{B025F937-C7B1-47D3-B67F-A62EFF666E3E}">
          <x14:id>{74E7C331-F5CE-48ED-8517-A20D3B060BF8}</x14:id>
        </ext>
      </extLst>
    </cfRule>
  </conditionalFormatting>
  <conditionalFormatting sqref="E86">
    <cfRule type="dataBar" priority="9">
      <dataBar>
        <cfvo type="num" val="0"/>
        <cfvo type="num" val="1"/>
        <color theme="0" tint="-0.249977111117893"/>
      </dataBar>
      <extLst>
        <ext xmlns:x14="http://schemas.microsoft.com/office/spreadsheetml/2009/9/main" uri="{B025F937-C7B1-47D3-B67F-A62EFF666E3E}">
          <x14:id>{5F2235E6-430E-4EE0-8A1F-CDB52B897BA7}</x14:id>
        </ext>
      </extLst>
    </cfRule>
  </conditionalFormatting>
  <conditionalFormatting sqref="E62">
    <cfRule type="dataBar" priority="8">
      <dataBar>
        <cfvo type="num" val="0"/>
        <cfvo type="num" val="1"/>
        <color theme="0" tint="-0.249977111117893"/>
      </dataBar>
      <extLst>
        <ext xmlns:x14="http://schemas.microsoft.com/office/spreadsheetml/2009/9/main" uri="{B025F937-C7B1-47D3-B67F-A62EFF666E3E}">
          <x14:id>{47BCF8DC-79DD-4F0E-A643-82219B627550}</x14:id>
        </ext>
      </extLst>
    </cfRule>
  </conditionalFormatting>
  <conditionalFormatting sqref="E63:E64">
    <cfRule type="dataBar" priority="7">
      <dataBar>
        <cfvo type="num" val="0"/>
        <cfvo type="num" val="1"/>
        <color theme="0" tint="-0.249977111117893"/>
      </dataBar>
      <extLst>
        <ext xmlns:x14="http://schemas.microsoft.com/office/spreadsheetml/2009/9/main" uri="{B025F937-C7B1-47D3-B67F-A62EFF666E3E}">
          <x14:id>{47C77F49-1FDE-45F9-A422-EFA26151D43B}</x14:id>
        </ext>
      </extLst>
    </cfRule>
  </conditionalFormatting>
  <conditionalFormatting sqref="E87">
    <cfRule type="dataBar" priority="6">
      <dataBar>
        <cfvo type="num" val="0"/>
        <cfvo type="num" val="1"/>
        <color theme="0" tint="-0.249977111117893"/>
      </dataBar>
      <extLst>
        <ext xmlns:x14="http://schemas.microsoft.com/office/spreadsheetml/2009/9/main" uri="{B025F937-C7B1-47D3-B67F-A62EFF666E3E}">
          <x14:id>{905C00B8-DD5B-414C-94DE-36019FEB5004}</x14:id>
        </ext>
      </extLst>
    </cfRule>
  </conditionalFormatting>
  <conditionalFormatting sqref="E88:E89">
    <cfRule type="dataBar" priority="5">
      <dataBar>
        <cfvo type="num" val="0"/>
        <cfvo type="num" val="1"/>
        <color theme="0" tint="-0.249977111117893"/>
      </dataBar>
      <extLst>
        <ext xmlns:x14="http://schemas.microsoft.com/office/spreadsheetml/2009/9/main" uri="{B025F937-C7B1-47D3-B67F-A62EFF666E3E}">
          <x14:id>{909CB4B7-EE8B-4174-9924-9134E522278D}</x14:id>
        </ext>
      </extLst>
    </cfRule>
  </conditionalFormatting>
  <conditionalFormatting sqref="E65:E66">
    <cfRule type="dataBar" priority="4">
      <dataBar>
        <cfvo type="num" val="0"/>
        <cfvo type="num" val="1"/>
        <color theme="0" tint="-0.249977111117893"/>
      </dataBar>
      <extLst>
        <ext xmlns:x14="http://schemas.microsoft.com/office/spreadsheetml/2009/9/main" uri="{B025F937-C7B1-47D3-B67F-A62EFF666E3E}">
          <x14:id>{62C284ED-ABF8-4AD1-A23D-51F4444E239A}</x14:id>
        </ext>
      </extLst>
    </cfRule>
  </conditionalFormatting>
  <conditionalFormatting sqref="E32">
    <cfRule type="dataBar" priority="3">
      <dataBar>
        <cfvo type="num" val="0"/>
        <cfvo type="num" val="1"/>
        <color theme="0" tint="-0.249977111117893"/>
      </dataBar>
      <extLst>
        <ext xmlns:x14="http://schemas.microsoft.com/office/spreadsheetml/2009/9/main" uri="{B025F937-C7B1-47D3-B67F-A62EFF666E3E}">
          <x14:id>{AA9D3A12-CE76-4690-9505-005372AFAD86}</x14:id>
        </ext>
      </extLst>
    </cfRule>
  </conditionalFormatting>
  <conditionalFormatting sqref="E33">
    <cfRule type="dataBar" priority="2">
      <dataBar>
        <cfvo type="num" val="0"/>
        <cfvo type="num" val="1"/>
        <color theme="0" tint="-0.249977111117893"/>
      </dataBar>
      <extLst>
        <ext xmlns:x14="http://schemas.microsoft.com/office/spreadsheetml/2009/9/main" uri="{B025F937-C7B1-47D3-B67F-A62EFF666E3E}">
          <x14:id>{42D98E59-6148-4761-8480-DEC8E9B9CAF2}</x14:id>
        </ext>
      </extLst>
    </cfRule>
  </conditionalFormatting>
  <conditionalFormatting sqref="E34">
    <cfRule type="dataBar" priority="1">
      <dataBar>
        <cfvo type="num" val="0"/>
        <cfvo type="num" val="1"/>
        <color theme="0" tint="-0.249977111117893"/>
      </dataBar>
      <extLst>
        <ext xmlns:x14="http://schemas.microsoft.com/office/spreadsheetml/2009/9/main" uri="{B025F937-C7B1-47D3-B67F-A62EFF666E3E}">
          <x14:id>{ED058C0B-61F6-4693-ABDB-3475CFCA6EB0}</x14:id>
        </ext>
      </extLst>
    </cfRule>
  </conditionalFormatting>
  <dataValidations disablePrompts="1" count="1">
    <dataValidation type="whole" operator="greaterThanOrEqual" allowBlank="1" showInputMessage="1" promptTitle="Semana de exibição" prompt="Alterar esse número rola a exibição do Gráfico de Gantt." sqref="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paperSize="9" scale="60" fitToHeight="0" orientation="landscape" r:id="rId3"/>
  <headerFooter differentFirst="1" scaleWithDoc="0">
    <oddFooter>Page &amp;P of &amp;N</oddFooter>
  </headerFooter>
  <ignoredErrors>
    <ignoredError sqref="G44" formula="1"/>
  </ignoredError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E43:E45 E7 E69:E72 E90:E91 E11:E15 E18:E25 E35 E58:E59 E67 E37:E41</xm:sqref>
        </x14:conditionalFormatting>
        <x14:conditionalFormatting xmlns:xm="http://schemas.microsoft.com/office/excel/2006/main">
          <x14:cfRule type="dataBar" id="{21C82E4E-D68E-40AD-A323-F381F05BC550}">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CEAE9D6B-323D-41C5-83AC-F7FB1B3376AA}">
            <x14:dataBar minLength="0" maxLength="100" gradient="0">
              <x14:cfvo type="num">
                <xm:f>0</xm:f>
              </x14:cfvo>
              <x14:cfvo type="num">
                <xm:f>1</xm:f>
              </x14:cfvo>
              <x14:negativeFillColor rgb="FFFF0000"/>
              <x14:axisColor rgb="FF000000"/>
            </x14:dataBar>
          </x14:cfRule>
          <xm:sqref>E42</xm:sqref>
        </x14:conditionalFormatting>
        <x14:conditionalFormatting xmlns:xm="http://schemas.microsoft.com/office/excel/2006/main">
          <x14:cfRule type="dataBar" id="{57F4485C-7E02-499A-861C-8F4AB8F3EAE9}">
            <x14:dataBar minLength="0" maxLength="100" gradient="0">
              <x14:cfvo type="num">
                <xm:f>0</xm:f>
              </x14:cfvo>
              <x14:cfvo type="num">
                <xm:f>1</xm:f>
              </x14:cfvo>
              <x14:negativeFillColor rgb="FFFF0000"/>
              <x14:axisColor rgb="FF000000"/>
            </x14:dataBar>
          </x14:cfRule>
          <xm:sqref>E68</xm:sqref>
        </x14:conditionalFormatting>
        <x14:conditionalFormatting xmlns:xm="http://schemas.microsoft.com/office/excel/2006/main">
          <x14:cfRule type="dataBar" id="{F6284138-22BB-44CB-A8A7-B4E9EA47907F}">
            <x14:dataBar minLength="0" maxLength="100" gradient="0">
              <x14:cfvo type="num">
                <xm:f>0</xm:f>
              </x14:cfvo>
              <x14:cfvo type="num">
                <xm:f>1</xm:f>
              </x14:cfvo>
              <x14:negativeFillColor rgb="FFFF0000"/>
              <x14:axisColor rgb="FF000000"/>
            </x14:dataBar>
          </x14:cfRule>
          <xm:sqref>E16</xm:sqref>
        </x14:conditionalFormatting>
        <x14:conditionalFormatting xmlns:xm="http://schemas.microsoft.com/office/excel/2006/main">
          <x14:cfRule type="dataBar" id="{0F01B3BC-7DCF-499A-A9A9-D21E25818FCC}">
            <x14:dataBar minLength="0" maxLength="100" gradient="0">
              <x14:cfvo type="num">
                <xm:f>0</xm:f>
              </x14:cfvo>
              <x14:cfvo type="num">
                <xm:f>1</xm:f>
              </x14:cfvo>
              <x14:negativeFillColor rgb="FFFF0000"/>
              <x14:axisColor rgb="FF000000"/>
            </x14:dataBar>
          </x14:cfRule>
          <xm:sqref>E46:E56</xm:sqref>
        </x14:conditionalFormatting>
        <x14:conditionalFormatting xmlns:xm="http://schemas.microsoft.com/office/excel/2006/main">
          <x14:cfRule type="dataBar" id="{D7BD1398-DD9E-49A5-A6A4-4F749DB3B1ED}">
            <x14:dataBar minLength="0" maxLength="100" gradient="0">
              <x14:cfvo type="num">
                <xm:f>0</xm:f>
              </x14:cfvo>
              <x14:cfvo type="num">
                <xm:f>1</xm:f>
              </x14:cfvo>
              <x14:negativeFillColor rgb="FFFF0000"/>
              <x14:axisColor rgb="FF000000"/>
            </x14:dataBar>
          </x14:cfRule>
          <xm:sqref>E73:E76</xm:sqref>
        </x14:conditionalFormatting>
        <x14:conditionalFormatting xmlns:xm="http://schemas.microsoft.com/office/excel/2006/main">
          <x14:cfRule type="dataBar" id="{DE9E2B61-7755-4C62-A0D1-79F1015AE64D}">
            <x14:dataBar minLength="0" maxLength="100" gradient="0">
              <x14:cfvo type="num">
                <xm:f>0</xm:f>
              </x14:cfvo>
              <x14:cfvo type="num">
                <xm:f>1</xm:f>
              </x14:cfvo>
              <x14:negativeFillColor rgb="FFFF0000"/>
              <x14:axisColor rgb="FF000000"/>
            </x14:dataBar>
          </x14:cfRule>
          <xm:sqref>E17</xm:sqref>
        </x14:conditionalFormatting>
        <x14:conditionalFormatting xmlns:xm="http://schemas.microsoft.com/office/excel/2006/main">
          <x14:cfRule type="dataBar" id="{57AC2CF4-45C0-4263-BB58-7E8109EFB5C1}">
            <x14:dataBar minLength="0" maxLength="100" gradient="0">
              <x14:cfvo type="num">
                <xm:f>0</xm:f>
              </x14:cfvo>
              <x14:cfvo type="num">
                <xm:f>1</xm:f>
              </x14:cfvo>
              <x14:negativeFillColor rgb="FFFF0000"/>
              <x14:axisColor rgb="FF000000"/>
            </x14:dataBar>
          </x14:cfRule>
          <xm:sqref>E8:E10</xm:sqref>
        </x14:conditionalFormatting>
        <x14:conditionalFormatting xmlns:xm="http://schemas.microsoft.com/office/excel/2006/main">
          <x14:cfRule type="dataBar" id="{2BFA2A76-4710-4D09-A248-D13706F33B6C}">
            <x14:dataBar minLength="0" maxLength="100" gradient="0">
              <x14:cfvo type="num">
                <xm:f>0</xm:f>
              </x14:cfvo>
              <x14:cfvo type="num">
                <xm:f>1</xm:f>
              </x14:cfvo>
              <x14:negativeFillColor rgb="FFFF0000"/>
              <x14:axisColor rgb="FF000000"/>
            </x14:dataBar>
          </x14:cfRule>
          <xm:sqref>E79:E82</xm:sqref>
        </x14:conditionalFormatting>
        <x14:conditionalFormatting xmlns:xm="http://schemas.microsoft.com/office/excel/2006/main">
          <x14:cfRule type="dataBar" id="{0D7B9DEE-6B9E-48EA-A60B-DC391D71B67E}">
            <x14:dataBar minLength="0" maxLength="100" gradient="0">
              <x14:cfvo type="num">
                <xm:f>0</xm:f>
              </x14:cfvo>
              <x14:cfvo type="num">
                <xm:f>1</xm:f>
              </x14:cfvo>
              <x14:negativeFillColor rgb="FFFF0000"/>
              <x14:axisColor rgb="FF000000"/>
            </x14:dataBar>
          </x14:cfRule>
          <xm:sqref>E77</xm:sqref>
        </x14:conditionalFormatting>
        <x14:conditionalFormatting xmlns:xm="http://schemas.microsoft.com/office/excel/2006/main">
          <x14:cfRule type="dataBar" id="{BA156AB7-F0BB-472B-8797-51974DBA605B}">
            <x14:dataBar minLength="0" maxLength="100" gradient="0">
              <x14:cfvo type="num">
                <xm:f>0</xm:f>
              </x14:cfvo>
              <x14:cfvo type="num">
                <xm:f>1</xm:f>
              </x14:cfvo>
              <x14:negativeFillColor rgb="FFFF0000"/>
              <x14:axisColor rgb="FF000000"/>
            </x14:dataBar>
          </x14:cfRule>
          <xm:sqref>E78</xm:sqref>
        </x14:conditionalFormatting>
        <x14:conditionalFormatting xmlns:xm="http://schemas.microsoft.com/office/excel/2006/main">
          <x14:cfRule type="dataBar" id="{C9664475-2355-4694-B391-3FFBDCD4334E}">
            <x14:dataBar minLength="0" maxLength="100" gradient="0">
              <x14:cfvo type="num">
                <xm:f>0</xm:f>
              </x14:cfvo>
              <x14:cfvo type="num">
                <xm:f>1</xm:f>
              </x14:cfvo>
              <x14:negativeFillColor rgb="FFFF0000"/>
              <x14:axisColor rgb="FF000000"/>
            </x14:dataBar>
          </x14:cfRule>
          <xm:sqref>E26:E27 E30</xm:sqref>
        </x14:conditionalFormatting>
        <x14:conditionalFormatting xmlns:xm="http://schemas.microsoft.com/office/excel/2006/main">
          <x14:cfRule type="dataBar" id="{0724356C-6A6A-4754-ACE7-A415D49D072B}">
            <x14:dataBar minLength="0" maxLength="100" gradient="0">
              <x14:cfvo type="num">
                <xm:f>0</xm:f>
              </x14:cfvo>
              <x14:cfvo type="num">
                <xm:f>1</xm:f>
              </x14:cfvo>
              <x14:negativeFillColor rgb="FFFF0000"/>
              <x14:axisColor rgb="FF000000"/>
            </x14:dataBar>
          </x14:cfRule>
          <xm:sqref>E57</xm:sqref>
        </x14:conditionalFormatting>
        <x14:conditionalFormatting xmlns:xm="http://schemas.microsoft.com/office/excel/2006/main">
          <x14:cfRule type="dataBar" id="{80DA9584-F85F-4BA6-BB36-7DF9D472C06C}">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dataBar" id="{E9ABA548-7B62-4BAD-B6B9-289DD72A851F}">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ACB7F6B1-12CF-43DA-BDF0-8BD61C819112}">
            <x14:dataBar minLength="0" maxLength="100" gradient="0">
              <x14:cfvo type="num">
                <xm:f>0</xm:f>
              </x14:cfvo>
              <x14:cfvo type="num">
                <xm:f>1</xm:f>
              </x14:cfvo>
              <x14:negativeFillColor rgb="FFFF0000"/>
              <x14:axisColor rgb="FF000000"/>
            </x14:dataBar>
          </x14:cfRule>
          <xm:sqref>E85</xm:sqref>
        </x14:conditionalFormatting>
        <x14:conditionalFormatting xmlns:xm="http://schemas.microsoft.com/office/excel/2006/main">
          <x14:cfRule type="dataBar" id="{58CB3946-0EB3-4F77-86C9-DB73D8E6A413}">
            <x14:dataBar minLength="0" maxLength="100" gradient="0">
              <x14:cfvo type="num">
                <xm:f>0</xm:f>
              </x14:cfvo>
              <x14:cfvo type="num">
                <xm:f>1</xm:f>
              </x14:cfvo>
              <x14:negativeFillColor rgb="FFFF0000"/>
              <x14:axisColor rgb="FF000000"/>
            </x14:dataBar>
          </x14:cfRule>
          <xm:sqref>E31</xm:sqref>
        </x14:conditionalFormatting>
        <x14:conditionalFormatting xmlns:xm="http://schemas.microsoft.com/office/excel/2006/main">
          <x14:cfRule type="dataBar" id="{96F6A23F-6F01-4277-ACEB-4DA4ADC44CD1}">
            <x14:dataBar minLength="0" maxLength="100" gradient="0">
              <x14:cfvo type="num">
                <xm:f>0</xm:f>
              </x14:cfvo>
              <x14:cfvo type="num">
                <xm:f>1</xm:f>
              </x14:cfvo>
              <x14:negativeFillColor rgb="FFFF0000"/>
              <x14:axisColor rgb="FF000000"/>
            </x14:dataBar>
          </x14:cfRule>
          <xm:sqref>E83</xm:sqref>
        </x14:conditionalFormatting>
        <x14:conditionalFormatting xmlns:xm="http://schemas.microsoft.com/office/excel/2006/main">
          <x14:cfRule type="dataBar" id="{056CA0D5-0016-406A-9699-053BF7C74D69}">
            <x14:dataBar minLength="0" maxLength="100" gradient="0">
              <x14:cfvo type="num">
                <xm:f>0</xm:f>
              </x14:cfvo>
              <x14:cfvo type="num">
                <xm:f>1</xm:f>
              </x14:cfvo>
              <x14:negativeFillColor rgb="FFFF0000"/>
              <x14:axisColor rgb="FF000000"/>
            </x14:dataBar>
          </x14:cfRule>
          <xm:sqref>E60</xm:sqref>
        </x14:conditionalFormatting>
        <x14:conditionalFormatting xmlns:xm="http://schemas.microsoft.com/office/excel/2006/main">
          <x14:cfRule type="dataBar" id="{D515AFD8-1185-4834-B5D8-D7007B54F680}">
            <x14:dataBar minLength="0" maxLength="100" gradient="0">
              <x14:cfvo type="num">
                <xm:f>0</xm:f>
              </x14:cfvo>
              <x14:cfvo type="num">
                <xm:f>1</xm:f>
              </x14:cfvo>
              <x14:negativeFillColor rgb="FFFF0000"/>
              <x14:axisColor rgb="FF000000"/>
            </x14:dataBar>
          </x14:cfRule>
          <xm:sqref>E84</xm:sqref>
        </x14:conditionalFormatting>
        <x14:conditionalFormatting xmlns:xm="http://schemas.microsoft.com/office/excel/2006/main">
          <x14:cfRule type="dataBar" id="{74E7C331-F5CE-48ED-8517-A20D3B060BF8}">
            <x14:dataBar minLength="0" maxLength="100" gradient="0">
              <x14:cfvo type="num">
                <xm:f>0</xm:f>
              </x14:cfvo>
              <x14:cfvo type="num">
                <xm:f>1</xm:f>
              </x14:cfvo>
              <x14:negativeFillColor rgb="FFFF0000"/>
              <x14:axisColor rgb="FF000000"/>
            </x14:dataBar>
          </x14:cfRule>
          <xm:sqref>E61</xm:sqref>
        </x14:conditionalFormatting>
        <x14:conditionalFormatting xmlns:xm="http://schemas.microsoft.com/office/excel/2006/main">
          <x14:cfRule type="dataBar" id="{5F2235E6-430E-4EE0-8A1F-CDB52B897BA7}">
            <x14:dataBar minLength="0" maxLength="100" gradient="0">
              <x14:cfvo type="num">
                <xm:f>0</xm:f>
              </x14:cfvo>
              <x14:cfvo type="num">
                <xm:f>1</xm:f>
              </x14:cfvo>
              <x14:negativeFillColor rgb="FFFF0000"/>
              <x14:axisColor rgb="FF000000"/>
            </x14:dataBar>
          </x14:cfRule>
          <xm:sqref>E86</xm:sqref>
        </x14:conditionalFormatting>
        <x14:conditionalFormatting xmlns:xm="http://schemas.microsoft.com/office/excel/2006/main">
          <x14:cfRule type="dataBar" id="{47BCF8DC-79DD-4F0E-A643-82219B627550}">
            <x14:dataBar minLength="0" maxLength="100" gradient="0">
              <x14:cfvo type="num">
                <xm:f>0</xm:f>
              </x14:cfvo>
              <x14:cfvo type="num">
                <xm:f>1</xm:f>
              </x14:cfvo>
              <x14:negativeFillColor rgb="FFFF0000"/>
              <x14:axisColor rgb="FF000000"/>
            </x14:dataBar>
          </x14:cfRule>
          <xm:sqref>E62</xm:sqref>
        </x14:conditionalFormatting>
        <x14:conditionalFormatting xmlns:xm="http://schemas.microsoft.com/office/excel/2006/main">
          <x14:cfRule type="dataBar" id="{47C77F49-1FDE-45F9-A422-EFA26151D43B}">
            <x14:dataBar minLength="0" maxLength="100" gradient="0">
              <x14:cfvo type="num">
                <xm:f>0</xm:f>
              </x14:cfvo>
              <x14:cfvo type="num">
                <xm:f>1</xm:f>
              </x14:cfvo>
              <x14:negativeFillColor rgb="FFFF0000"/>
              <x14:axisColor rgb="FF000000"/>
            </x14:dataBar>
          </x14:cfRule>
          <xm:sqref>E63:E64</xm:sqref>
        </x14:conditionalFormatting>
        <x14:conditionalFormatting xmlns:xm="http://schemas.microsoft.com/office/excel/2006/main">
          <x14:cfRule type="dataBar" id="{905C00B8-DD5B-414C-94DE-36019FEB5004}">
            <x14:dataBar minLength="0" maxLength="100" gradient="0">
              <x14:cfvo type="num">
                <xm:f>0</xm:f>
              </x14:cfvo>
              <x14:cfvo type="num">
                <xm:f>1</xm:f>
              </x14:cfvo>
              <x14:negativeFillColor rgb="FFFF0000"/>
              <x14:axisColor rgb="FF000000"/>
            </x14:dataBar>
          </x14:cfRule>
          <xm:sqref>E87</xm:sqref>
        </x14:conditionalFormatting>
        <x14:conditionalFormatting xmlns:xm="http://schemas.microsoft.com/office/excel/2006/main">
          <x14:cfRule type="dataBar" id="{909CB4B7-EE8B-4174-9924-9134E522278D}">
            <x14:dataBar minLength="0" maxLength="100" gradient="0">
              <x14:cfvo type="num">
                <xm:f>0</xm:f>
              </x14:cfvo>
              <x14:cfvo type="num">
                <xm:f>1</xm:f>
              </x14:cfvo>
              <x14:negativeFillColor rgb="FFFF0000"/>
              <x14:axisColor rgb="FF000000"/>
            </x14:dataBar>
          </x14:cfRule>
          <xm:sqref>E88:E89</xm:sqref>
        </x14:conditionalFormatting>
        <x14:conditionalFormatting xmlns:xm="http://schemas.microsoft.com/office/excel/2006/main">
          <x14:cfRule type="dataBar" id="{62C284ED-ABF8-4AD1-A23D-51F4444E239A}">
            <x14:dataBar minLength="0" maxLength="100" gradient="0">
              <x14:cfvo type="num">
                <xm:f>0</xm:f>
              </x14:cfvo>
              <x14:cfvo type="num">
                <xm:f>1</xm:f>
              </x14:cfvo>
              <x14:negativeFillColor rgb="FFFF0000"/>
              <x14:axisColor rgb="FF000000"/>
            </x14:dataBar>
          </x14:cfRule>
          <xm:sqref>E65:E66</xm:sqref>
        </x14:conditionalFormatting>
        <x14:conditionalFormatting xmlns:xm="http://schemas.microsoft.com/office/excel/2006/main">
          <x14:cfRule type="dataBar" id="{AA9D3A12-CE76-4690-9505-005372AFAD86}">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42D98E59-6148-4761-8480-DEC8E9B9CAF2}">
            <x14:dataBar minLength="0" maxLength="100" gradient="0">
              <x14:cfvo type="num">
                <xm:f>0</xm:f>
              </x14:cfvo>
              <x14:cfvo type="num">
                <xm:f>1</xm:f>
              </x14:cfvo>
              <x14:negativeFillColor rgb="FFFF0000"/>
              <x14:axisColor rgb="FF000000"/>
            </x14:dataBar>
          </x14:cfRule>
          <xm:sqref>E33</xm:sqref>
        </x14:conditionalFormatting>
        <x14:conditionalFormatting xmlns:xm="http://schemas.microsoft.com/office/excel/2006/main">
          <x14:cfRule type="dataBar" id="{ED058C0B-61F6-4693-ABDB-3475CFCA6EB0}">
            <x14:dataBar minLength="0" maxLength="100" gradient="0">
              <x14:cfvo type="num">
                <xm:f>0</xm:f>
              </x14:cfvo>
              <x14:cfvo type="num">
                <xm:f>1</xm:f>
              </x14:cfvo>
              <x14:negativeFillColor rgb="FFFF0000"/>
              <x14:axisColor rgb="FF000000"/>
            </x14:dataBar>
          </x14:cfRule>
          <xm:sqref>E34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16"/>
  <sheetViews>
    <sheetView showGridLines="0" zoomScaleNormal="100" workbookViewId="0"/>
  </sheetViews>
  <sheetFormatPr defaultColWidth="9.140625" defaultRowHeight="12.75" x14ac:dyDescent="0.2"/>
  <cols>
    <col min="1" max="1" width="87.140625" style="25" customWidth="1"/>
    <col min="2" max="16384" width="9.140625" style="2"/>
  </cols>
  <sheetData>
    <row r="1" spans="1:2" ht="46.5" customHeight="1" x14ac:dyDescent="0.2"/>
    <row r="2" spans="1:2" s="27" customFormat="1" ht="15.75" x14ac:dyDescent="0.25">
      <c r="A2" s="26" t="s">
        <v>20</v>
      </c>
      <c r="B2" s="26"/>
    </row>
    <row r="3" spans="1:2" s="31" customFormat="1" ht="27" customHeight="1" x14ac:dyDescent="0.25">
      <c r="A3" s="32" t="s">
        <v>21</v>
      </c>
      <c r="B3" s="32"/>
    </row>
    <row r="4" spans="1:2" s="28" customFormat="1" ht="26.25" x14ac:dyDescent="0.4">
      <c r="A4" s="29" t="s">
        <v>22</v>
      </c>
    </row>
    <row r="5" spans="1:2" ht="74.099999999999994" customHeight="1" x14ac:dyDescent="0.2">
      <c r="A5" s="30" t="s">
        <v>23</v>
      </c>
    </row>
    <row r="6" spans="1:2" ht="26.25" customHeight="1" x14ac:dyDescent="0.2">
      <c r="A6" s="29" t="s">
        <v>24</v>
      </c>
    </row>
    <row r="7" spans="1:2" s="25" customFormat="1" ht="222.75" customHeight="1" x14ac:dyDescent="0.25">
      <c r="A7" s="47" t="s">
        <v>25</v>
      </c>
    </row>
    <row r="8" spans="1:2" s="28" customFormat="1" ht="26.25" x14ac:dyDescent="0.4">
      <c r="A8" s="29" t="s">
        <v>26</v>
      </c>
    </row>
    <row r="9" spans="1:2" ht="60" x14ac:dyDescent="0.2">
      <c r="A9" s="30" t="s">
        <v>27</v>
      </c>
    </row>
    <row r="10" spans="1:2" s="25" customFormat="1" ht="27.95" customHeight="1" x14ac:dyDescent="0.25">
      <c r="A10" s="48" t="s">
        <v>28</v>
      </c>
    </row>
    <row r="11" spans="1:2" s="28" customFormat="1" ht="26.25" x14ac:dyDescent="0.4">
      <c r="A11" s="29" t="s">
        <v>29</v>
      </c>
    </row>
    <row r="12" spans="1:2" ht="30" x14ac:dyDescent="0.2">
      <c r="A12" s="30" t="s">
        <v>30</v>
      </c>
    </row>
    <row r="13" spans="1:2" s="25" customFormat="1" ht="27.95" customHeight="1" x14ac:dyDescent="0.25">
      <c r="A13" s="48" t="s">
        <v>31</v>
      </c>
    </row>
    <row r="14" spans="1:2" s="28" customFormat="1" ht="26.25" x14ac:dyDescent="0.4">
      <c r="A14" s="29" t="s">
        <v>32</v>
      </c>
    </row>
    <row r="15" spans="1:2" ht="75" customHeight="1" x14ac:dyDescent="0.2">
      <c r="A15" s="30" t="s">
        <v>33</v>
      </c>
    </row>
    <row r="16" spans="1:2" ht="90" x14ac:dyDescent="0.2">
      <c r="A16" s="30" t="s">
        <v>34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rintOptions horizontalCentered="1"/>
  <pageMargins left="0.35" right="0.35" top="0.35" bottom="0.5" header="0.3" footer="0.3"/>
  <pageSetup paperSize="9" fitToHeight="0" orientation="landscape" r:id="rId5"/>
  <headerFooter differentFirst="1" scaleWithDoc="0">
    <oddFooter>Page &amp;P of &amp;N</oddFooter>
  </headerFooter>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6</vt:i4>
      </vt:variant>
    </vt:vector>
  </HeadingPairs>
  <TitlesOfParts>
    <vt:vector size="8" baseType="lpstr">
      <vt:lpstr>CronogramaDeProjeto</vt:lpstr>
      <vt:lpstr>Sobre</vt:lpstr>
      <vt:lpstr>CronogramaDeProjeto!início_da_tarefa</vt:lpstr>
      <vt:lpstr>Início_do_projeto</vt:lpstr>
      <vt:lpstr>CronogramaDeProjeto!progresso_da_tarefa</vt:lpstr>
      <vt:lpstr>Semana_de_exibição</vt:lpstr>
      <vt:lpstr>CronogramaDeProjeto!término_da_tarefa</vt:lpstr>
      <vt:lpstr>CronogramaDeProjeto!Titulos_de_impressao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2020-04-21T19:36:36Z</dcterms:modified>
</cp:coreProperties>
</file>