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ddlaw\Dropbox (ASU)\Research\Landscape Ecology Research\Data\Plant  Nutrients Gradient\"/>
    </mc:Choice>
  </mc:AlternateContent>
  <bookViews>
    <workbookView xWindow="0" yWindow="0" windowWidth="14380" windowHeight="4100"/>
  </bookViews>
  <sheets>
    <sheet name="Sheet1" sheetId="1" r:id="rId1"/>
  </sheets>
  <externalReferences>
    <externalReference r:id="rId2"/>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5" i="1" l="1"/>
  <c r="BG5" i="1"/>
  <c r="BH5" i="1"/>
  <c r="BF6" i="1"/>
  <c r="BG6" i="1"/>
  <c r="BH6" i="1"/>
  <c r="BF7" i="1"/>
  <c r="BG7" i="1"/>
  <c r="BH7" i="1"/>
  <c r="BF8" i="1"/>
  <c r="BG8" i="1"/>
  <c r="BH8" i="1"/>
  <c r="BF9" i="1"/>
  <c r="BG9" i="1"/>
  <c r="BH9" i="1"/>
  <c r="BF10" i="1"/>
  <c r="BG10" i="1"/>
  <c r="BH10" i="1"/>
  <c r="BF11" i="1"/>
  <c r="BG11" i="1"/>
  <c r="BH11" i="1"/>
  <c r="BF12" i="1"/>
  <c r="BG12" i="1"/>
  <c r="BH12" i="1"/>
  <c r="BF13" i="1"/>
  <c r="BG13" i="1"/>
  <c r="BH13" i="1"/>
  <c r="BF14" i="1"/>
  <c r="BG14" i="1"/>
  <c r="BH14" i="1"/>
  <c r="BF15" i="1"/>
  <c r="BG15" i="1"/>
  <c r="BH15" i="1"/>
  <c r="BF16" i="1"/>
  <c r="BG16" i="1"/>
  <c r="BH16" i="1"/>
  <c r="BF17" i="1"/>
  <c r="BG17" i="1"/>
  <c r="BH17" i="1"/>
  <c r="BF18" i="1"/>
  <c r="BG18" i="1"/>
  <c r="BH18" i="1"/>
  <c r="BF19" i="1"/>
  <c r="BG19" i="1"/>
  <c r="BH19" i="1"/>
  <c r="BF20" i="1"/>
  <c r="BG20" i="1"/>
  <c r="BH20" i="1"/>
  <c r="BF21" i="1"/>
  <c r="BG21" i="1"/>
  <c r="BH21" i="1"/>
  <c r="BF22" i="1"/>
  <c r="BG22" i="1"/>
  <c r="BH22" i="1"/>
  <c r="BF23" i="1"/>
  <c r="BG23" i="1"/>
  <c r="BH23" i="1"/>
  <c r="BF24" i="1"/>
  <c r="BG24" i="1"/>
  <c r="BH24" i="1"/>
  <c r="BF25" i="1"/>
  <c r="BG25" i="1"/>
  <c r="BH25" i="1"/>
  <c r="BF26" i="1"/>
  <c r="BG26" i="1"/>
  <c r="BH26" i="1"/>
  <c r="BF27" i="1"/>
  <c r="BG27" i="1"/>
  <c r="BH27" i="1"/>
  <c r="BF28" i="1"/>
  <c r="BG28" i="1"/>
  <c r="BH28" i="1"/>
  <c r="BF29" i="1"/>
  <c r="BG29" i="1"/>
  <c r="BH29" i="1"/>
  <c r="BF30" i="1"/>
  <c r="BG30" i="1"/>
  <c r="BH30" i="1"/>
  <c r="BF31" i="1"/>
  <c r="BG31" i="1"/>
  <c r="BH31" i="1"/>
  <c r="BF32" i="1"/>
  <c r="BG32" i="1"/>
  <c r="BH32" i="1"/>
  <c r="BF33" i="1"/>
  <c r="BG33" i="1"/>
  <c r="BH33" i="1"/>
  <c r="BG4" i="1"/>
  <c r="BH4" i="1"/>
  <c r="BF4" i="1"/>
  <c r="AQ35" i="1"/>
  <c r="R50" i="1" l="1"/>
  <c r="Q50" i="1"/>
  <c r="R49" i="1"/>
  <c r="Q49" i="1"/>
  <c r="C49" i="1"/>
  <c r="E49" i="1" s="1"/>
  <c r="R48" i="1"/>
  <c r="Q48" i="1"/>
  <c r="C48" i="1"/>
  <c r="E48" i="1" s="1"/>
  <c r="R47" i="1"/>
  <c r="Q47" i="1"/>
  <c r="C47" i="1"/>
  <c r="E47" i="1" s="1"/>
  <c r="AY33" i="1"/>
  <c r="AX33" i="1"/>
  <c r="AW33" i="1"/>
  <c r="AY32" i="1"/>
  <c r="AX32" i="1"/>
  <c r="AW32" i="1"/>
  <c r="AY31" i="1"/>
  <c r="AX31" i="1"/>
  <c r="AW31" i="1"/>
  <c r="AM31" i="1"/>
  <c r="AL31" i="1"/>
  <c r="AN31" i="1" s="1"/>
  <c r="AJ31" i="1"/>
  <c r="AI31" i="1"/>
  <c r="AZ29" i="1" s="1"/>
  <c r="BC29" i="1" s="1"/>
  <c r="AG31" i="1"/>
  <c r="AF31" i="1"/>
  <c r="AH31" i="1" s="1"/>
  <c r="AD31" i="1"/>
  <c r="AC31" i="1"/>
  <c r="AE31" i="1" s="1"/>
  <c r="AY30" i="1"/>
  <c r="AX30" i="1"/>
  <c r="AW30" i="1"/>
  <c r="AM30" i="1"/>
  <c r="AL30" i="1"/>
  <c r="AZ32" i="1" s="1"/>
  <c r="BC32" i="1" s="1"/>
  <c r="AJ30" i="1"/>
  <c r="AI30" i="1"/>
  <c r="AK30" i="1" s="1"/>
  <c r="AG30" i="1"/>
  <c r="AF30" i="1"/>
  <c r="AH30" i="1" s="1"/>
  <c r="AD30" i="1"/>
  <c r="AC30" i="1"/>
  <c r="AQ34" i="1" s="1"/>
  <c r="AY29" i="1"/>
  <c r="AX29" i="1"/>
  <c r="AW29" i="1"/>
  <c r="AM29" i="1"/>
  <c r="AL29" i="1"/>
  <c r="AJ29" i="1"/>
  <c r="AI29" i="1"/>
  <c r="BB29" i="1" s="1"/>
  <c r="BE29" i="1" s="1"/>
  <c r="BK29" i="1" s="1"/>
  <c r="AG29" i="1"/>
  <c r="AF29" i="1"/>
  <c r="AH29" i="1" s="1"/>
  <c r="AD29" i="1"/>
  <c r="AC29" i="1"/>
  <c r="BA24" i="1" s="1"/>
  <c r="BD24" i="1" s="1"/>
  <c r="AY28" i="1"/>
  <c r="AX28" i="1"/>
  <c r="AW28" i="1"/>
  <c r="AN28" i="1"/>
  <c r="AM28" i="1"/>
  <c r="AL28" i="1"/>
  <c r="AQ8" i="1" s="1"/>
  <c r="AJ28" i="1"/>
  <c r="AI28" i="1"/>
  <c r="AG28" i="1"/>
  <c r="AF28" i="1"/>
  <c r="AH28" i="1" s="1"/>
  <c r="AD28" i="1"/>
  <c r="AC28" i="1"/>
  <c r="BB24" i="1" s="1"/>
  <c r="BE24" i="1" s="1"/>
  <c r="BA27" i="1"/>
  <c r="BD27" i="1" s="1"/>
  <c r="AZ27" i="1"/>
  <c r="BC27" i="1" s="1"/>
  <c r="AY27" i="1"/>
  <c r="AX27" i="1"/>
  <c r="AW27" i="1"/>
  <c r="AQ27" i="1"/>
  <c r="AM27" i="1"/>
  <c r="AL27" i="1"/>
  <c r="AN27" i="1" s="1"/>
  <c r="AJ27" i="1"/>
  <c r="AI27" i="1"/>
  <c r="BA30" i="1" s="1"/>
  <c r="BD30" i="1" s="1"/>
  <c r="BJ30" i="1" s="1"/>
  <c r="AG27" i="1"/>
  <c r="AF27" i="1"/>
  <c r="BB27" i="1" s="1"/>
  <c r="BE27" i="1" s="1"/>
  <c r="AD27" i="1"/>
  <c r="AC27" i="1"/>
  <c r="AE27" i="1" s="1"/>
  <c r="BA26" i="1"/>
  <c r="BD26" i="1" s="1"/>
  <c r="AY26" i="1"/>
  <c r="AX26" i="1"/>
  <c r="AW26" i="1"/>
  <c r="AQ26" i="1"/>
  <c r="AM26" i="1"/>
  <c r="AL26" i="1"/>
  <c r="BA33" i="1" s="1"/>
  <c r="BD33" i="1" s="1"/>
  <c r="BJ33" i="1" s="1"/>
  <c r="AJ26" i="1"/>
  <c r="AI26" i="1"/>
  <c r="AK26" i="1" s="1"/>
  <c r="AG26" i="1"/>
  <c r="AF26" i="1"/>
  <c r="AD26" i="1"/>
  <c r="AC26" i="1"/>
  <c r="AQ30" i="1" s="1"/>
  <c r="BA25" i="1"/>
  <c r="BD25" i="1" s="1"/>
  <c r="BJ25" i="1" s="1"/>
  <c r="AZ25" i="1"/>
  <c r="BC25" i="1" s="1"/>
  <c r="AY25" i="1"/>
  <c r="AX25" i="1"/>
  <c r="AW25" i="1"/>
  <c r="AQ25" i="1"/>
  <c r="AM25" i="1"/>
  <c r="AL25" i="1"/>
  <c r="AJ25" i="1"/>
  <c r="AI25" i="1"/>
  <c r="AZ31" i="1" s="1"/>
  <c r="BC31" i="1" s="1"/>
  <c r="BI31" i="1" s="1"/>
  <c r="BL31" i="1" s="1"/>
  <c r="AG25" i="1"/>
  <c r="AF25" i="1"/>
  <c r="AD25" i="1"/>
  <c r="AC25" i="1"/>
  <c r="AQ29" i="1" s="1"/>
  <c r="AY24" i="1"/>
  <c r="AX24" i="1"/>
  <c r="AW24" i="1"/>
  <c r="AM24" i="1"/>
  <c r="AL24" i="1"/>
  <c r="AN24" i="1" s="1"/>
  <c r="AJ24" i="1"/>
  <c r="AI24" i="1"/>
  <c r="AG24" i="1"/>
  <c r="AF24" i="1"/>
  <c r="AD24" i="1"/>
  <c r="AC24" i="1"/>
  <c r="AE24" i="1" s="1"/>
  <c r="AY23" i="1"/>
  <c r="AX23" i="1"/>
  <c r="AW23" i="1"/>
  <c r="AY22" i="1"/>
  <c r="AX22" i="1"/>
  <c r="AW22" i="1"/>
  <c r="AY21" i="1"/>
  <c r="AX21" i="1"/>
  <c r="AW21" i="1"/>
  <c r="AQ21" i="1"/>
  <c r="AM21" i="1"/>
  <c r="AL21" i="1"/>
  <c r="BA21" i="1" s="1"/>
  <c r="BD21" i="1" s="1"/>
  <c r="BJ21" i="1" s="1"/>
  <c r="AJ21" i="1"/>
  <c r="AI21" i="1"/>
  <c r="AK21" i="1" s="1"/>
  <c r="AG21" i="1"/>
  <c r="AF21" i="1"/>
  <c r="AD21" i="1"/>
  <c r="AC21" i="1"/>
  <c r="AE21" i="1" s="1"/>
  <c r="AY20" i="1"/>
  <c r="AX20" i="1"/>
  <c r="AW20" i="1"/>
  <c r="AM20" i="1"/>
  <c r="AL20" i="1"/>
  <c r="AN20" i="1" s="1"/>
  <c r="AJ20" i="1"/>
  <c r="AI20" i="1"/>
  <c r="AZ19" i="1" s="1"/>
  <c r="BC19" i="1" s="1"/>
  <c r="AG20" i="1"/>
  <c r="AF20" i="1"/>
  <c r="AD20" i="1"/>
  <c r="AC20" i="1"/>
  <c r="AE20" i="1" s="1"/>
  <c r="AY19" i="1"/>
  <c r="AX19" i="1"/>
  <c r="AW19" i="1"/>
  <c r="AM19" i="1"/>
  <c r="AL19" i="1"/>
  <c r="AN19" i="1" s="1"/>
  <c r="AJ19" i="1"/>
  <c r="AI19" i="1"/>
  <c r="AQ48" i="1" s="1"/>
  <c r="AG19" i="1"/>
  <c r="AF19" i="1"/>
  <c r="AD19" i="1"/>
  <c r="AC19" i="1"/>
  <c r="AY18" i="1"/>
  <c r="AX18" i="1"/>
  <c r="AW18" i="1"/>
  <c r="AM18" i="1"/>
  <c r="AL18" i="1"/>
  <c r="AQ39" i="1" s="1"/>
  <c r="AJ18" i="1"/>
  <c r="AI18" i="1"/>
  <c r="AG18" i="1"/>
  <c r="AF18" i="1"/>
  <c r="AH18" i="1" s="1"/>
  <c r="AD18" i="1"/>
  <c r="AC18" i="1"/>
  <c r="AY17" i="1"/>
  <c r="AX17" i="1"/>
  <c r="AW17" i="1"/>
  <c r="AM17" i="1"/>
  <c r="AL17" i="1"/>
  <c r="AJ17" i="1"/>
  <c r="AI17" i="1"/>
  <c r="AG17" i="1"/>
  <c r="AF17" i="1"/>
  <c r="AH17" i="1" s="1"/>
  <c r="AD17" i="1"/>
  <c r="AC17" i="1"/>
  <c r="BB14" i="1" s="1"/>
  <c r="BE14" i="1" s="1"/>
  <c r="AY16" i="1"/>
  <c r="AX16" i="1"/>
  <c r="AW16" i="1"/>
  <c r="AM16" i="1"/>
  <c r="AL16" i="1"/>
  <c r="AQ37" i="1" s="1"/>
  <c r="AJ16" i="1"/>
  <c r="AI16" i="1"/>
  <c r="BA20" i="1" s="1"/>
  <c r="BD20" i="1" s="1"/>
  <c r="AG16" i="1"/>
  <c r="AF16" i="1"/>
  <c r="BB17" i="1" s="1"/>
  <c r="BE17" i="1" s="1"/>
  <c r="AD16" i="1"/>
  <c r="AC16" i="1"/>
  <c r="AY15" i="1"/>
  <c r="AX15" i="1"/>
  <c r="AW15" i="1"/>
  <c r="AM15" i="1"/>
  <c r="AL15" i="1"/>
  <c r="AN15" i="1" s="1"/>
  <c r="AJ15" i="1"/>
  <c r="AI15" i="1"/>
  <c r="BB20" i="1" s="1"/>
  <c r="BE20" i="1" s="1"/>
  <c r="AG15" i="1"/>
  <c r="AF15" i="1"/>
  <c r="AD15" i="1"/>
  <c r="AC15" i="1"/>
  <c r="BA15" i="1" s="1"/>
  <c r="BD15" i="1" s="1"/>
  <c r="AY14" i="1"/>
  <c r="AX14" i="1"/>
  <c r="AW14" i="1"/>
  <c r="AM14" i="1"/>
  <c r="AL14" i="1"/>
  <c r="AJ14" i="1"/>
  <c r="AI14" i="1"/>
  <c r="AG14" i="1"/>
  <c r="AF14" i="1"/>
  <c r="AD14" i="1"/>
  <c r="AC14" i="1"/>
  <c r="BB15" i="1" s="1"/>
  <c r="BE15" i="1" s="1"/>
  <c r="BK15" i="1" s="1"/>
  <c r="AY13" i="1"/>
  <c r="AX13" i="1"/>
  <c r="AW13" i="1"/>
  <c r="AY12" i="1"/>
  <c r="AX12" i="1"/>
  <c r="AW12" i="1"/>
  <c r="AY11" i="1"/>
  <c r="AX11" i="1"/>
  <c r="AW11" i="1"/>
  <c r="AQ11" i="1"/>
  <c r="AM11" i="1"/>
  <c r="AL11" i="1"/>
  <c r="BA11" i="1" s="1"/>
  <c r="BD11" i="1" s="1"/>
  <c r="BJ11" i="1" s="1"/>
  <c r="AJ11" i="1"/>
  <c r="AI11" i="1"/>
  <c r="AQ80" i="1" s="1"/>
  <c r="AG11" i="1"/>
  <c r="AF11" i="1"/>
  <c r="AQ88" i="1" s="1"/>
  <c r="AD11" i="1"/>
  <c r="AC11" i="1"/>
  <c r="AE11" i="1" s="1"/>
  <c r="AY10" i="1"/>
  <c r="AX10" i="1"/>
  <c r="AW10" i="1"/>
  <c r="AQ10" i="1"/>
  <c r="AM10" i="1"/>
  <c r="AL10" i="1"/>
  <c r="BB11" i="1" s="1"/>
  <c r="BE11" i="1" s="1"/>
  <c r="AJ10" i="1"/>
  <c r="AI10" i="1"/>
  <c r="AG10" i="1"/>
  <c r="AF10" i="1"/>
  <c r="AQ87" i="1" s="1"/>
  <c r="AD10" i="1"/>
  <c r="AC10" i="1"/>
  <c r="AE10" i="1" s="1"/>
  <c r="AY9" i="1"/>
  <c r="AX9" i="1"/>
  <c r="AW9" i="1"/>
  <c r="AM9" i="1"/>
  <c r="AL9" i="1"/>
  <c r="AQ70" i="1" s="1"/>
  <c r="AJ9" i="1"/>
  <c r="AI9" i="1"/>
  <c r="AQ78" i="1" s="1"/>
  <c r="AG9" i="1"/>
  <c r="AF9" i="1"/>
  <c r="AD9" i="1"/>
  <c r="AC9" i="1"/>
  <c r="AY8" i="1"/>
  <c r="AX8" i="1"/>
  <c r="AW8" i="1"/>
  <c r="AM8" i="1"/>
  <c r="AL8" i="1"/>
  <c r="AJ8" i="1"/>
  <c r="AI8" i="1"/>
  <c r="AG8" i="1"/>
  <c r="AF8" i="1"/>
  <c r="AD8" i="1"/>
  <c r="AC8" i="1"/>
  <c r="AE8" i="1" s="1"/>
  <c r="AY7" i="1"/>
  <c r="AX7" i="1"/>
  <c r="AW7" i="1"/>
  <c r="AM7" i="1"/>
  <c r="AL7" i="1"/>
  <c r="AJ7" i="1"/>
  <c r="AI7" i="1"/>
  <c r="AK7" i="1" s="1"/>
  <c r="AG7" i="1"/>
  <c r="AF7" i="1"/>
  <c r="AQ84" i="1" s="1"/>
  <c r="AD7" i="1"/>
  <c r="AC7" i="1"/>
  <c r="BB4" i="1" s="1"/>
  <c r="BE4" i="1" s="1"/>
  <c r="AZ6" i="1"/>
  <c r="BC6" i="1" s="1"/>
  <c r="AY6" i="1"/>
  <c r="AX6" i="1"/>
  <c r="AW6" i="1"/>
  <c r="AM6" i="1"/>
  <c r="AL6" i="1"/>
  <c r="AQ67" i="1" s="1"/>
  <c r="AJ6" i="1"/>
  <c r="AI6" i="1"/>
  <c r="AG6" i="1"/>
  <c r="AF6" i="1"/>
  <c r="AD6" i="1"/>
  <c r="AC6" i="1"/>
  <c r="AQ91" i="1" s="1"/>
  <c r="AZ5" i="1"/>
  <c r="BC5" i="1" s="1"/>
  <c r="AY5" i="1"/>
  <c r="AX5" i="1"/>
  <c r="AW5" i="1"/>
  <c r="AQ5" i="1"/>
  <c r="AM5" i="1"/>
  <c r="AL5" i="1"/>
  <c r="AN5" i="1" s="1"/>
  <c r="AJ5" i="1"/>
  <c r="AI5" i="1"/>
  <c r="AG5" i="1"/>
  <c r="AF5" i="1"/>
  <c r="AZ8" i="1" s="1"/>
  <c r="BC8" i="1" s="1"/>
  <c r="AD5" i="1"/>
  <c r="AC5" i="1"/>
  <c r="AE5" i="1" s="1"/>
  <c r="AY4" i="1"/>
  <c r="AX4" i="1"/>
  <c r="AW4" i="1"/>
  <c r="AQ4" i="1"/>
  <c r="AM4" i="1"/>
  <c r="AL4" i="1"/>
  <c r="AJ4" i="1"/>
  <c r="AI4" i="1"/>
  <c r="AG4" i="1"/>
  <c r="AF4" i="1"/>
  <c r="AD4" i="1"/>
  <c r="AC4" i="1"/>
  <c r="AQ89" i="1" s="1"/>
  <c r="AK9" i="1" l="1"/>
  <c r="BK11" i="1"/>
  <c r="BI8" i="1"/>
  <c r="BI5" i="1"/>
  <c r="AQ44" i="1"/>
  <c r="BK17" i="1"/>
  <c r="AQ6" i="1"/>
  <c r="BJ26" i="1"/>
  <c r="AH5" i="1"/>
  <c r="AE6" i="1"/>
  <c r="AH7" i="1"/>
  <c r="BJ20" i="1"/>
  <c r="BK4" i="1"/>
  <c r="BB18" i="1"/>
  <c r="BE18" i="1" s="1"/>
  <c r="AQ7" i="1"/>
  <c r="BJ27" i="1"/>
  <c r="AN30" i="1"/>
  <c r="BA23" i="1"/>
  <c r="BD23" i="1" s="1"/>
  <c r="BJ23" i="1" s="1"/>
  <c r="AE26" i="1"/>
  <c r="BI27" i="1"/>
  <c r="BL27" i="1" s="1"/>
  <c r="BA19" i="1"/>
  <c r="BD19" i="1" s="1"/>
  <c r="BJ19" i="1" s="1"/>
  <c r="AN6" i="1"/>
  <c r="AN10" i="1"/>
  <c r="AN16" i="1"/>
  <c r="AQ17" i="1"/>
  <c r="AZ17" i="1"/>
  <c r="BC17" i="1" s="1"/>
  <c r="BI17" i="1" s="1"/>
  <c r="AK19" i="1"/>
  <c r="AK25" i="1"/>
  <c r="AK29" i="1"/>
  <c r="AQ50" i="1"/>
  <c r="BI6" i="1"/>
  <c r="AQ13" i="1"/>
  <c r="AQ14" i="1"/>
  <c r="BJ15" i="1"/>
  <c r="AN18" i="1"/>
  <c r="AK20" i="1"/>
  <c r="BJ24" i="1"/>
  <c r="BK27" i="1"/>
  <c r="BB32" i="1"/>
  <c r="BE32" i="1" s="1"/>
  <c r="BK32" i="1" s="1"/>
  <c r="AQ41" i="1"/>
  <c r="AQ62" i="1"/>
  <c r="AQ61" i="1"/>
  <c r="AE16" i="1"/>
  <c r="AZ15" i="1"/>
  <c r="BC15" i="1" s="1"/>
  <c r="BI15" i="1" s="1"/>
  <c r="BL15" i="1" s="1"/>
  <c r="AQ73" i="1"/>
  <c r="AK4" i="1"/>
  <c r="AQ86" i="1"/>
  <c r="AH9" i="1"/>
  <c r="BB6" i="1"/>
  <c r="BE6" i="1" s="1"/>
  <c r="BK6" i="1" s="1"/>
  <c r="AK10" i="1"/>
  <c r="AQ79" i="1"/>
  <c r="BA28" i="1"/>
  <c r="BD28" i="1" s="1"/>
  <c r="BJ28" i="1" s="1"/>
  <c r="AH25" i="1"/>
  <c r="AK5" i="1"/>
  <c r="AQ74" i="1"/>
  <c r="BB10" i="1"/>
  <c r="BE10" i="1" s="1"/>
  <c r="BK10" i="1" s="1"/>
  <c r="AZ11" i="1"/>
  <c r="BC11" i="1" s="1"/>
  <c r="BI11" i="1" s="1"/>
  <c r="BL11" i="1" s="1"/>
  <c r="AN14" i="1"/>
  <c r="AQ58" i="1"/>
  <c r="AH21" i="1"/>
  <c r="AZ16" i="1"/>
  <c r="BC16" i="1" s="1"/>
  <c r="BI16" i="1" s="1"/>
  <c r="BA31" i="1"/>
  <c r="BD31" i="1" s="1"/>
  <c r="BJ31" i="1" s="1"/>
  <c r="AK24" i="1"/>
  <c r="AQ12" i="1"/>
  <c r="AZ20" i="1"/>
  <c r="BC20" i="1" s="1"/>
  <c r="BI20" i="1" s="1"/>
  <c r="BL20" i="1" s="1"/>
  <c r="AQ46" i="1"/>
  <c r="AK17" i="1"/>
  <c r="AQ56" i="1"/>
  <c r="AH19" i="1"/>
  <c r="BB16" i="1"/>
  <c r="BE16" i="1" s="1"/>
  <c r="BK16" i="1" s="1"/>
  <c r="AQ69" i="1"/>
  <c r="AN8" i="1"/>
  <c r="AQ63" i="1"/>
  <c r="BA14" i="1"/>
  <c r="BD14" i="1" s="1"/>
  <c r="BJ14" i="1" s="1"/>
  <c r="AE18" i="1"/>
  <c r="AQ65" i="1"/>
  <c r="BB13" i="1"/>
  <c r="BE13" i="1" s="1"/>
  <c r="BK13" i="1" s="1"/>
  <c r="AN4" i="1"/>
  <c r="AQ77" i="1"/>
  <c r="AK8" i="1"/>
  <c r="AQ94" i="1"/>
  <c r="AE9" i="1"/>
  <c r="AZ4" i="1"/>
  <c r="BC4" i="1" s="1"/>
  <c r="BI4" i="1" s="1"/>
  <c r="BB9" i="1"/>
  <c r="BE9" i="1" s="1"/>
  <c r="BK9" i="1" s="1"/>
  <c r="AQ52" i="1"/>
  <c r="AH15" i="1"/>
  <c r="BI19" i="1"/>
  <c r="BL19" i="1" s="1"/>
  <c r="BK18" i="1"/>
  <c r="BB21" i="1"/>
  <c r="BE21" i="1" s="1"/>
  <c r="BK21" i="1" s="1"/>
  <c r="AZ24" i="1"/>
  <c r="BC24" i="1" s="1"/>
  <c r="BI24" i="1" s="1"/>
  <c r="BL24" i="1" s="1"/>
  <c r="BI25" i="1"/>
  <c r="BL25" i="1" s="1"/>
  <c r="AQ59" i="1"/>
  <c r="AQ71" i="1"/>
  <c r="AQ82" i="1"/>
  <c r="AQ33" i="1"/>
  <c r="AQ36" i="1"/>
  <c r="BA7" i="1"/>
  <c r="BD7" i="1" s="1"/>
  <c r="BJ7" i="1" s="1"/>
  <c r="AZ13" i="1"/>
  <c r="BC13" i="1" s="1"/>
  <c r="BI13" i="1" s="1"/>
  <c r="BA17" i="1"/>
  <c r="BD17" i="1" s="1"/>
  <c r="BJ17" i="1" s="1"/>
  <c r="BB25" i="1"/>
  <c r="BE25" i="1" s="1"/>
  <c r="BK25" i="1" s="1"/>
  <c r="AE29" i="1"/>
  <c r="AE30" i="1"/>
  <c r="AZ33" i="1"/>
  <c r="BC33" i="1" s="1"/>
  <c r="BI33" i="1" s="1"/>
  <c r="BL33" i="1" s="1"/>
  <c r="AQ49" i="1"/>
  <c r="AQ54" i="1"/>
  <c r="BA9" i="1"/>
  <c r="BD9" i="1" s="1"/>
  <c r="BJ9" i="1" s="1"/>
  <c r="AH11" i="1"/>
  <c r="AE14" i="1"/>
  <c r="BK20" i="1"/>
  <c r="BK14" i="1"/>
  <c r="AQ23" i="1"/>
  <c r="AZ23" i="1"/>
  <c r="BC23" i="1" s="1"/>
  <c r="BI23" i="1" s="1"/>
  <c r="BL23" i="1" s="1"/>
  <c r="AE25" i="1"/>
  <c r="AN26" i="1"/>
  <c r="AH27" i="1"/>
  <c r="BI32" i="1"/>
  <c r="BL32" i="1" s="1"/>
  <c r="BI29" i="1"/>
  <c r="BL29" i="1" s="1"/>
  <c r="BK24" i="1"/>
  <c r="AQ32" i="1"/>
  <c r="AN7" i="1"/>
  <c r="AQ68" i="1"/>
  <c r="BB5" i="1"/>
  <c r="BE5" i="1" s="1"/>
  <c r="BK5" i="1" s="1"/>
  <c r="AQ22" i="1"/>
  <c r="AH26" i="1"/>
  <c r="AQ45" i="1"/>
  <c r="AQ85" i="1"/>
  <c r="AH8" i="1"/>
  <c r="AH24" i="1"/>
  <c r="AQ20" i="1"/>
  <c r="AK31" i="1"/>
  <c r="AQ43" i="1"/>
  <c r="AK14" i="1"/>
  <c r="AK16" i="1"/>
  <c r="AN17" i="1"/>
  <c r="AQ38" i="1"/>
  <c r="AQ19" i="1"/>
  <c r="AH20" i="1"/>
  <c r="AQ57" i="1"/>
  <c r="BA16" i="1"/>
  <c r="BD16" i="1" s="1"/>
  <c r="BJ16" i="1" s="1"/>
  <c r="BB22" i="1"/>
  <c r="BE22" i="1" s="1"/>
  <c r="BK22" i="1" s="1"/>
  <c r="AH4" i="1"/>
  <c r="AQ81" i="1"/>
  <c r="BA8" i="1"/>
  <c r="BD8" i="1" s="1"/>
  <c r="BJ8" i="1" s="1"/>
  <c r="AQ83" i="1"/>
  <c r="BB7" i="1"/>
  <c r="BE7" i="1" s="1"/>
  <c r="BK7" i="1" s="1"/>
  <c r="AH6" i="1"/>
  <c r="AK11" i="1"/>
  <c r="AK15" i="1"/>
  <c r="AE17" i="1"/>
  <c r="AK27" i="1"/>
  <c r="BB30" i="1"/>
  <c r="BE30" i="1" s="1"/>
  <c r="BK30" i="1" s="1"/>
  <c r="AQ55" i="1"/>
  <c r="AQ76" i="1"/>
  <c r="AZ10" i="1"/>
  <c r="BC10" i="1" s="1"/>
  <c r="BI10" i="1" s="1"/>
  <c r="AZ9" i="1"/>
  <c r="BC9" i="1" s="1"/>
  <c r="BI9" i="1" s="1"/>
  <c r="AN11" i="1"/>
  <c r="AQ72" i="1"/>
  <c r="BA13" i="1"/>
  <c r="BD13" i="1" s="1"/>
  <c r="BJ13" i="1" s="1"/>
  <c r="AQ60" i="1"/>
  <c r="AE15" i="1"/>
  <c r="AQ18" i="1"/>
  <c r="AZ21" i="1"/>
  <c r="BC21" i="1" s="1"/>
  <c r="BI21" i="1" s="1"/>
  <c r="BL21" i="1" s="1"/>
  <c r="BB26" i="1"/>
  <c r="BE26" i="1" s="1"/>
  <c r="BK26" i="1" s="1"/>
  <c r="AE28" i="1"/>
  <c r="AQ31" i="1"/>
  <c r="AQ90" i="1"/>
  <c r="BB12" i="1"/>
  <c r="BE12" i="1" s="1"/>
  <c r="BK12" i="1" s="1"/>
  <c r="AZ30" i="1"/>
  <c r="BC30" i="1" s="1"/>
  <c r="BI30" i="1" s="1"/>
  <c r="BL30" i="1" s="1"/>
  <c r="AQ16" i="1"/>
  <c r="BA32" i="1"/>
  <c r="BD32" i="1" s="1"/>
  <c r="BJ32" i="1" s="1"/>
  <c r="AN29" i="1"/>
  <c r="AE19" i="1"/>
  <c r="AZ14" i="1"/>
  <c r="BC14" i="1" s="1"/>
  <c r="BI14" i="1" s="1"/>
  <c r="BL14" i="1" s="1"/>
  <c r="AQ64" i="1"/>
  <c r="BB28" i="1"/>
  <c r="BE28" i="1" s="1"/>
  <c r="BK28" i="1" s="1"/>
  <c r="AE4" i="1"/>
  <c r="AN25" i="1"/>
  <c r="BB33" i="1"/>
  <c r="BE33" i="1" s="1"/>
  <c r="BK33" i="1" s="1"/>
  <c r="AQ40" i="1"/>
  <c r="BA5" i="1"/>
  <c r="BD5" i="1" s="1"/>
  <c r="BJ5" i="1" s="1"/>
  <c r="AQ92" i="1"/>
  <c r="AE7" i="1"/>
  <c r="AQ47" i="1"/>
  <c r="BB19" i="1"/>
  <c r="BE19" i="1" s="1"/>
  <c r="BK19" i="1" s="1"/>
  <c r="AK18" i="1"/>
  <c r="AQ9" i="1"/>
  <c r="BA18" i="1"/>
  <c r="BD18" i="1" s="1"/>
  <c r="BJ18" i="1" s="1"/>
  <c r="AQ51" i="1"/>
  <c r="AH14" i="1"/>
  <c r="AZ28" i="1"/>
  <c r="BC28" i="1" s="1"/>
  <c r="BI28" i="1" s="1"/>
  <c r="BL28" i="1" s="1"/>
  <c r="BA6" i="1"/>
  <c r="BD6" i="1" s="1"/>
  <c r="BJ6" i="1" s="1"/>
  <c r="AH10" i="1"/>
  <c r="AZ22" i="1"/>
  <c r="BC22" i="1" s="1"/>
  <c r="BI22" i="1" s="1"/>
  <c r="BL22" i="1" s="1"/>
  <c r="AK28" i="1"/>
  <c r="AQ66" i="1"/>
  <c r="BA10" i="1"/>
  <c r="BD10" i="1" s="1"/>
  <c r="BJ10" i="1" s="1"/>
  <c r="AK6" i="1"/>
  <c r="AQ75" i="1"/>
  <c r="AZ7" i="1"/>
  <c r="BC7" i="1" s="1"/>
  <c r="BI7" i="1" s="1"/>
  <c r="AQ93" i="1"/>
  <c r="BA4" i="1"/>
  <c r="BD4" i="1" s="1"/>
  <c r="BJ4" i="1" s="1"/>
  <c r="BB8" i="1"/>
  <c r="BE8" i="1" s="1"/>
  <c r="BK8" i="1" s="1"/>
  <c r="AZ12" i="1"/>
  <c r="BC12" i="1" s="1"/>
  <c r="BI12" i="1" s="1"/>
  <c r="AN9" i="1"/>
  <c r="AQ15" i="1"/>
  <c r="AQ53" i="1"/>
  <c r="AH16" i="1"/>
  <c r="AQ42" i="1"/>
  <c r="AN21" i="1"/>
  <c r="AQ28" i="1"/>
  <c r="AZ26" i="1"/>
  <c r="BC26" i="1" s="1"/>
  <c r="BI26" i="1" s="1"/>
  <c r="BL26" i="1" s="1"/>
  <c r="BA29" i="1"/>
  <c r="BD29" i="1" s="1"/>
  <c r="BJ29" i="1" s="1"/>
  <c r="BA22" i="1"/>
  <c r="BD22" i="1" s="1"/>
  <c r="BJ22" i="1" s="1"/>
  <c r="AZ18" i="1"/>
  <c r="BC18" i="1" s="1"/>
  <c r="BI18" i="1" s="1"/>
  <c r="BL18" i="1" s="1"/>
  <c r="BB23" i="1"/>
  <c r="BE23" i="1" s="1"/>
  <c r="BK23" i="1" s="1"/>
  <c r="AQ24" i="1"/>
  <c r="BB31" i="1"/>
  <c r="BE31" i="1" s="1"/>
  <c r="BK31" i="1" s="1"/>
  <c r="BA12" i="1"/>
  <c r="BD12" i="1" s="1"/>
  <c r="BJ12" i="1" s="1"/>
  <c r="BL12" i="1" l="1"/>
  <c r="BL5" i="1"/>
  <c r="BL9" i="1"/>
  <c r="BL7" i="1"/>
  <c r="BL4" i="1"/>
  <c r="BL16" i="1"/>
  <c r="BL17" i="1"/>
  <c r="BL13" i="1"/>
  <c r="BL6" i="1"/>
  <c r="BL8" i="1"/>
  <c r="BL10" i="1"/>
</calcChain>
</file>

<file path=xl/comments1.xml><?xml version="1.0" encoding="utf-8"?>
<comments xmlns="http://schemas.openxmlformats.org/spreadsheetml/2006/main">
  <authors>
    <author>Author</author>
  </authors>
  <commentList>
    <comment ref="AR4" authorId="0" shapeId="0">
      <text>
        <r>
          <rPr>
            <b/>
            <sz val="10"/>
            <color indexed="81"/>
            <rFont val="Calibri"/>
          </rPr>
          <t>The protein value is calculated based on the original standard curve.  Check the abs readings you get with your standards to make sure they fall on the curve.  If not, the curve will have to be adjusted.</t>
        </r>
      </text>
    </comment>
  </commentList>
</comments>
</file>

<file path=xl/sharedStrings.xml><?xml version="1.0" encoding="utf-8"?>
<sst xmlns="http://schemas.openxmlformats.org/spreadsheetml/2006/main" count="106" uniqueCount="37">
  <si>
    <t>Samples and standards</t>
  </si>
  <si>
    <t>Raw absorbance data</t>
  </si>
  <si>
    <t>Triplicate Averages</t>
  </si>
  <si>
    <t>weight (mg)</t>
  </si>
  <si>
    <t>weight (ug)</t>
  </si>
  <si>
    <t>Average ABS</t>
  </si>
  <si>
    <t>ug protein</t>
  </si>
  <si>
    <t>total protein (ug)</t>
  </si>
  <si>
    <t>protein in sample</t>
  </si>
  <si>
    <t>Average 1-3</t>
  </si>
  <si>
    <t>St Dev 1-3</t>
  </si>
  <si>
    <t>Average 4-6</t>
  </si>
  <si>
    <t>St Dev 4-6</t>
  </si>
  <si>
    <t>Average 7-9</t>
  </si>
  <si>
    <t>St Dev 7-9</t>
  </si>
  <si>
    <t>Average 10-12</t>
  </si>
  <si>
    <t>St Dev 10-12</t>
  </si>
  <si>
    <t>ID</t>
  </si>
  <si>
    <t>Sample</t>
  </si>
  <si>
    <t>dup 1</t>
  </si>
  <si>
    <t>dup 2</t>
  </si>
  <si>
    <t>dup 3</t>
  </si>
  <si>
    <t>Average</t>
  </si>
  <si>
    <t>A</t>
  </si>
  <si>
    <t>Blank</t>
  </si>
  <si>
    <t>B</t>
  </si>
  <si>
    <t>C</t>
  </si>
  <si>
    <t>D</t>
  </si>
  <si>
    <t>E</t>
  </si>
  <si>
    <t>F</t>
  </si>
  <si>
    <t>G</t>
  </si>
  <si>
    <t>H</t>
  </si>
  <si>
    <t>volume standard (ul)</t>
  </si>
  <si>
    <t>standard ug/ul</t>
  </si>
  <si>
    <t>volume h20 (ul)</t>
  </si>
  <si>
    <t>abs 595</t>
  </si>
  <si>
    <t>average 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</si>
</sst>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4" x14ac:knownFonts="1">
    <font>
      <sz val="11"/>
      <color theme="1"/>
      <name val="Calibri"/>
      <family val="2"/>
      <scheme val="minor"/>
    </font>
    <font>
      <sz val="11"/>
      <color theme="1"/>
      <name val="Calibri"/>
      <family val="2"/>
      <scheme val="minor"/>
    </font>
    <font>
      <sz val="12"/>
      <color rgb="FF000000"/>
      <name val="Calibri"/>
      <family val="2"/>
      <scheme val="minor"/>
    </font>
    <font>
      <b/>
      <sz val="10"/>
      <color indexed="81"/>
      <name val="Calibri"/>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bgColor indexed="64"/>
      </patternFill>
    </fill>
  </fills>
  <borders count="6">
    <border>
      <left/>
      <right/>
      <top/>
      <bottom/>
      <diagonal/>
    </border>
    <border>
      <left/>
      <right style="thin">
        <color indexed="64"/>
      </right>
      <top/>
      <bottom/>
      <diagonal/>
    </border>
    <border>
      <left style="thin">
        <color auto="1"/>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1" xfId="0" applyBorder="1"/>
    <xf numFmtId="0" fontId="0" fillId="0" borderId="0" xfId="0" applyBorder="1"/>
    <xf numFmtId="0" fontId="0" fillId="2" borderId="0" xfId="0" applyFill="1"/>
    <xf numFmtId="0" fontId="0" fillId="3" borderId="0" xfId="0" applyFill="1" applyAlignment="1">
      <alignment horizontal="left"/>
    </xf>
    <xf numFmtId="9" fontId="0" fillId="3" borderId="0" xfId="0" applyNumberFormat="1" applyFill="1" applyAlignment="1">
      <alignment horizontal="left"/>
    </xf>
    <xf numFmtId="0" fontId="0" fillId="3" borderId="2" xfId="0" applyFill="1" applyBorder="1" applyAlignment="1">
      <alignment horizontal="left"/>
    </xf>
    <xf numFmtId="0" fontId="0" fillId="0" borderId="3" xfId="0" applyBorder="1"/>
    <xf numFmtId="0" fontId="0" fillId="0" borderId="4" xfId="0" applyBorder="1"/>
    <xf numFmtId="0" fontId="0" fillId="0" borderId="4" xfId="0" applyFill="1" applyBorder="1"/>
    <xf numFmtId="0" fontId="0" fillId="4" borderId="0" xfId="0" applyFill="1"/>
    <xf numFmtId="0" fontId="0" fillId="4" borderId="2" xfId="0" applyFill="1" applyBorder="1"/>
    <xf numFmtId="10" fontId="0" fillId="0" borderId="0" xfId="1" applyNumberFormat="1" applyFont="1"/>
    <xf numFmtId="10" fontId="0" fillId="0" borderId="1" xfId="1" applyNumberFormat="1" applyFont="1" applyBorder="1"/>
    <xf numFmtId="164" fontId="0" fillId="0" borderId="0" xfId="1" applyNumberFormat="1" applyFont="1" applyBorder="1"/>
    <xf numFmtId="0" fontId="0" fillId="5" borderId="0" xfId="0" applyFill="1"/>
    <xf numFmtId="0" fontId="0" fillId="3" borderId="0" xfId="0" applyFill="1"/>
    <xf numFmtId="0" fontId="2" fillId="0" borderId="0" xfId="0" applyFont="1"/>
    <xf numFmtId="0" fontId="0" fillId="0" borderId="0" xfId="0" applyFill="1"/>
    <xf numFmtId="0" fontId="0" fillId="0" borderId="0" xfId="0" applyNumberFormat="1"/>
    <xf numFmtId="0" fontId="0" fillId="0" borderId="5" xfId="0" applyNumberFormat="1" applyFill="1" applyBorder="1"/>
    <xf numFmtId="0" fontId="0" fillId="0" borderId="0" xfId="1" applyNumberFormat="1" applyFont="1"/>
  </cellXfs>
  <cellStyles count="2">
    <cellStyle name="Normal" xfId="0" builtinId="0"/>
    <cellStyle name="Percent" xfId="1" builtinId="5"/>
  </cellStyles>
  <dxfs count="37">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1"/>
            <c:trendlineLbl>
              <c:layout>
                <c:manualLayout>
                  <c:x val="-0.25888188976377902"/>
                  <c:y val="-2.40347039953339E-2"/>
                </c:manualLayout>
              </c:layout>
              <c:numFmt formatCode="General" sourceLinked="0"/>
            </c:trendlineLbl>
          </c:trendline>
          <c:xVal>
            <c:numRef>
              <c:f>[1]Template!$Q$47:$Q$49</c:f>
              <c:numCache>
                <c:formatCode>General</c:formatCode>
                <c:ptCount val="3"/>
                <c:pt idx="0">
                  <c:v>0.18783333333333335</c:v>
                </c:pt>
                <c:pt idx="1">
                  <c:v>0.21128333333333338</c:v>
                </c:pt>
                <c:pt idx="2">
                  <c:v>0.28723333333333334</c:v>
                </c:pt>
              </c:numCache>
            </c:numRef>
          </c:xVal>
          <c:yVal>
            <c:numRef>
              <c:f>[1]Template!$G$47:$G$49</c:f>
              <c:numCache>
                <c:formatCode>General</c:formatCode>
                <c:ptCount val="3"/>
                <c:pt idx="0">
                  <c:v>0.5</c:v>
                </c:pt>
                <c:pt idx="1">
                  <c:v>1</c:v>
                </c:pt>
                <c:pt idx="2">
                  <c:v>2</c:v>
                </c:pt>
              </c:numCache>
            </c:numRef>
          </c:yVal>
          <c:smooth val="0"/>
          <c:extLst>
            <c:ext xmlns:c16="http://schemas.microsoft.com/office/drawing/2014/chart" uri="{C3380CC4-5D6E-409C-BE32-E72D297353CC}">
              <c16:uniqueId val="{00000001-9FC6-4AAE-92A4-7E013438D194}"/>
            </c:ext>
          </c:extLst>
        </c:ser>
        <c:dLbls>
          <c:showLegendKey val="0"/>
          <c:showVal val="0"/>
          <c:showCatName val="0"/>
          <c:showSerName val="0"/>
          <c:showPercent val="0"/>
          <c:showBubbleSize val="0"/>
        </c:dLbls>
        <c:axId val="547776104"/>
        <c:axId val="547775712"/>
      </c:scatterChart>
      <c:valAx>
        <c:axId val="547776104"/>
        <c:scaling>
          <c:orientation val="minMax"/>
        </c:scaling>
        <c:delete val="0"/>
        <c:axPos val="b"/>
        <c:numFmt formatCode="General" sourceLinked="1"/>
        <c:majorTickMark val="out"/>
        <c:minorTickMark val="none"/>
        <c:tickLblPos val="nextTo"/>
        <c:crossAx val="547775712"/>
        <c:crosses val="autoZero"/>
        <c:crossBetween val="midCat"/>
      </c:valAx>
      <c:valAx>
        <c:axId val="547775712"/>
        <c:scaling>
          <c:orientation val="minMax"/>
        </c:scaling>
        <c:delete val="0"/>
        <c:axPos val="l"/>
        <c:majorGridlines/>
        <c:numFmt formatCode="General" sourceLinked="1"/>
        <c:majorTickMark val="out"/>
        <c:minorTickMark val="none"/>
        <c:tickLblPos val="nextTo"/>
        <c:crossAx val="547776104"/>
        <c:crosses val="autoZero"/>
        <c:crossBetween val="midCat"/>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51</xdr:row>
      <xdr:rowOff>0</xdr:rowOff>
    </xdr:from>
    <xdr:to>
      <xdr:col>6</xdr:col>
      <xdr:colOff>444500</xdr:colOff>
      <xdr:row>65</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thomp2/Desktop/New%20folder/China%20protein/China%20protein%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Standards"/>
      <sheetName val="September 22"/>
      <sheetName val="September 29"/>
      <sheetName val="October 6"/>
      <sheetName val="October 16"/>
      <sheetName val="October 20"/>
      <sheetName val="October 27"/>
      <sheetName val="November 3"/>
      <sheetName val="November 17"/>
      <sheetName val="November 27"/>
      <sheetName val="November 30"/>
    </sheetNames>
    <sheetDataSet>
      <sheetData sheetId="0">
        <row r="47">
          <cell r="G47">
            <v>0.5</v>
          </cell>
          <cell r="Q47">
            <v>0.18783333333333335</v>
          </cell>
        </row>
        <row r="48">
          <cell r="G48">
            <v>1</v>
          </cell>
          <cell r="Q48">
            <v>0.21128333333333338</v>
          </cell>
        </row>
        <row r="49">
          <cell r="G49">
            <v>2</v>
          </cell>
          <cell r="Q49">
            <v>0.28723333333333334</v>
          </cell>
        </row>
      </sheetData>
      <sheetData sheetId="1">
        <row r="3">
          <cell r="G3">
            <v>0.3</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P94"/>
  <sheetViews>
    <sheetView tabSelected="1" topLeftCell="BI1" zoomScale="55" zoomScaleNormal="55" workbookViewId="0">
      <selection activeCell="BP11" sqref="BP11:BP17"/>
    </sheetView>
  </sheetViews>
  <sheetFormatPr defaultColWidth="12.54296875" defaultRowHeight="14.5" x14ac:dyDescent="0.35"/>
  <cols>
    <col min="1" max="13" width="4.453125" customWidth="1"/>
    <col min="14" max="14" width="6.26953125" customWidth="1"/>
    <col min="15" max="15" width="4.1796875" customWidth="1"/>
    <col min="16" max="27" width="10.1796875" customWidth="1"/>
    <col min="28" max="28" width="5.81640625" customWidth="1"/>
    <col min="41" max="41" width="6.7265625" customWidth="1"/>
    <col min="64" max="64" width="12.54296875" style="19"/>
  </cols>
  <sheetData>
    <row r="2" spans="1:68" x14ac:dyDescent="0.35">
      <c r="B2" t="s">
        <v>0</v>
      </c>
      <c r="P2" t="s">
        <v>1</v>
      </c>
      <c r="AC2" t="s">
        <v>2</v>
      </c>
      <c r="AS2" s="1"/>
      <c r="AT2" t="s">
        <v>3</v>
      </c>
      <c r="AV2" s="1"/>
      <c r="AW2" t="s">
        <v>4</v>
      </c>
      <c r="AY2" s="1"/>
      <c r="AZ2" t="s">
        <v>5</v>
      </c>
      <c r="BB2" s="1"/>
      <c r="BC2" t="s">
        <v>6</v>
      </c>
      <c r="BE2" s="1"/>
      <c r="BF2" t="s">
        <v>7</v>
      </c>
      <c r="BH2" s="1"/>
      <c r="BI2" t="s">
        <v>8</v>
      </c>
      <c r="BK2" s="1"/>
      <c r="BM2" s="2"/>
    </row>
    <row r="3" spans="1:68" x14ac:dyDescent="0.35">
      <c r="A3" s="3"/>
      <c r="B3" s="3">
        <v>1</v>
      </c>
      <c r="C3" s="3">
        <v>2</v>
      </c>
      <c r="D3" s="3">
        <v>3</v>
      </c>
      <c r="E3" s="3">
        <v>4</v>
      </c>
      <c r="F3" s="3">
        <v>5</v>
      </c>
      <c r="G3" s="3">
        <v>6</v>
      </c>
      <c r="H3" s="3">
        <v>7</v>
      </c>
      <c r="I3" s="3">
        <v>8</v>
      </c>
      <c r="J3" s="3">
        <v>9</v>
      </c>
      <c r="K3" s="3">
        <v>10</v>
      </c>
      <c r="L3" s="3">
        <v>11</v>
      </c>
      <c r="M3" s="3">
        <v>12</v>
      </c>
      <c r="O3" s="3"/>
      <c r="P3" s="3">
        <v>1</v>
      </c>
      <c r="Q3" s="3">
        <v>2</v>
      </c>
      <c r="R3" s="3">
        <v>3</v>
      </c>
      <c r="S3" s="3">
        <v>4</v>
      </c>
      <c r="T3" s="3">
        <v>5</v>
      </c>
      <c r="U3" s="3">
        <v>6</v>
      </c>
      <c r="V3" s="3">
        <v>7</v>
      </c>
      <c r="W3" s="3">
        <v>8</v>
      </c>
      <c r="X3" s="3">
        <v>9</v>
      </c>
      <c r="Y3" s="3">
        <v>10</v>
      </c>
      <c r="Z3" s="3">
        <v>11</v>
      </c>
      <c r="AA3" s="3">
        <v>12</v>
      </c>
      <c r="AC3" s="4" t="s">
        <v>9</v>
      </c>
      <c r="AD3" s="4" t="s">
        <v>10</v>
      </c>
      <c r="AE3" s="5">
        <v>0.25</v>
      </c>
      <c r="AF3" s="6" t="s">
        <v>11</v>
      </c>
      <c r="AG3" s="4" t="s">
        <v>12</v>
      </c>
      <c r="AH3" s="5">
        <v>0.25</v>
      </c>
      <c r="AI3" s="6" t="s">
        <v>13</v>
      </c>
      <c r="AJ3" s="4" t="s">
        <v>14</v>
      </c>
      <c r="AK3" s="5">
        <v>0.25</v>
      </c>
      <c r="AL3" s="6" t="s">
        <v>15</v>
      </c>
      <c r="AM3" s="4" t="s">
        <v>16</v>
      </c>
      <c r="AN3" s="5">
        <v>0.25</v>
      </c>
      <c r="AP3" t="s">
        <v>17</v>
      </c>
      <c r="AQ3" t="s">
        <v>5</v>
      </c>
      <c r="AS3" s="7" t="s">
        <v>18</v>
      </c>
      <c r="AT3" s="8" t="s">
        <v>19</v>
      </c>
      <c r="AU3" s="8" t="s">
        <v>20</v>
      </c>
      <c r="AV3" s="7" t="s">
        <v>21</v>
      </c>
      <c r="AW3" s="8" t="s">
        <v>19</v>
      </c>
      <c r="AX3" s="8" t="s">
        <v>20</v>
      </c>
      <c r="AY3" s="7" t="s">
        <v>21</v>
      </c>
      <c r="AZ3" s="8" t="s">
        <v>19</v>
      </c>
      <c r="BA3" s="8" t="s">
        <v>20</v>
      </c>
      <c r="BB3" s="7" t="s">
        <v>21</v>
      </c>
      <c r="BC3" s="8" t="s">
        <v>19</v>
      </c>
      <c r="BD3" s="8" t="s">
        <v>20</v>
      </c>
      <c r="BE3" s="7" t="s">
        <v>21</v>
      </c>
      <c r="BF3" s="8" t="s">
        <v>19</v>
      </c>
      <c r="BG3" s="8" t="s">
        <v>20</v>
      </c>
      <c r="BH3" s="7" t="s">
        <v>21</v>
      </c>
      <c r="BI3" s="8" t="s">
        <v>19</v>
      </c>
      <c r="BJ3" s="8" t="s">
        <v>20</v>
      </c>
      <c r="BK3" s="7" t="s">
        <v>21</v>
      </c>
      <c r="BL3" s="20" t="s">
        <v>22</v>
      </c>
      <c r="BM3" s="9"/>
    </row>
    <row r="4" spans="1:68" x14ac:dyDescent="0.35">
      <c r="A4" s="3" t="s">
        <v>23</v>
      </c>
      <c r="B4">
        <v>6</v>
      </c>
      <c r="C4">
        <v>6</v>
      </c>
      <c r="D4">
        <v>6</v>
      </c>
      <c r="E4">
        <v>14</v>
      </c>
      <c r="F4">
        <v>14</v>
      </c>
      <c r="G4">
        <v>14</v>
      </c>
      <c r="H4">
        <v>22</v>
      </c>
      <c r="I4">
        <v>22</v>
      </c>
      <c r="J4">
        <v>22</v>
      </c>
      <c r="K4">
        <v>30</v>
      </c>
      <c r="L4">
        <v>30</v>
      </c>
      <c r="M4">
        <v>30</v>
      </c>
      <c r="O4" s="3" t="s">
        <v>23</v>
      </c>
      <c r="P4">
        <v>0.15</v>
      </c>
      <c r="Q4">
        <v>0.159</v>
      </c>
      <c r="R4">
        <v>0.16500000000000001</v>
      </c>
      <c r="S4">
        <v>0.191</v>
      </c>
      <c r="T4">
        <v>0.191</v>
      </c>
      <c r="U4">
        <v>0.218</v>
      </c>
      <c r="V4">
        <v>0.20799999999999999</v>
      </c>
      <c r="W4">
        <v>0.23100000000000001</v>
      </c>
      <c r="X4">
        <v>0.221</v>
      </c>
      <c r="Y4">
        <v>0.17899999999999999</v>
      </c>
      <c r="Z4">
        <v>0.16800000000000001</v>
      </c>
      <c r="AA4">
        <v>0.17</v>
      </c>
      <c r="AC4" s="10">
        <f>AVERAGE(P4:R4)</f>
        <v>0.158</v>
      </c>
      <c r="AD4" s="10">
        <f>STDEV(P4:R4)</f>
        <v>7.5498344352707561E-3</v>
      </c>
      <c r="AE4" s="10">
        <f>0.25*AC4</f>
        <v>3.95E-2</v>
      </c>
      <c r="AF4" s="11">
        <f>AVERAGE(S4:U4)</f>
        <v>0.19999999999999998</v>
      </c>
      <c r="AG4" s="10">
        <f>STDEV(S4:U4)</f>
        <v>1.5588457268119893E-2</v>
      </c>
      <c r="AH4" s="10">
        <f>0.25*AF4</f>
        <v>4.9999999999999996E-2</v>
      </c>
      <c r="AI4" s="11">
        <f>AVERAGE(V4:X4)</f>
        <v>0.22</v>
      </c>
      <c r="AJ4" s="10">
        <f>STDEV(V4:X4)</f>
        <v>1.1532562594670807E-2</v>
      </c>
      <c r="AK4" s="10">
        <f>0.25*AI4</f>
        <v>5.5E-2</v>
      </c>
      <c r="AL4" s="11">
        <f>AVERAGE(Y4:AA4)</f>
        <v>0.17233333333333334</v>
      </c>
      <c r="AM4" s="10">
        <f>STDEV(Y4:AA4)</f>
        <v>5.8594652770823045E-3</v>
      </c>
      <c r="AN4" s="10">
        <f>0.25*AL4</f>
        <v>4.3083333333333335E-2</v>
      </c>
      <c r="AP4" t="s">
        <v>24</v>
      </c>
      <c r="AQ4" t="e">
        <f t="shared" ref="AQ4:AQ10" si="0">AL24</f>
        <v>#DIV/0!</v>
      </c>
      <c r="AS4" s="1">
        <v>16</v>
      </c>
      <c r="AT4">
        <v>5.22</v>
      </c>
      <c r="AU4">
        <v>5.39</v>
      </c>
      <c r="AV4" s="1">
        <v>5.33</v>
      </c>
      <c r="AW4">
        <f>AT4*1000</f>
        <v>5220</v>
      </c>
      <c r="AX4">
        <f t="shared" ref="AX4:AY19" si="1">AU4*1000</f>
        <v>5390</v>
      </c>
      <c r="AY4" s="1">
        <f t="shared" si="1"/>
        <v>5330</v>
      </c>
      <c r="AZ4">
        <f>AC9</f>
        <v>0.158</v>
      </c>
      <c r="BA4">
        <f>AC8</f>
        <v>0.15366666666666665</v>
      </c>
      <c r="BB4" s="1">
        <f>AC7</f>
        <v>0.15433333333333332</v>
      </c>
      <c r="BC4">
        <f>(AZ4*13.51)-1.89</f>
        <v>0.24458000000000024</v>
      </c>
      <c r="BD4">
        <f t="shared" ref="BD4:BE19" si="2">(BA4*13.51)-1.89</f>
        <v>0.18603666666666663</v>
      </c>
      <c r="BE4" s="1">
        <f t="shared" si="2"/>
        <v>0.19504333333333324</v>
      </c>
      <c r="BF4">
        <f>BC4*1000</f>
        <v>244.58000000000024</v>
      </c>
      <c r="BG4">
        <f t="shared" ref="BG4:BH4" si="3">BD4*1000</f>
        <v>186.03666666666663</v>
      </c>
      <c r="BH4">
        <f t="shared" si="3"/>
        <v>195.04333333333324</v>
      </c>
      <c r="BI4" s="12">
        <f>BF4/AW4</f>
        <v>4.6854406130268242E-2</v>
      </c>
      <c r="BJ4" s="12">
        <f t="shared" ref="BJ4:BK19" si="4">BG4/AX4</f>
        <v>3.4515151515151506E-2</v>
      </c>
      <c r="BK4" s="13">
        <f t="shared" si="4"/>
        <v>3.6593495934959329E-2</v>
      </c>
      <c r="BL4" s="21">
        <f>AVERAGE(BI4:BK4)</f>
        <v>3.9321017860126366E-2</v>
      </c>
      <c r="BM4" s="14"/>
      <c r="BO4" s="1">
        <v>16</v>
      </c>
      <c r="BP4">
        <v>3.9321017860126366E-2</v>
      </c>
    </row>
    <row r="5" spans="1:68" x14ac:dyDescent="0.35">
      <c r="A5" s="3" t="s">
        <v>25</v>
      </c>
      <c r="B5">
        <v>5</v>
      </c>
      <c r="C5">
        <v>5</v>
      </c>
      <c r="D5">
        <v>5</v>
      </c>
      <c r="E5">
        <v>13</v>
      </c>
      <c r="F5">
        <v>13</v>
      </c>
      <c r="G5">
        <v>13</v>
      </c>
      <c r="H5">
        <v>21</v>
      </c>
      <c r="I5">
        <v>21</v>
      </c>
      <c r="J5">
        <v>21</v>
      </c>
      <c r="K5">
        <v>29</v>
      </c>
      <c r="L5">
        <v>29</v>
      </c>
      <c r="M5">
        <v>29</v>
      </c>
      <c r="O5" s="3" t="s">
        <v>25</v>
      </c>
      <c r="P5">
        <v>0.14799999999999999</v>
      </c>
      <c r="Q5">
        <v>0.156</v>
      </c>
      <c r="R5">
        <v>0.15</v>
      </c>
      <c r="S5">
        <v>0.187</v>
      </c>
      <c r="T5">
        <v>0.17899999999999999</v>
      </c>
      <c r="U5">
        <v>0.19500000000000001</v>
      </c>
      <c r="V5">
        <v>0.16900000000000001</v>
      </c>
      <c r="W5">
        <v>0.17299999999999999</v>
      </c>
      <c r="X5">
        <v>0.16900000000000001</v>
      </c>
      <c r="Y5">
        <v>0.17100000000000001</v>
      </c>
      <c r="Z5">
        <v>0.17</v>
      </c>
      <c r="AA5">
        <v>0.17799999999999999</v>
      </c>
      <c r="AC5" s="10">
        <f t="shared" ref="AC5:AC11" si="5">AVERAGE(P5:R5)</f>
        <v>0.15133333333333332</v>
      </c>
      <c r="AD5" s="10">
        <f t="shared" ref="AD5:AD11" si="6">STDEV(P5:R5)</f>
        <v>4.1633319989322695E-3</v>
      </c>
      <c r="AE5" s="10">
        <f t="shared" ref="AE5:AE11" si="7">0.25*AC5</f>
        <v>3.783333333333333E-2</v>
      </c>
      <c r="AF5" s="11">
        <f t="shared" ref="AF5:AF11" si="8">AVERAGE(S5:U5)</f>
        <v>0.18699999999999997</v>
      </c>
      <c r="AG5" s="10">
        <f t="shared" ref="AG5:AG11" si="9">STDEV(S5:U5)</f>
        <v>8.0000000000000071E-3</v>
      </c>
      <c r="AH5" s="10">
        <f t="shared" ref="AH5:AH11" si="10">0.25*AF5</f>
        <v>4.6749999999999993E-2</v>
      </c>
      <c r="AI5" s="11">
        <f t="shared" ref="AI5:AI10" si="11">AVERAGE(V5:X5)</f>
        <v>0.17033333333333334</v>
      </c>
      <c r="AJ5" s="10">
        <f t="shared" ref="AJ5:AJ11" si="12">STDEV(V5:X5)</f>
        <v>2.3094010767584893E-3</v>
      </c>
      <c r="AK5" s="10">
        <f t="shared" ref="AK5:AK11" si="13">0.25*AI5</f>
        <v>4.2583333333333334E-2</v>
      </c>
      <c r="AL5" s="11">
        <f t="shared" ref="AL5:AL11" si="14">AVERAGE(Y5:AA5)</f>
        <v>0.17300000000000001</v>
      </c>
      <c r="AM5" s="10">
        <f t="shared" ref="AM5:AM11" si="15">STDEV(Y5:AA5)</f>
        <v>4.3588989435406613E-3</v>
      </c>
      <c r="AN5" s="10">
        <f t="shared" ref="AN5:AN11" si="16">0.25*AL5</f>
        <v>4.3250000000000004E-2</v>
      </c>
      <c r="AP5">
        <v>90</v>
      </c>
      <c r="AQ5" t="e">
        <f t="shared" si="0"/>
        <v>#DIV/0!</v>
      </c>
      <c r="AS5" s="1">
        <v>17</v>
      </c>
      <c r="AT5">
        <v>5.26</v>
      </c>
      <c r="AU5">
        <v>5.62</v>
      </c>
      <c r="AV5" s="1">
        <v>5.18</v>
      </c>
      <c r="AW5">
        <f t="shared" ref="AW5:AY20" si="17">AT5*1000</f>
        <v>5260</v>
      </c>
      <c r="AX5">
        <f t="shared" si="1"/>
        <v>5620</v>
      </c>
      <c r="AY5" s="1">
        <f t="shared" si="1"/>
        <v>5180</v>
      </c>
      <c r="AZ5">
        <f>AC6</f>
        <v>0.152</v>
      </c>
      <c r="BA5">
        <f>AC5</f>
        <v>0.15133333333333332</v>
      </c>
      <c r="BB5" s="1">
        <f>AC4</f>
        <v>0.158</v>
      </c>
      <c r="BC5">
        <f t="shared" ref="BC5:BE20" si="18">(AZ5*13.51)-1.89</f>
        <v>0.16351999999999989</v>
      </c>
      <c r="BD5">
        <f t="shared" si="2"/>
        <v>0.15451333333333328</v>
      </c>
      <c r="BE5" s="1">
        <f t="shared" si="2"/>
        <v>0.24458000000000024</v>
      </c>
      <c r="BF5">
        <f t="shared" ref="BF5:BF33" si="19">BC5*1000</f>
        <v>163.5199999999999</v>
      </c>
      <c r="BG5">
        <f t="shared" ref="BG5:BG33" si="20">BD5*1000</f>
        <v>154.51333333333329</v>
      </c>
      <c r="BH5">
        <f t="shared" ref="BH5:BH33" si="21">BE5*1000</f>
        <v>244.58000000000024</v>
      </c>
      <c r="BI5" s="12">
        <f t="shared" ref="BI5:BK20" si="22">BF5/AW5</f>
        <v>3.1087452471482872E-2</v>
      </c>
      <c r="BJ5" s="12">
        <f t="shared" si="4"/>
        <v>2.7493475682087775E-2</v>
      </c>
      <c r="BK5" s="13">
        <f t="shared" si="4"/>
        <v>4.7216216216216265E-2</v>
      </c>
      <c r="BL5" s="21">
        <f t="shared" ref="BL5:BL33" si="23">AVERAGE(BI5:BK5)</f>
        <v>3.5265714789928966E-2</v>
      </c>
      <c r="BM5" s="14"/>
      <c r="BO5" s="1">
        <v>17</v>
      </c>
      <c r="BP5">
        <v>3.5265714789928966E-2</v>
      </c>
    </row>
    <row r="6" spans="1:68" x14ac:dyDescent="0.35">
      <c r="A6" s="3" t="s">
        <v>26</v>
      </c>
      <c r="B6">
        <v>4</v>
      </c>
      <c r="C6">
        <v>4</v>
      </c>
      <c r="D6">
        <v>4</v>
      </c>
      <c r="E6">
        <v>12</v>
      </c>
      <c r="F6">
        <v>12</v>
      </c>
      <c r="G6">
        <v>12</v>
      </c>
      <c r="H6">
        <v>20</v>
      </c>
      <c r="I6">
        <v>20</v>
      </c>
      <c r="J6">
        <v>20</v>
      </c>
      <c r="K6">
        <v>28</v>
      </c>
      <c r="L6">
        <v>28</v>
      </c>
      <c r="M6">
        <v>28</v>
      </c>
      <c r="O6" s="3" t="s">
        <v>26</v>
      </c>
      <c r="P6">
        <v>0.14799999999999999</v>
      </c>
      <c r="Q6">
        <v>0.154</v>
      </c>
      <c r="R6">
        <v>0.154</v>
      </c>
      <c r="S6">
        <v>0.16300000000000001</v>
      </c>
      <c r="T6">
        <v>0.16500000000000001</v>
      </c>
      <c r="U6">
        <v>0.17499999999999999</v>
      </c>
      <c r="V6">
        <v>0.16600000000000001</v>
      </c>
      <c r="W6">
        <v>0.17399999999999999</v>
      </c>
      <c r="X6">
        <v>0.17599999999999999</v>
      </c>
      <c r="Y6">
        <v>0.159</v>
      </c>
      <c r="Z6">
        <v>0.16800000000000001</v>
      </c>
      <c r="AA6">
        <v>0.17399999999999999</v>
      </c>
      <c r="AC6" s="10">
        <f t="shared" si="5"/>
        <v>0.152</v>
      </c>
      <c r="AD6" s="10">
        <f t="shared" si="6"/>
        <v>3.4641016151377583E-3</v>
      </c>
      <c r="AE6" s="10">
        <f t="shared" si="7"/>
        <v>3.7999999999999999E-2</v>
      </c>
      <c r="AF6" s="11">
        <f t="shared" si="8"/>
        <v>0.16766666666666666</v>
      </c>
      <c r="AG6" s="10">
        <f t="shared" si="9"/>
        <v>6.4291005073286263E-3</v>
      </c>
      <c r="AH6" s="10">
        <f t="shared" si="10"/>
        <v>4.1916666666666665E-2</v>
      </c>
      <c r="AI6" s="11">
        <f t="shared" si="11"/>
        <v>0.17200000000000001</v>
      </c>
      <c r="AJ6" s="10">
        <f t="shared" si="12"/>
        <v>5.2915026221291702E-3</v>
      </c>
      <c r="AK6" s="10">
        <f t="shared" si="13"/>
        <v>4.3000000000000003E-2</v>
      </c>
      <c r="AL6" s="11">
        <f t="shared" si="14"/>
        <v>0.16700000000000001</v>
      </c>
      <c r="AM6" s="10">
        <f t="shared" si="15"/>
        <v>7.549834435270744E-3</v>
      </c>
      <c r="AN6" s="10">
        <f t="shared" si="16"/>
        <v>4.1750000000000002E-2</v>
      </c>
      <c r="AP6">
        <v>89</v>
      </c>
      <c r="AQ6" t="e">
        <f t="shared" si="0"/>
        <v>#DIV/0!</v>
      </c>
      <c r="AS6" s="1">
        <v>18</v>
      </c>
      <c r="AT6">
        <v>5.28</v>
      </c>
      <c r="AU6">
        <v>5.63</v>
      </c>
      <c r="AV6" s="1">
        <v>5.0599999999999996</v>
      </c>
      <c r="AW6">
        <f t="shared" si="17"/>
        <v>5280</v>
      </c>
      <c r="AX6">
        <f t="shared" si="1"/>
        <v>5630</v>
      </c>
      <c r="AY6" s="1">
        <f t="shared" si="1"/>
        <v>5060</v>
      </c>
      <c r="AZ6">
        <f>AF11</f>
        <v>0.16166666666666665</v>
      </c>
      <c r="BA6">
        <f>AF10</f>
        <v>0.16166666666666665</v>
      </c>
      <c r="BB6" s="1">
        <f>AF9</f>
        <v>0.16366666666666665</v>
      </c>
      <c r="BC6">
        <f t="shared" si="18"/>
        <v>0.29411666666666636</v>
      </c>
      <c r="BD6">
        <f t="shared" si="2"/>
        <v>0.29411666666666636</v>
      </c>
      <c r="BE6" s="1">
        <f t="shared" si="2"/>
        <v>0.32113666666666663</v>
      </c>
      <c r="BF6">
        <f t="shared" si="19"/>
        <v>294.11666666666633</v>
      </c>
      <c r="BG6">
        <f t="shared" si="20"/>
        <v>294.11666666666633</v>
      </c>
      <c r="BH6">
        <f t="shared" si="21"/>
        <v>321.1366666666666</v>
      </c>
      <c r="BI6" s="12">
        <f t="shared" si="22"/>
        <v>5.5703914141414075E-2</v>
      </c>
      <c r="BJ6" s="12">
        <f t="shared" si="4"/>
        <v>5.2240970988750683E-2</v>
      </c>
      <c r="BK6" s="13">
        <f t="shared" si="4"/>
        <v>6.3465744400526991E-2</v>
      </c>
      <c r="BL6" s="21">
        <f t="shared" si="23"/>
        <v>5.7136876510230583E-2</v>
      </c>
      <c r="BM6" s="14"/>
      <c r="BO6" s="1">
        <v>18</v>
      </c>
      <c r="BP6">
        <v>5.7136876510230583E-2</v>
      </c>
    </row>
    <row r="7" spans="1:68" x14ac:dyDescent="0.35">
      <c r="A7" s="3" t="s">
        <v>27</v>
      </c>
      <c r="B7">
        <v>3</v>
      </c>
      <c r="C7">
        <v>3</v>
      </c>
      <c r="D7">
        <v>3</v>
      </c>
      <c r="E7">
        <v>11</v>
      </c>
      <c r="F7">
        <v>11</v>
      </c>
      <c r="G7">
        <v>11</v>
      </c>
      <c r="H7">
        <v>19</v>
      </c>
      <c r="I7">
        <v>19</v>
      </c>
      <c r="J7">
        <v>19</v>
      </c>
      <c r="K7">
        <v>27</v>
      </c>
      <c r="L7">
        <v>27</v>
      </c>
      <c r="M7">
        <v>27</v>
      </c>
      <c r="O7" s="3" t="s">
        <v>27</v>
      </c>
      <c r="P7">
        <v>0.14799999999999999</v>
      </c>
      <c r="Q7">
        <v>0.16200000000000001</v>
      </c>
      <c r="R7">
        <v>0.153</v>
      </c>
      <c r="S7">
        <v>0.16600000000000001</v>
      </c>
      <c r="T7">
        <v>0.156</v>
      </c>
      <c r="U7">
        <v>0.17299999999999999</v>
      </c>
      <c r="V7">
        <v>0.16800000000000001</v>
      </c>
      <c r="W7">
        <v>0.16800000000000001</v>
      </c>
      <c r="X7">
        <v>0.17</v>
      </c>
      <c r="Y7">
        <v>0.16700000000000001</v>
      </c>
      <c r="Z7">
        <v>0.161</v>
      </c>
      <c r="AA7">
        <v>0.18</v>
      </c>
      <c r="AC7" s="10">
        <f t="shared" si="5"/>
        <v>0.15433333333333332</v>
      </c>
      <c r="AD7" s="10">
        <f t="shared" si="6"/>
        <v>7.0945988845975937E-3</v>
      </c>
      <c r="AE7" s="10">
        <f t="shared" si="7"/>
        <v>3.8583333333333331E-2</v>
      </c>
      <c r="AF7" s="11">
        <f t="shared" si="8"/>
        <v>0.16500000000000001</v>
      </c>
      <c r="AG7" s="10">
        <f t="shared" si="9"/>
        <v>8.5440037453175261E-3</v>
      </c>
      <c r="AH7" s="10">
        <f t="shared" si="10"/>
        <v>4.1250000000000002E-2</v>
      </c>
      <c r="AI7" s="11">
        <f t="shared" si="11"/>
        <v>0.16866666666666666</v>
      </c>
      <c r="AJ7" s="10">
        <f t="shared" si="12"/>
        <v>1.1547005383792527E-3</v>
      </c>
      <c r="AK7" s="10">
        <f t="shared" si="13"/>
        <v>4.2166666666666665E-2</v>
      </c>
      <c r="AL7" s="11">
        <f t="shared" si="14"/>
        <v>0.16933333333333334</v>
      </c>
      <c r="AM7" s="10">
        <f t="shared" si="15"/>
        <v>9.7125348562223032E-3</v>
      </c>
      <c r="AN7" s="10">
        <f t="shared" si="16"/>
        <v>4.2333333333333334E-2</v>
      </c>
      <c r="AP7">
        <v>88</v>
      </c>
      <c r="AQ7" t="e">
        <f t="shared" si="0"/>
        <v>#DIV/0!</v>
      </c>
      <c r="AS7" s="1">
        <v>19</v>
      </c>
      <c r="AT7">
        <v>5.49</v>
      </c>
      <c r="AU7">
        <v>5.25</v>
      </c>
      <c r="AV7" s="1">
        <v>5.23</v>
      </c>
      <c r="AW7">
        <f t="shared" si="17"/>
        <v>5490</v>
      </c>
      <c r="AX7">
        <f t="shared" si="1"/>
        <v>5250</v>
      </c>
      <c r="AY7" s="1">
        <f t="shared" si="1"/>
        <v>5230</v>
      </c>
      <c r="AZ7">
        <f>AF8</f>
        <v>0.16700000000000001</v>
      </c>
      <c r="BA7">
        <f>AF7</f>
        <v>0.16500000000000001</v>
      </c>
      <c r="BB7" s="1">
        <f>AF6</f>
        <v>0.16766666666666666</v>
      </c>
      <c r="BC7">
        <f t="shared" si="18"/>
        <v>0.36617000000000011</v>
      </c>
      <c r="BD7">
        <f t="shared" si="2"/>
        <v>0.33915000000000028</v>
      </c>
      <c r="BE7" s="1">
        <f t="shared" si="2"/>
        <v>0.37517666666666671</v>
      </c>
      <c r="BF7">
        <f t="shared" si="19"/>
        <v>366.17000000000013</v>
      </c>
      <c r="BG7">
        <f t="shared" si="20"/>
        <v>339.15000000000026</v>
      </c>
      <c r="BH7">
        <f t="shared" si="21"/>
        <v>375.17666666666673</v>
      </c>
      <c r="BI7" s="12">
        <f t="shared" si="22"/>
        <v>6.6697632058287826E-2</v>
      </c>
      <c r="BJ7" s="12">
        <f t="shared" si="4"/>
        <v>6.4600000000000046E-2</v>
      </c>
      <c r="BK7" s="13">
        <f t="shared" si="4"/>
        <v>7.1735500318674331E-2</v>
      </c>
      <c r="BL7" s="21">
        <f t="shared" si="23"/>
        <v>6.7677710792320725E-2</v>
      </c>
      <c r="BM7" s="14"/>
      <c r="BO7" s="1">
        <v>19</v>
      </c>
      <c r="BP7">
        <v>6.7677710792320725E-2</v>
      </c>
    </row>
    <row r="8" spans="1:68" x14ac:dyDescent="0.35">
      <c r="A8" s="3" t="s">
        <v>28</v>
      </c>
      <c r="B8">
        <v>2</v>
      </c>
      <c r="C8">
        <v>2</v>
      </c>
      <c r="D8">
        <v>2</v>
      </c>
      <c r="E8">
        <v>10</v>
      </c>
      <c r="F8">
        <v>10</v>
      </c>
      <c r="G8">
        <v>10</v>
      </c>
      <c r="H8">
        <v>18</v>
      </c>
      <c r="I8">
        <v>18</v>
      </c>
      <c r="J8">
        <v>18</v>
      </c>
      <c r="K8">
        <v>26</v>
      </c>
      <c r="L8">
        <v>26</v>
      </c>
      <c r="M8">
        <v>26</v>
      </c>
      <c r="O8" s="3" t="s">
        <v>28</v>
      </c>
      <c r="P8">
        <v>0.14899999999999999</v>
      </c>
      <c r="Q8">
        <v>0.156</v>
      </c>
      <c r="R8">
        <v>0.156</v>
      </c>
      <c r="S8">
        <v>0.16600000000000001</v>
      </c>
      <c r="T8">
        <v>0.159</v>
      </c>
      <c r="U8">
        <v>0.17599999999999999</v>
      </c>
      <c r="V8">
        <v>0.151</v>
      </c>
      <c r="W8">
        <v>0.155</v>
      </c>
      <c r="X8">
        <v>0.16200000000000001</v>
      </c>
      <c r="Y8">
        <v>0.16900000000000001</v>
      </c>
      <c r="Z8">
        <v>0.17</v>
      </c>
      <c r="AA8">
        <v>0.17299999999999999</v>
      </c>
      <c r="AC8" s="10">
        <f t="shared" si="5"/>
        <v>0.15366666666666665</v>
      </c>
      <c r="AD8" s="10">
        <f t="shared" si="6"/>
        <v>4.0414518843273836E-3</v>
      </c>
      <c r="AE8" s="10">
        <f t="shared" si="7"/>
        <v>3.8416666666666661E-2</v>
      </c>
      <c r="AF8" s="11">
        <f t="shared" si="8"/>
        <v>0.16700000000000001</v>
      </c>
      <c r="AG8" s="10">
        <f t="shared" si="9"/>
        <v>8.5440037453175244E-3</v>
      </c>
      <c r="AH8" s="10">
        <f t="shared" si="10"/>
        <v>4.1750000000000002E-2</v>
      </c>
      <c r="AI8" s="11">
        <f t="shared" si="11"/>
        <v>0.156</v>
      </c>
      <c r="AJ8" s="10">
        <f t="shared" si="12"/>
        <v>5.5677643628300267E-3</v>
      </c>
      <c r="AK8" s="10">
        <f t="shared" si="13"/>
        <v>3.9E-2</v>
      </c>
      <c r="AL8" s="11">
        <f t="shared" si="14"/>
        <v>0.17066666666666666</v>
      </c>
      <c r="AM8" s="10">
        <f t="shared" si="15"/>
        <v>2.0816659994661191E-3</v>
      </c>
      <c r="AN8" s="10">
        <f t="shared" si="16"/>
        <v>4.2666666666666665E-2</v>
      </c>
      <c r="AP8">
        <v>87</v>
      </c>
      <c r="AQ8" t="e">
        <f t="shared" si="0"/>
        <v>#DIV/0!</v>
      </c>
      <c r="AS8" s="1">
        <v>20</v>
      </c>
      <c r="AT8">
        <v>5.05</v>
      </c>
      <c r="AU8">
        <v>5.62</v>
      </c>
      <c r="AV8" s="1">
        <v>5.66</v>
      </c>
      <c r="AW8">
        <f t="shared" si="17"/>
        <v>5050</v>
      </c>
      <c r="AX8">
        <f t="shared" si="1"/>
        <v>5620</v>
      </c>
      <c r="AY8" s="1">
        <f t="shared" si="1"/>
        <v>5660</v>
      </c>
      <c r="AZ8">
        <f>AF5</f>
        <v>0.18699999999999997</v>
      </c>
      <c r="BA8">
        <f>AF4</f>
        <v>0.19999999999999998</v>
      </c>
      <c r="BB8" s="1">
        <f>AI11</f>
        <v>0.18699999999999997</v>
      </c>
      <c r="BC8">
        <f t="shared" si="18"/>
        <v>0.63636999999999966</v>
      </c>
      <c r="BD8">
        <f t="shared" si="2"/>
        <v>0.81199999999999961</v>
      </c>
      <c r="BE8" s="1">
        <f t="shared" si="2"/>
        <v>0.63636999999999966</v>
      </c>
      <c r="BF8">
        <f t="shared" si="19"/>
        <v>636.36999999999966</v>
      </c>
      <c r="BG8">
        <f t="shared" si="20"/>
        <v>811.99999999999966</v>
      </c>
      <c r="BH8">
        <f t="shared" si="21"/>
        <v>636.36999999999966</v>
      </c>
      <c r="BI8" s="12">
        <f t="shared" si="22"/>
        <v>0.12601386138613854</v>
      </c>
      <c r="BJ8" s="12">
        <f t="shared" si="4"/>
        <v>0.1444839857651245</v>
      </c>
      <c r="BK8" s="13">
        <f t="shared" si="4"/>
        <v>0.11243286219081267</v>
      </c>
      <c r="BL8" s="21">
        <f t="shared" si="23"/>
        <v>0.12764356978069188</v>
      </c>
      <c r="BM8" s="14"/>
      <c r="BO8" s="1">
        <v>20</v>
      </c>
      <c r="BP8">
        <v>0.12764356978069188</v>
      </c>
    </row>
    <row r="9" spans="1:68" x14ac:dyDescent="0.35">
      <c r="A9" s="3" t="s">
        <v>29</v>
      </c>
      <c r="B9">
        <v>1</v>
      </c>
      <c r="C9">
        <v>1</v>
      </c>
      <c r="D9">
        <v>1</v>
      </c>
      <c r="E9">
        <v>9</v>
      </c>
      <c r="F9">
        <v>9</v>
      </c>
      <c r="G9">
        <v>9</v>
      </c>
      <c r="H9">
        <v>17</v>
      </c>
      <c r="I9">
        <v>17</v>
      </c>
      <c r="J9">
        <v>17</v>
      </c>
      <c r="K9">
        <v>25</v>
      </c>
      <c r="L9">
        <v>25</v>
      </c>
      <c r="M9">
        <v>25</v>
      </c>
      <c r="O9" s="3" t="s">
        <v>29</v>
      </c>
      <c r="P9">
        <v>0.152</v>
      </c>
      <c r="Q9">
        <v>0.16</v>
      </c>
      <c r="R9">
        <v>0.16200000000000001</v>
      </c>
      <c r="S9">
        <v>0.16700000000000001</v>
      </c>
      <c r="T9">
        <v>0.156</v>
      </c>
      <c r="U9">
        <v>0.16800000000000001</v>
      </c>
      <c r="V9">
        <v>0.151</v>
      </c>
      <c r="W9">
        <v>0.14899999999999999</v>
      </c>
      <c r="X9">
        <v>0.159</v>
      </c>
      <c r="Y9">
        <v>0.16400000000000001</v>
      </c>
      <c r="Z9">
        <v>0.17100000000000001</v>
      </c>
      <c r="AA9">
        <v>0.16800000000000001</v>
      </c>
      <c r="AC9" s="10">
        <f t="shared" si="5"/>
        <v>0.158</v>
      </c>
      <c r="AD9" s="10">
        <f t="shared" si="6"/>
        <v>5.2915026221291859E-3</v>
      </c>
      <c r="AE9" s="10">
        <f t="shared" si="7"/>
        <v>3.95E-2</v>
      </c>
      <c r="AF9" s="11">
        <f t="shared" si="8"/>
        <v>0.16366666666666665</v>
      </c>
      <c r="AG9" s="10">
        <f t="shared" si="9"/>
        <v>6.6583281184793989E-3</v>
      </c>
      <c r="AH9" s="10">
        <f t="shared" si="10"/>
        <v>4.0916666666666664E-2</v>
      </c>
      <c r="AI9" s="11">
        <f t="shared" si="11"/>
        <v>0.153</v>
      </c>
      <c r="AJ9" s="10">
        <f t="shared" si="12"/>
        <v>5.2915026221291859E-3</v>
      </c>
      <c r="AK9" s="10">
        <f t="shared" si="13"/>
        <v>3.8249999999999999E-2</v>
      </c>
      <c r="AL9" s="11">
        <f t="shared" si="14"/>
        <v>0.16766666666666666</v>
      </c>
      <c r="AM9" s="10">
        <f t="shared" si="15"/>
        <v>3.5118845842842493E-3</v>
      </c>
      <c r="AN9" s="10">
        <f t="shared" si="16"/>
        <v>4.1916666666666665E-2</v>
      </c>
      <c r="AP9">
        <v>86</v>
      </c>
      <c r="AQ9" t="e">
        <f t="shared" si="0"/>
        <v>#DIV/0!</v>
      </c>
      <c r="AS9" s="1">
        <v>21</v>
      </c>
      <c r="AT9">
        <v>4.96</v>
      </c>
      <c r="AU9">
        <v>4.5</v>
      </c>
      <c r="AV9" s="1">
        <v>4.74</v>
      </c>
      <c r="AW9">
        <f t="shared" si="17"/>
        <v>4960</v>
      </c>
      <c r="AX9">
        <f t="shared" si="1"/>
        <v>4500</v>
      </c>
      <c r="AY9" s="1">
        <f t="shared" si="1"/>
        <v>4740</v>
      </c>
      <c r="AZ9">
        <f>AI10</f>
        <v>0.15633333333333332</v>
      </c>
      <c r="BA9">
        <f>AI9</f>
        <v>0.153</v>
      </c>
      <c r="BB9" s="1">
        <f>AI8</f>
        <v>0.156</v>
      </c>
      <c r="BC9">
        <f t="shared" si="18"/>
        <v>0.22206333333333306</v>
      </c>
      <c r="BD9">
        <f t="shared" si="2"/>
        <v>0.17703000000000002</v>
      </c>
      <c r="BE9" s="1">
        <f t="shared" si="2"/>
        <v>0.21755999999999998</v>
      </c>
      <c r="BF9">
        <f t="shared" si="19"/>
        <v>222.06333333333305</v>
      </c>
      <c r="BG9">
        <f t="shared" si="20"/>
        <v>177.03000000000003</v>
      </c>
      <c r="BH9">
        <f t="shared" si="21"/>
        <v>217.55999999999997</v>
      </c>
      <c r="BI9" s="12">
        <f t="shared" si="22"/>
        <v>4.4770833333333274E-2</v>
      </c>
      <c r="BJ9" s="12">
        <f t="shared" si="4"/>
        <v>3.9340000000000007E-2</v>
      </c>
      <c r="BK9" s="13">
        <f t="shared" si="4"/>
        <v>4.5898734177215184E-2</v>
      </c>
      <c r="BL9" s="21">
        <f t="shared" si="23"/>
        <v>4.3336522503516155E-2</v>
      </c>
      <c r="BM9" s="14"/>
      <c r="BO9" s="1">
        <v>21</v>
      </c>
      <c r="BP9">
        <v>4.3336522503516155E-2</v>
      </c>
    </row>
    <row r="10" spans="1:68" x14ac:dyDescent="0.35">
      <c r="A10" s="3" t="s">
        <v>30</v>
      </c>
      <c r="B10" s="15">
        <v>2</v>
      </c>
      <c r="C10" s="15">
        <v>2</v>
      </c>
      <c r="D10" s="15">
        <v>2</v>
      </c>
      <c r="E10">
        <v>8</v>
      </c>
      <c r="F10">
        <v>8</v>
      </c>
      <c r="G10">
        <v>8</v>
      </c>
      <c r="H10">
        <v>16</v>
      </c>
      <c r="I10">
        <v>16</v>
      </c>
      <c r="J10">
        <v>16</v>
      </c>
      <c r="K10">
        <v>24</v>
      </c>
      <c r="L10">
        <v>24</v>
      </c>
      <c r="M10">
        <v>24</v>
      </c>
      <c r="O10" s="3" t="s">
        <v>30</v>
      </c>
      <c r="P10">
        <v>0.224</v>
      </c>
      <c r="Q10">
        <v>0.224</v>
      </c>
      <c r="R10">
        <v>0.253</v>
      </c>
      <c r="S10">
        <v>0.16</v>
      </c>
      <c r="T10">
        <v>0.157</v>
      </c>
      <c r="U10">
        <v>0.16800000000000001</v>
      </c>
      <c r="V10">
        <v>0.154</v>
      </c>
      <c r="W10">
        <v>0.159</v>
      </c>
      <c r="X10">
        <v>0.156</v>
      </c>
      <c r="Y10">
        <v>0.23699999999999999</v>
      </c>
      <c r="Z10">
        <v>0.23</v>
      </c>
      <c r="AA10">
        <v>0.224</v>
      </c>
      <c r="AC10" s="10">
        <f t="shared" si="5"/>
        <v>0.23366666666666669</v>
      </c>
      <c r="AD10" s="10">
        <f t="shared" si="6"/>
        <v>1.6743157806499147E-2</v>
      </c>
      <c r="AE10" s="10">
        <f t="shared" si="7"/>
        <v>5.8416666666666672E-2</v>
      </c>
      <c r="AF10" s="11">
        <f t="shared" si="8"/>
        <v>0.16166666666666665</v>
      </c>
      <c r="AG10" s="10">
        <f t="shared" si="9"/>
        <v>5.686240703077332E-3</v>
      </c>
      <c r="AH10" s="10">
        <f t="shared" si="10"/>
        <v>4.0416666666666663E-2</v>
      </c>
      <c r="AI10" s="11">
        <f t="shared" si="11"/>
        <v>0.15633333333333332</v>
      </c>
      <c r="AJ10" s="10">
        <f t="shared" si="12"/>
        <v>2.5166114784235852E-3</v>
      </c>
      <c r="AK10" s="10">
        <f t="shared" si="13"/>
        <v>3.9083333333333331E-2</v>
      </c>
      <c r="AL10" s="11">
        <f t="shared" si="14"/>
        <v>0.23033333333333331</v>
      </c>
      <c r="AM10" s="10">
        <f t="shared" si="15"/>
        <v>6.5064070986477034E-3</v>
      </c>
      <c r="AN10" s="10">
        <f t="shared" si="16"/>
        <v>5.7583333333333327E-2</v>
      </c>
      <c r="AP10">
        <v>85</v>
      </c>
      <c r="AQ10" t="e">
        <f t="shared" si="0"/>
        <v>#DIV/0!</v>
      </c>
      <c r="AS10" s="1">
        <v>22</v>
      </c>
      <c r="AT10">
        <v>5.14</v>
      </c>
      <c r="AU10">
        <v>5.17</v>
      </c>
      <c r="AV10" s="1">
        <v>5.38</v>
      </c>
      <c r="AW10">
        <f t="shared" si="17"/>
        <v>5140</v>
      </c>
      <c r="AX10">
        <f t="shared" si="1"/>
        <v>5170</v>
      </c>
      <c r="AY10" s="1">
        <f t="shared" si="1"/>
        <v>5380</v>
      </c>
      <c r="AZ10">
        <f>AI7</f>
        <v>0.16866666666666666</v>
      </c>
      <c r="BA10">
        <f>AI6</f>
        <v>0.17200000000000001</v>
      </c>
      <c r="BB10" s="1">
        <f>AI5</f>
        <v>0.17033333333333334</v>
      </c>
      <c r="BC10">
        <f t="shared" si="18"/>
        <v>0.38868666666666685</v>
      </c>
      <c r="BD10">
        <f t="shared" si="2"/>
        <v>0.43372000000000033</v>
      </c>
      <c r="BE10" s="1">
        <f t="shared" si="2"/>
        <v>0.41120333333333359</v>
      </c>
      <c r="BF10">
        <f t="shared" si="19"/>
        <v>388.68666666666684</v>
      </c>
      <c r="BG10">
        <f t="shared" si="20"/>
        <v>433.72000000000031</v>
      </c>
      <c r="BH10">
        <f t="shared" si="21"/>
        <v>411.2033333333336</v>
      </c>
      <c r="BI10" s="12">
        <f t="shared" si="22"/>
        <v>7.5619974059662809E-2</v>
      </c>
      <c r="BJ10" s="12">
        <f t="shared" si="4"/>
        <v>8.3891682785299862E-2</v>
      </c>
      <c r="BK10" s="13">
        <f t="shared" si="4"/>
        <v>7.6431846344485799E-2</v>
      </c>
      <c r="BL10" s="21">
        <f t="shared" si="23"/>
        <v>7.8647834396482819E-2</v>
      </c>
      <c r="BM10" s="14"/>
      <c r="BO10" s="1">
        <v>22</v>
      </c>
      <c r="BP10">
        <v>7.8647834396482819E-2</v>
      </c>
    </row>
    <row r="11" spans="1:68" x14ac:dyDescent="0.35">
      <c r="A11" s="3" t="s">
        <v>31</v>
      </c>
      <c r="B11" s="15">
        <v>0.5</v>
      </c>
      <c r="C11" s="15">
        <v>0.5</v>
      </c>
      <c r="D11" s="15">
        <v>0.5</v>
      </c>
      <c r="E11">
        <v>7</v>
      </c>
      <c r="F11">
        <v>7</v>
      </c>
      <c r="G11">
        <v>7</v>
      </c>
      <c r="H11">
        <v>15</v>
      </c>
      <c r="I11">
        <v>15</v>
      </c>
      <c r="J11">
        <v>15</v>
      </c>
      <c r="K11">
        <v>23</v>
      </c>
      <c r="L11">
        <v>23</v>
      </c>
      <c r="M11">
        <v>23</v>
      </c>
      <c r="O11" s="3" t="s">
        <v>31</v>
      </c>
      <c r="P11">
        <v>0.128</v>
      </c>
      <c r="Q11">
        <v>0.13900000000000001</v>
      </c>
      <c r="R11">
        <v>0.14299999999999999</v>
      </c>
      <c r="S11">
        <v>0.16700000000000001</v>
      </c>
      <c r="T11">
        <v>0.15</v>
      </c>
      <c r="U11">
        <v>0.16800000000000001</v>
      </c>
      <c r="V11">
        <v>0.182</v>
      </c>
      <c r="W11">
        <v>0.185</v>
      </c>
      <c r="X11">
        <v>0.19400000000000001</v>
      </c>
      <c r="Y11">
        <v>0.22900000000000001</v>
      </c>
      <c r="Z11">
        <v>0.23799999999999999</v>
      </c>
      <c r="AA11">
        <v>0.22500000000000001</v>
      </c>
      <c r="AC11" s="10">
        <f t="shared" si="5"/>
        <v>0.13666666666666669</v>
      </c>
      <c r="AD11" s="10">
        <f t="shared" si="6"/>
        <v>7.7674534651540244E-3</v>
      </c>
      <c r="AE11" s="10">
        <f t="shared" si="7"/>
        <v>3.4166666666666672E-2</v>
      </c>
      <c r="AF11" s="11">
        <f t="shared" si="8"/>
        <v>0.16166666666666665</v>
      </c>
      <c r="AG11" s="10">
        <f t="shared" si="9"/>
        <v>1.0115993936995688E-2</v>
      </c>
      <c r="AH11" s="10">
        <f t="shared" si="10"/>
        <v>4.0416666666666663E-2</v>
      </c>
      <c r="AI11" s="11">
        <f>AVERAGE(V11:X11)</f>
        <v>0.18699999999999997</v>
      </c>
      <c r="AJ11" s="10">
        <f t="shared" si="12"/>
        <v>6.2449979983984034E-3</v>
      </c>
      <c r="AK11" s="10">
        <f t="shared" si="13"/>
        <v>4.6749999999999993E-2</v>
      </c>
      <c r="AL11" s="11">
        <f t="shared" si="14"/>
        <v>0.23066666666666666</v>
      </c>
      <c r="AM11" s="10">
        <f t="shared" si="15"/>
        <v>6.6583281184793832E-3</v>
      </c>
      <c r="AN11" s="10">
        <f t="shared" si="16"/>
        <v>5.7666666666666665E-2</v>
      </c>
      <c r="AP11">
        <v>84</v>
      </c>
      <c r="AQ11" t="e">
        <f>AL31</f>
        <v>#DIV/0!</v>
      </c>
      <c r="AS11" s="1">
        <v>25</v>
      </c>
      <c r="AT11">
        <v>5.48</v>
      </c>
      <c r="AU11">
        <v>5.51</v>
      </c>
      <c r="AV11" s="1">
        <v>5.0999999999999996</v>
      </c>
      <c r="AW11">
        <f t="shared" si="17"/>
        <v>5480</v>
      </c>
      <c r="AX11">
        <f t="shared" si="1"/>
        <v>5510</v>
      </c>
      <c r="AY11" s="1">
        <f t="shared" si="1"/>
        <v>5100</v>
      </c>
      <c r="AZ11">
        <f>AI4</f>
        <v>0.22</v>
      </c>
      <c r="BA11">
        <f>AL11</f>
        <v>0.23066666666666666</v>
      </c>
      <c r="BB11" s="1">
        <f>AL10</f>
        <v>0.23033333333333331</v>
      </c>
      <c r="BC11">
        <f t="shared" si="18"/>
        <v>1.0822000000000001</v>
      </c>
      <c r="BD11">
        <f t="shared" si="2"/>
        <v>1.2263066666666667</v>
      </c>
      <c r="BE11" s="1">
        <f t="shared" si="2"/>
        <v>1.2218033333333331</v>
      </c>
      <c r="BF11">
        <f t="shared" si="19"/>
        <v>1082.2</v>
      </c>
      <c r="BG11">
        <f t="shared" si="20"/>
        <v>1226.3066666666666</v>
      </c>
      <c r="BH11">
        <f t="shared" si="21"/>
        <v>1221.8033333333331</v>
      </c>
      <c r="BI11" s="12">
        <f t="shared" si="22"/>
        <v>0.19748175182481753</v>
      </c>
      <c r="BJ11" s="12">
        <f t="shared" si="4"/>
        <v>0.2225601935874168</v>
      </c>
      <c r="BK11" s="13">
        <f t="shared" si="4"/>
        <v>0.23956928104575159</v>
      </c>
      <c r="BL11" s="21">
        <f t="shared" si="23"/>
        <v>0.21987040881932862</v>
      </c>
      <c r="BM11" s="14"/>
      <c r="BO11" s="1">
        <v>25</v>
      </c>
      <c r="BP11">
        <v>0.21987040881932862</v>
      </c>
    </row>
    <row r="12" spans="1:68" x14ac:dyDescent="0.35">
      <c r="AC12" s="10"/>
      <c r="AD12" s="10"/>
      <c r="AE12" s="10"/>
      <c r="AF12" s="11"/>
      <c r="AG12" s="10"/>
      <c r="AH12" s="10"/>
      <c r="AI12" s="11"/>
      <c r="AJ12" s="10"/>
      <c r="AK12" s="10"/>
      <c r="AL12" s="11"/>
      <c r="AM12" s="10"/>
      <c r="AN12" s="16"/>
      <c r="AP12">
        <v>83</v>
      </c>
      <c r="AQ12" t="e">
        <f t="shared" ref="AQ12:AQ18" si="24">AI24</f>
        <v>#DIV/0!</v>
      </c>
      <c r="AS12" s="1">
        <v>26</v>
      </c>
      <c r="AT12">
        <v>5.77</v>
      </c>
      <c r="AU12">
        <v>5.16</v>
      </c>
      <c r="AV12" s="1">
        <v>5.75</v>
      </c>
      <c r="AW12">
        <f t="shared" si="17"/>
        <v>5770</v>
      </c>
      <c r="AX12">
        <f t="shared" si="1"/>
        <v>5160</v>
      </c>
      <c r="AY12" s="1">
        <f t="shared" si="1"/>
        <v>5750</v>
      </c>
      <c r="AZ12">
        <f>AL9</f>
        <v>0.16766666666666666</v>
      </c>
      <c r="BA12">
        <f>AL8</f>
        <v>0.17066666666666666</v>
      </c>
      <c r="BB12" s="1">
        <f>AL7</f>
        <v>0.16933333333333334</v>
      </c>
      <c r="BC12">
        <f t="shared" si="18"/>
        <v>0.37517666666666671</v>
      </c>
      <c r="BD12">
        <f t="shared" si="2"/>
        <v>0.41570666666666667</v>
      </c>
      <c r="BE12" s="1">
        <f t="shared" si="2"/>
        <v>0.39769333333333345</v>
      </c>
      <c r="BF12">
        <f t="shared" si="19"/>
        <v>375.17666666666673</v>
      </c>
      <c r="BG12">
        <f t="shared" si="20"/>
        <v>415.70666666666665</v>
      </c>
      <c r="BH12">
        <f t="shared" si="21"/>
        <v>397.69333333333344</v>
      </c>
      <c r="BI12" s="12">
        <f t="shared" si="22"/>
        <v>6.5021952628538424E-2</v>
      </c>
      <c r="BJ12" s="12">
        <f t="shared" si="4"/>
        <v>8.0563307493540043E-2</v>
      </c>
      <c r="BK12" s="13">
        <f t="shared" si="4"/>
        <v>6.9164057971014506E-2</v>
      </c>
      <c r="BL12" s="21">
        <f t="shared" si="23"/>
        <v>7.1583106031030977E-2</v>
      </c>
      <c r="BM12" s="14"/>
      <c r="BO12" s="1">
        <v>26</v>
      </c>
      <c r="BP12">
        <v>7.1583106031030977E-2</v>
      </c>
    </row>
    <row r="13" spans="1:68" x14ac:dyDescent="0.35">
      <c r="A13" s="3"/>
      <c r="B13" s="3">
        <v>1</v>
      </c>
      <c r="C13" s="3">
        <v>2</v>
      </c>
      <c r="D13" s="3">
        <v>3</v>
      </c>
      <c r="E13" s="3">
        <v>4</v>
      </c>
      <c r="F13" s="3">
        <v>5</v>
      </c>
      <c r="G13" s="3">
        <v>6</v>
      </c>
      <c r="H13" s="3">
        <v>7</v>
      </c>
      <c r="I13" s="3">
        <v>8</v>
      </c>
      <c r="J13" s="3">
        <v>9</v>
      </c>
      <c r="K13" s="3">
        <v>10</v>
      </c>
      <c r="L13" s="3">
        <v>11</v>
      </c>
      <c r="M13" s="3">
        <v>12</v>
      </c>
      <c r="O13" s="3"/>
      <c r="P13" s="3">
        <v>1</v>
      </c>
      <c r="Q13" s="3">
        <v>2</v>
      </c>
      <c r="R13" s="3">
        <v>3</v>
      </c>
      <c r="S13" s="3">
        <v>4</v>
      </c>
      <c r="T13" s="3">
        <v>5</v>
      </c>
      <c r="U13" s="3">
        <v>6</v>
      </c>
      <c r="V13" s="3">
        <v>7</v>
      </c>
      <c r="W13" s="3">
        <v>8</v>
      </c>
      <c r="X13" s="3">
        <v>9</v>
      </c>
      <c r="Y13" s="3">
        <v>10</v>
      </c>
      <c r="Z13" s="3">
        <v>11</v>
      </c>
      <c r="AA13" s="3">
        <v>12</v>
      </c>
      <c r="AC13" s="10"/>
      <c r="AD13" s="10"/>
      <c r="AE13" s="10"/>
      <c r="AF13" s="11"/>
      <c r="AG13" s="10"/>
      <c r="AH13" s="10"/>
      <c r="AI13" s="11"/>
      <c r="AJ13" s="10"/>
      <c r="AK13" s="10"/>
      <c r="AL13" s="11"/>
      <c r="AM13" s="10"/>
      <c r="AN13" s="16"/>
      <c r="AP13">
        <v>82</v>
      </c>
      <c r="AQ13" t="e">
        <f t="shared" si="24"/>
        <v>#DIV/0!</v>
      </c>
      <c r="AS13" s="1">
        <v>27</v>
      </c>
      <c r="AT13">
        <v>5.49</v>
      </c>
      <c r="AU13">
        <v>5.37</v>
      </c>
      <c r="AV13" s="1">
        <v>5.51</v>
      </c>
      <c r="AW13">
        <f t="shared" si="17"/>
        <v>5490</v>
      </c>
      <c r="AX13">
        <f t="shared" si="1"/>
        <v>5370</v>
      </c>
      <c r="AY13" s="1">
        <f t="shared" si="1"/>
        <v>5510</v>
      </c>
      <c r="AZ13">
        <f>AL6</f>
        <v>0.16700000000000001</v>
      </c>
      <c r="BA13">
        <f>AL5</f>
        <v>0.17300000000000001</v>
      </c>
      <c r="BB13" s="1">
        <f>AL4</f>
        <v>0.17233333333333334</v>
      </c>
      <c r="BC13">
        <f t="shared" si="18"/>
        <v>0.36617000000000011</v>
      </c>
      <c r="BD13">
        <f t="shared" si="2"/>
        <v>0.44723000000000046</v>
      </c>
      <c r="BE13" s="1">
        <f t="shared" si="2"/>
        <v>0.43822333333333341</v>
      </c>
      <c r="BF13">
        <f t="shared" si="19"/>
        <v>366.17000000000013</v>
      </c>
      <c r="BG13">
        <f t="shared" si="20"/>
        <v>447.23000000000047</v>
      </c>
      <c r="BH13">
        <f t="shared" si="21"/>
        <v>438.22333333333341</v>
      </c>
      <c r="BI13" s="12">
        <f t="shared" si="22"/>
        <v>6.6697632058287826E-2</v>
      </c>
      <c r="BJ13" s="12">
        <f t="shared" si="4"/>
        <v>8.3283054003724488E-2</v>
      </c>
      <c r="BK13" s="13">
        <f t="shared" si="4"/>
        <v>7.9532365396249263E-2</v>
      </c>
      <c r="BL13" s="21">
        <f t="shared" si="23"/>
        <v>7.6504350486087183E-2</v>
      </c>
      <c r="BM13" s="14"/>
      <c r="BO13" s="1">
        <v>27</v>
      </c>
      <c r="BP13">
        <v>7.6504350486087183E-2</v>
      </c>
    </row>
    <row r="14" spans="1:68" x14ac:dyDescent="0.35">
      <c r="A14" s="3" t="s">
        <v>23</v>
      </c>
      <c r="B14">
        <v>36</v>
      </c>
      <c r="C14">
        <v>36</v>
      </c>
      <c r="D14">
        <v>36</v>
      </c>
      <c r="E14">
        <v>44</v>
      </c>
      <c r="F14">
        <v>44</v>
      </c>
      <c r="G14">
        <v>44</v>
      </c>
      <c r="H14">
        <v>52</v>
      </c>
      <c r="I14">
        <v>52</v>
      </c>
      <c r="J14">
        <v>52</v>
      </c>
      <c r="K14" t="s">
        <v>25</v>
      </c>
      <c r="L14" t="s">
        <v>25</v>
      </c>
      <c r="M14" t="s">
        <v>25</v>
      </c>
      <c r="O14" s="3" t="s">
        <v>23</v>
      </c>
      <c r="P14">
        <v>0.156</v>
      </c>
      <c r="Q14">
        <v>0.158</v>
      </c>
      <c r="R14">
        <v>0.16300000000000001</v>
      </c>
      <c r="Y14">
        <v>0.13300000000000001</v>
      </c>
      <c r="Z14">
        <v>0.14399999999999999</v>
      </c>
      <c r="AA14">
        <v>0.14499999999999999</v>
      </c>
      <c r="AC14" s="10">
        <f>AVERAGE(P14:R14)</f>
        <v>0.159</v>
      </c>
      <c r="AD14" s="10">
        <f>STDEV(P14:R14)</f>
        <v>3.6055512754639926E-3</v>
      </c>
      <c r="AE14" s="10">
        <f>0.25*AC14</f>
        <v>3.9750000000000001E-2</v>
      </c>
      <c r="AF14" s="11" t="e">
        <f>AVERAGE(S14:U14)</f>
        <v>#DIV/0!</v>
      </c>
      <c r="AG14" s="10" t="e">
        <f>STDEV(S14:U14)</f>
        <v>#DIV/0!</v>
      </c>
      <c r="AH14" s="10" t="e">
        <f>0.25*AF14</f>
        <v>#DIV/0!</v>
      </c>
      <c r="AI14" s="11" t="e">
        <f>AVERAGE(V14:X14)</f>
        <v>#DIV/0!</v>
      </c>
      <c r="AJ14" s="10" t="e">
        <f>STDEV(V14:X14)</f>
        <v>#DIV/0!</v>
      </c>
      <c r="AK14" s="10" t="e">
        <f>0.25*AI14</f>
        <v>#DIV/0!</v>
      </c>
      <c r="AL14" s="11">
        <f>AVERAGE(Y14:AA14)</f>
        <v>0.14066666666666669</v>
      </c>
      <c r="AM14" s="10">
        <f>STDEV(Y14:AA14)</f>
        <v>6.6583281184793824E-3</v>
      </c>
      <c r="AN14" s="10">
        <f>0.25*AL14</f>
        <v>3.5166666666666672E-2</v>
      </c>
      <c r="AP14">
        <v>81</v>
      </c>
      <c r="AQ14" t="e">
        <f t="shared" si="24"/>
        <v>#DIV/0!</v>
      </c>
      <c r="AS14" s="1">
        <v>28</v>
      </c>
      <c r="AT14">
        <v>5.5</v>
      </c>
      <c r="AU14">
        <v>5.12</v>
      </c>
      <c r="AV14" s="1">
        <v>5.61</v>
      </c>
      <c r="AW14">
        <f t="shared" si="17"/>
        <v>5500</v>
      </c>
      <c r="AX14">
        <f t="shared" si="1"/>
        <v>5120</v>
      </c>
      <c r="AY14" s="1">
        <f t="shared" si="1"/>
        <v>5610</v>
      </c>
      <c r="AZ14">
        <f>AC19</f>
        <v>0.15166666666666664</v>
      </c>
      <c r="BA14">
        <f>AC18</f>
        <v>0.154</v>
      </c>
      <c r="BB14" s="1">
        <f>AC17</f>
        <v>0.16133333333333333</v>
      </c>
      <c r="BC14">
        <f t="shared" si="18"/>
        <v>0.15901666666666636</v>
      </c>
      <c r="BD14">
        <f t="shared" si="2"/>
        <v>0.19054000000000015</v>
      </c>
      <c r="BE14" s="1">
        <f t="shared" si="2"/>
        <v>0.28961333333333328</v>
      </c>
      <c r="BF14">
        <f t="shared" si="19"/>
        <v>159.01666666666637</v>
      </c>
      <c r="BG14">
        <f t="shared" si="20"/>
        <v>190.54000000000016</v>
      </c>
      <c r="BH14">
        <f t="shared" si="21"/>
        <v>289.61333333333329</v>
      </c>
      <c r="BI14" s="12">
        <f t="shared" si="22"/>
        <v>2.8912121212121156E-2</v>
      </c>
      <c r="BJ14" s="12">
        <f t="shared" si="4"/>
        <v>3.7214843750000032E-2</v>
      </c>
      <c r="BK14" s="13">
        <f t="shared" si="4"/>
        <v>5.1624480095068322E-2</v>
      </c>
      <c r="BL14" s="21">
        <f t="shared" si="23"/>
        <v>3.9250481685729838E-2</v>
      </c>
      <c r="BM14" s="14"/>
      <c r="BO14" s="1">
        <v>28</v>
      </c>
      <c r="BP14">
        <v>3.9250481685729838E-2</v>
      </c>
    </row>
    <row r="15" spans="1:68" x14ac:dyDescent="0.35">
      <c r="A15" s="3" t="s">
        <v>25</v>
      </c>
      <c r="B15">
        <v>35</v>
      </c>
      <c r="C15">
        <v>35</v>
      </c>
      <c r="D15">
        <v>35</v>
      </c>
      <c r="E15">
        <v>43</v>
      </c>
      <c r="F15">
        <v>43</v>
      </c>
      <c r="G15">
        <v>43</v>
      </c>
      <c r="H15">
        <v>51</v>
      </c>
      <c r="I15">
        <v>51</v>
      </c>
      <c r="J15">
        <v>51</v>
      </c>
      <c r="K15">
        <v>59</v>
      </c>
      <c r="L15">
        <v>59</v>
      </c>
      <c r="M15">
        <v>59</v>
      </c>
      <c r="O15" s="3" t="s">
        <v>25</v>
      </c>
      <c r="P15">
        <v>0.153</v>
      </c>
      <c r="Q15">
        <v>0.161</v>
      </c>
      <c r="R15">
        <v>0.16200000000000001</v>
      </c>
      <c r="AC15" s="10">
        <f t="shared" ref="AC15:AC21" si="25">AVERAGE(P15:R15)</f>
        <v>0.15866666666666665</v>
      </c>
      <c r="AD15" s="10">
        <f t="shared" ref="AD15:AD21" si="26">STDEV(P15:R15)</f>
        <v>4.9328828623162518E-3</v>
      </c>
      <c r="AE15" s="10">
        <f t="shared" ref="AE15:AE21" si="27">0.25*AC15</f>
        <v>3.9666666666666663E-2</v>
      </c>
      <c r="AF15" s="11" t="e">
        <f t="shared" ref="AF15:AF21" si="28">AVERAGE(S15:U15)</f>
        <v>#DIV/0!</v>
      </c>
      <c r="AG15" s="10" t="e">
        <f t="shared" ref="AG15:AG21" si="29">STDEV(S15:U15)</f>
        <v>#DIV/0!</v>
      </c>
      <c r="AH15" s="10" t="e">
        <f t="shared" ref="AH15:AH21" si="30">0.25*AF15</f>
        <v>#DIV/0!</v>
      </c>
      <c r="AI15" s="11" t="e">
        <f t="shared" ref="AI15:AI20" si="31">AVERAGE(V15:X15)</f>
        <v>#DIV/0!</v>
      </c>
      <c r="AJ15" s="10" t="e">
        <f t="shared" ref="AJ15:AJ21" si="32">STDEV(V15:X15)</f>
        <v>#DIV/0!</v>
      </c>
      <c r="AK15" s="10" t="e">
        <f t="shared" ref="AK15:AK21" si="33">0.25*AI15</f>
        <v>#DIV/0!</v>
      </c>
      <c r="AL15" s="11" t="e">
        <f t="shared" ref="AL15:AL21" si="34">AVERAGE(Y15:AA15)</f>
        <v>#DIV/0!</v>
      </c>
      <c r="AM15" s="10" t="e">
        <f t="shared" ref="AM15:AM21" si="35">STDEV(Y15:AA15)</f>
        <v>#DIV/0!</v>
      </c>
      <c r="AN15" s="10" t="e">
        <f t="shared" ref="AN15:AN21" si="36">0.25*AL15</f>
        <v>#DIV/0!</v>
      </c>
      <c r="AP15">
        <v>80</v>
      </c>
      <c r="AQ15" t="e">
        <f t="shared" si="24"/>
        <v>#DIV/0!</v>
      </c>
      <c r="AS15" s="1">
        <v>29</v>
      </c>
      <c r="AT15">
        <v>5.43</v>
      </c>
      <c r="AU15">
        <v>5.0999999999999996</v>
      </c>
      <c r="AV15" s="1">
        <v>5.58</v>
      </c>
      <c r="AW15">
        <f t="shared" si="17"/>
        <v>5430</v>
      </c>
      <c r="AX15">
        <f t="shared" si="1"/>
        <v>5100</v>
      </c>
      <c r="AY15" s="1">
        <f t="shared" si="1"/>
        <v>5580</v>
      </c>
      <c r="AZ15">
        <f>AC16</f>
        <v>0.15766666666666665</v>
      </c>
      <c r="BA15">
        <f>AC15</f>
        <v>0.15866666666666665</v>
      </c>
      <c r="BB15" s="1">
        <f>AC14</f>
        <v>0.159</v>
      </c>
      <c r="BC15">
        <f t="shared" si="18"/>
        <v>0.24007666666666672</v>
      </c>
      <c r="BD15">
        <f t="shared" si="2"/>
        <v>0.2535866666666664</v>
      </c>
      <c r="BE15" s="1">
        <f t="shared" si="2"/>
        <v>0.25808999999999993</v>
      </c>
      <c r="BF15">
        <f t="shared" si="19"/>
        <v>240.07666666666671</v>
      </c>
      <c r="BG15">
        <f t="shared" si="20"/>
        <v>253.58666666666642</v>
      </c>
      <c r="BH15">
        <f t="shared" si="21"/>
        <v>258.08999999999992</v>
      </c>
      <c r="BI15" s="12">
        <f t="shared" si="22"/>
        <v>4.4213014119091475E-2</v>
      </c>
      <c r="BJ15" s="12">
        <f t="shared" si="4"/>
        <v>4.9722875816993417E-2</v>
      </c>
      <c r="BK15" s="13">
        <f t="shared" si="4"/>
        <v>4.6252688172042998E-2</v>
      </c>
      <c r="BL15" s="21">
        <f t="shared" si="23"/>
        <v>4.6729526036042635E-2</v>
      </c>
      <c r="BM15" s="14"/>
      <c r="BO15" s="1">
        <v>29</v>
      </c>
      <c r="BP15">
        <v>4.6729526036042635E-2</v>
      </c>
    </row>
    <row r="16" spans="1:68" x14ac:dyDescent="0.35">
      <c r="A16" s="3" t="s">
        <v>26</v>
      </c>
      <c r="B16">
        <v>34</v>
      </c>
      <c r="C16">
        <v>34</v>
      </c>
      <c r="D16">
        <v>34</v>
      </c>
      <c r="E16">
        <v>42</v>
      </c>
      <c r="F16">
        <v>42</v>
      </c>
      <c r="G16">
        <v>42</v>
      </c>
      <c r="H16">
        <v>50</v>
      </c>
      <c r="I16">
        <v>50</v>
      </c>
      <c r="J16">
        <v>50</v>
      </c>
      <c r="K16">
        <v>58</v>
      </c>
      <c r="L16">
        <v>58</v>
      </c>
      <c r="M16">
        <v>58</v>
      </c>
      <c r="O16" s="3" t="s">
        <v>26</v>
      </c>
      <c r="P16">
        <v>0.157</v>
      </c>
      <c r="Q16">
        <v>0.159</v>
      </c>
      <c r="R16">
        <v>0.157</v>
      </c>
      <c r="S16">
        <v>0.184</v>
      </c>
      <c r="T16">
        <v>0.185</v>
      </c>
      <c r="U16">
        <v>0.187</v>
      </c>
      <c r="AC16" s="10">
        <f t="shared" si="25"/>
        <v>0.15766666666666665</v>
      </c>
      <c r="AD16" s="10">
        <f t="shared" si="26"/>
        <v>1.1547005383792527E-3</v>
      </c>
      <c r="AE16" s="10">
        <f t="shared" si="27"/>
        <v>3.9416666666666662E-2</v>
      </c>
      <c r="AF16" s="11">
        <f t="shared" si="28"/>
        <v>0.18533333333333335</v>
      </c>
      <c r="AG16" s="10">
        <f t="shared" si="29"/>
        <v>1.5275252316519479E-3</v>
      </c>
      <c r="AH16" s="10">
        <f t="shared" si="30"/>
        <v>4.6333333333333337E-2</v>
      </c>
      <c r="AI16" s="11" t="e">
        <f t="shared" si="31"/>
        <v>#DIV/0!</v>
      </c>
      <c r="AJ16" s="10" t="e">
        <f t="shared" si="32"/>
        <v>#DIV/0!</v>
      </c>
      <c r="AK16" s="10" t="e">
        <f t="shared" si="33"/>
        <v>#DIV/0!</v>
      </c>
      <c r="AL16" s="11" t="e">
        <f t="shared" si="34"/>
        <v>#DIV/0!</v>
      </c>
      <c r="AM16" s="10" t="e">
        <f t="shared" si="35"/>
        <v>#DIV/0!</v>
      </c>
      <c r="AN16" s="10" t="e">
        <f t="shared" si="36"/>
        <v>#DIV/0!</v>
      </c>
      <c r="AP16">
        <v>79</v>
      </c>
      <c r="AQ16" t="e">
        <f t="shared" si="24"/>
        <v>#DIV/0!</v>
      </c>
      <c r="AS16" s="1">
        <v>30</v>
      </c>
      <c r="AT16">
        <v>5.33</v>
      </c>
      <c r="AU16">
        <v>5.18</v>
      </c>
      <c r="AV16" s="1">
        <v>5.55</v>
      </c>
      <c r="AW16">
        <f t="shared" si="17"/>
        <v>5330</v>
      </c>
      <c r="AX16">
        <f t="shared" si="1"/>
        <v>5180</v>
      </c>
      <c r="AY16" s="1">
        <f t="shared" si="1"/>
        <v>5550</v>
      </c>
      <c r="AZ16">
        <f>AF21</f>
        <v>0.15266666666666664</v>
      </c>
      <c r="BA16">
        <f>AF20</f>
        <v>0.152</v>
      </c>
      <c r="BB16" s="1">
        <f>AF19</f>
        <v>0.15133333333333332</v>
      </c>
      <c r="BC16">
        <f t="shared" si="18"/>
        <v>0.17252666666666649</v>
      </c>
      <c r="BD16">
        <f t="shared" si="2"/>
        <v>0.16351999999999989</v>
      </c>
      <c r="BE16" s="1">
        <f t="shared" si="2"/>
        <v>0.15451333333333328</v>
      </c>
      <c r="BF16">
        <f t="shared" si="19"/>
        <v>172.5266666666665</v>
      </c>
      <c r="BG16">
        <f t="shared" si="20"/>
        <v>163.5199999999999</v>
      </c>
      <c r="BH16">
        <f t="shared" si="21"/>
        <v>154.51333333333329</v>
      </c>
      <c r="BI16" s="12">
        <f t="shared" si="22"/>
        <v>3.2368980612883021E-2</v>
      </c>
      <c r="BJ16" s="12">
        <f t="shared" si="4"/>
        <v>3.1567567567567546E-2</v>
      </c>
      <c r="BK16" s="13">
        <f t="shared" si="4"/>
        <v>2.7840240240240233E-2</v>
      </c>
      <c r="BL16" s="21">
        <f t="shared" si="23"/>
        <v>3.0592262806896933E-2</v>
      </c>
      <c r="BM16" s="14"/>
      <c r="BO16" s="1">
        <v>30</v>
      </c>
      <c r="BP16">
        <v>3.0592262806896933E-2</v>
      </c>
    </row>
    <row r="17" spans="1:68" x14ac:dyDescent="0.35">
      <c r="A17" s="3" t="s">
        <v>27</v>
      </c>
      <c r="B17">
        <v>33</v>
      </c>
      <c r="C17">
        <v>33</v>
      </c>
      <c r="D17">
        <v>33</v>
      </c>
      <c r="E17">
        <v>41</v>
      </c>
      <c r="F17">
        <v>41</v>
      </c>
      <c r="G17">
        <v>41</v>
      </c>
      <c r="H17">
        <v>49</v>
      </c>
      <c r="I17">
        <v>49</v>
      </c>
      <c r="J17">
        <v>49</v>
      </c>
      <c r="K17">
        <v>57</v>
      </c>
      <c r="L17">
        <v>57</v>
      </c>
      <c r="M17">
        <v>57</v>
      </c>
      <c r="O17" s="3" t="s">
        <v>27</v>
      </c>
      <c r="P17">
        <v>0.157</v>
      </c>
      <c r="Q17">
        <v>0.16300000000000001</v>
      </c>
      <c r="R17">
        <v>0.16400000000000001</v>
      </c>
      <c r="S17">
        <v>0.18099999999999999</v>
      </c>
      <c r="T17">
        <v>0.17299999999999999</v>
      </c>
      <c r="U17">
        <v>0.184</v>
      </c>
      <c r="AC17" s="10">
        <f t="shared" si="25"/>
        <v>0.16133333333333333</v>
      </c>
      <c r="AD17" s="10">
        <f t="shared" si="26"/>
        <v>3.7859388972001857E-3</v>
      </c>
      <c r="AE17" s="10">
        <f t="shared" si="27"/>
        <v>4.0333333333333332E-2</v>
      </c>
      <c r="AF17" s="11">
        <f t="shared" si="28"/>
        <v>0.17933333333333334</v>
      </c>
      <c r="AG17" s="10">
        <f t="shared" si="29"/>
        <v>5.686240703077332E-3</v>
      </c>
      <c r="AH17" s="10">
        <f t="shared" si="30"/>
        <v>4.4833333333333336E-2</v>
      </c>
      <c r="AI17" s="11" t="e">
        <f t="shared" si="31"/>
        <v>#DIV/0!</v>
      </c>
      <c r="AJ17" s="10" t="e">
        <f t="shared" si="32"/>
        <v>#DIV/0!</v>
      </c>
      <c r="AK17" s="10" t="e">
        <f t="shared" si="33"/>
        <v>#DIV/0!</v>
      </c>
      <c r="AL17" s="11" t="e">
        <f t="shared" si="34"/>
        <v>#DIV/0!</v>
      </c>
      <c r="AM17" s="10" t="e">
        <f t="shared" si="35"/>
        <v>#DIV/0!</v>
      </c>
      <c r="AN17" s="10" t="e">
        <f t="shared" si="36"/>
        <v>#DIV/0!</v>
      </c>
      <c r="AP17">
        <v>78</v>
      </c>
      <c r="AQ17" t="e">
        <f t="shared" si="24"/>
        <v>#DIV/0!</v>
      </c>
      <c r="AS17" s="1">
        <v>31</v>
      </c>
      <c r="AT17">
        <v>5.0599999999999996</v>
      </c>
      <c r="AU17">
        <v>5.43</v>
      </c>
      <c r="AV17" s="1">
        <v>5.04</v>
      </c>
      <c r="AW17">
        <f t="shared" si="17"/>
        <v>5060</v>
      </c>
      <c r="AX17">
        <f t="shared" si="1"/>
        <v>5430</v>
      </c>
      <c r="AY17" s="1">
        <f t="shared" si="1"/>
        <v>5040</v>
      </c>
      <c r="AZ17">
        <f>AF18</f>
        <v>0.17366666666666664</v>
      </c>
      <c r="BA17">
        <f>AF17</f>
        <v>0.17933333333333334</v>
      </c>
      <c r="BB17" s="1">
        <f>AF16</f>
        <v>0.18533333333333335</v>
      </c>
      <c r="BC17">
        <f t="shared" si="18"/>
        <v>0.45623666666666618</v>
      </c>
      <c r="BD17">
        <f t="shared" si="2"/>
        <v>0.53279333333333345</v>
      </c>
      <c r="BE17" s="1">
        <f t="shared" si="2"/>
        <v>0.61385333333333381</v>
      </c>
      <c r="BF17">
        <f t="shared" si="19"/>
        <v>456.23666666666617</v>
      </c>
      <c r="BG17">
        <f t="shared" si="20"/>
        <v>532.79333333333341</v>
      </c>
      <c r="BH17">
        <f t="shared" si="21"/>
        <v>613.85333333333381</v>
      </c>
      <c r="BI17" s="12">
        <f t="shared" si="22"/>
        <v>9.0165349143609921E-2</v>
      </c>
      <c r="BJ17" s="12">
        <f t="shared" si="4"/>
        <v>9.8120319214241886E-2</v>
      </c>
      <c r="BK17" s="13">
        <f t="shared" si="4"/>
        <v>0.12179629629629639</v>
      </c>
      <c r="BL17" s="21">
        <f t="shared" si="23"/>
        <v>0.10336065488471607</v>
      </c>
      <c r="BM17" s="14"/>
      <c r="BO17" s="1">
        <v>31</v>
      </c>
      <c r="BP17">
        <v>0.10336065488471607</v>
      </c>
    </row>
    <row r="18" spans="1:68" x14ac:dyDescent="0.35">
      <c r="A18" s="3" t="s">
        <v>28</v>
      </c>
      <c r="B18">
        <v>32</v>
      </c>
      <c r="C18">
        <v>32</v>
      </c>
      <c r="D18">
        <v>32</v>
      </c>
      <c r="E18">
        <v>40</v>
      </c>
      <c r="F18">
        <v>40</v>
      </c>
      <c r="G18">
        <v>40</v>
      </c>
      <c r="H18">
        <v>48</v>
      </c>
      <c r="I18">
        <v>48</v>
      </c>
      <c r="J18">
        <v>48</v>
      </c>
      <c r="K18">
        <v>56</v>
      </c>
      <c r="L18">
        <v>56</v>
      </c>
      <c r="M18">
        <v>56</v>
      </c>
      <c r="O18" s="3" t="s">
        <v>28</v>
      </c>
      <c r="P18">
        <v>0.153</v>
      </c>
      <c r="Q18">
        <v>0.154</v>
      </c>
      <c r="R18">
        <v>0.155</v>
      </c>
      <c r="S18">
        <v>0.17499999999999999</v>
      </c>
      <c r="T18">
        <v>0.17199999999999999</v>
      </c>
      <c r="U18">
        <v>0.17399999999999999</v>
      </c>
      <c r="AC18" s="10">
        <f t="shared" si="25"/>
        <v>0.154</v>
      </c>
      <c r="AD18" s="10">
        <f t="shared" si="26"/>
        <v>1.0000000000000009E-3</v>
      </c>
      <c r="AE18" s="10">
        <f t="shared" si="27"/>
        <v>3.85E-2</v>
      </c>
      <c r="AF18" s="11">
        <f t="shared" si="28"/>
        <v>0.17366666666666664</v>
      </c>
      <c r="AG18" s="10">
        <f t="shared" si="29"/>
        <v>1.5275252316519481E-3</v>
      </c>
      <c r="AH18" s="10">
        <f t="shared" si="30"/>
        <v>4.3416666666666659E-2</v>
      </c>
      <c r="AI18" s="11" t="e">
        <f t="shared" si="31"/>
        <v>#DIV/0!</v>
      </c>
      <c r="AJ18" s="10" t="e">
        <f t="shared" si="32"/>
        <v>#DIV/0!</v>
      </c>
      <c r="AK18" s="10" t="e">
        <f t="shared" si="33"/>
        <v>#DIV/0!</v>
      </c>
      <c r="AL18" s="11" t="e">
        <f t="shared" si="34"/>
        <v>#DIV/0!</v>
      </c>
      <c r="AM18" s="10" t="e">
        <f t="shared" si="35"/>
        <v>#DIV/0!</v>
      </c>
      <c r="AN18" s="10" t="e">
        <f t="shared" si="36"/>
        <v>#DIV/0!</v>
      </c>
      <c r="AP18">
        <v>77</v>
      </c>
      <c r="AQ18" t="e">
        <f t="shared" si="24"/>
        <v>#DIV/0!</v>
      </c>
      <c r="AS18" s="1"/>
      <c r="AV18" s="1"/>
      <c r="AW18">
        <f t="shared" si="17"/>
        <v>0</v>
      </c>
      <c r="AX18">
        <f t="shared" si="1"/>
        <v>0</v>
      </c>
      <c r="AY18" s="1">
        <f t="shared" si="1"/>
        <v>0</v>
      </c>
      <c r="AZ18" t="e">
        <f>AF15</f>
        <v>#DIV/0!</v>
      </c>
      <c r="BA18" t="e">
        <f>AF14</f>
        <v>#DIV/0!</v>
      </c>
      <c r="BB18" s="1" t="e">
        <f>AI21</f>
        <v>#DIV/0!</v>
      </c>
      <c r="BC18" t="e">
        <f t="shared" si="18"/>
        <v>#DIV/0!</v>
      </c>
      <c r="BD18" t="e">
        <f t="shared" si="2"/>
        <v>#DIV/0!</v>
      </c>
      <c r="BE18" s="1" t="e">
        <f t="shared" si="2"/>
        <v>#DIV/0!</v>
      </c>
      <c r="BF18" t="e">
        <f t="shared" si="19"/>
        <v>#DIV/0!</v>
      </c>
      <c r="BG18" t="e">
        <f t="shared" si="20"/>
        <v>#DIV/0!</v>
      </c>
      <c r="BH18" t="e">
        <f t="shared" si="21"/>
        <v>#DIV/0!</v>
      </c>
      <c r="BI18" s="12" t="e">
        <f t="shared" si="22"/>
        <v>#DIV/0!</v>
      </c>
      <c r="BJ18" s="12" t="e">
        <f t="shared" si="4"/>
        <v>#DIV/0!</v>
      </c>
      <c r="BK18" s="13" t="e">
        <f t="shared" si="4"/>
        <v>#DIV/0!</v>
      </c>
      <c r="BL18" s="21" t="e">
        <f t="shared" si="23"/>
        <v>#DIV/0!</v>
      </c>
      <c r="BM18" s="14"/>
    </row>
    <row r="19" spans="1:68" x14ac:dyDescent="0.35">
      <c r="A19" s="3" t="s">
        <v>29</v>
      </c>
      <c r="B19">
        <v>31</v>
      </c>
      <c r="C19">
        <v>31</v>
      </c>
      <c r="D19">
        <v>31</v>
      </c>
      <c r="E19">
        <v>39</v>
      </c>
      <c r="F19">
        <v>39</v>
      </c>
      <c r="G19">
        <v>39</v>
      </c>
      <c r="H19">
        <v>47</v>
      </c>
      <c r="I19">
        <v>47</v>
      </c>
      <c r="J19">
        <v>47</v>
      </c>
      <c r="K19">
        <v>55</v>
      </c>
      <c r="L19">
        <v>55</v>
      </c>
      <c r="M19">
        <v>55</v>
      </c>
      <c r="O19" s="3" t="s">
        <v>29</v>
      </c>
      <c r="P19">
        <v>0.14799999999999999</v>
      </c>
      <c r="Q19">
        <v>0.154</v>
      </c>
      <c r="R19">
        <v>0.153</v>
      </c>
      <c r="S19">
        <v>0.154</v>
      </c>
      <c r="T19">
        <v>0.14699999999999999</v>
      </c>
      <c r="U19">
        <v>0.153</v>
      </c>
      <c r="AC19" s="10">
        <f t="shared" si="25"/>
        <v>0.15166666666666664</v>
      </c>
      <c r="AD19" s="10">
        <f t="shared" si="26"/>
        <v>3.2145502536643214E-3</v>
      </c>
      <c r="AE19" s="10">
        <f t="shared" si="27"/>
        <v>3.7916666666666661E-2</v>
      </c>
      <c r="AF19" s="11">
        <f t="shared" si="28"/>
        <v>0.15133333333333332</v>
      </c>
      <c r="AG19" s="10">
        <f t="shared" si="29"/>
        <v>3.7859388972001857E-3</v>
      </c>
      <c r="AH19" s="10">
        <f t="shared" si="30"/>
        <v>3.783333333333333E-2</v>
      </c>
      <c r="AI19" s="11" t="e">
        <f t="shared" si="31"/>
        <v>#DIV/0!</v>
      </c>
      <c r="AJ19" s="10" t="e">
        <f t="shared" si="32"/>
        <v>#DIV/0!</v>
      </c>
      <c r="AK19" s="10" t="e">
        <f t="shared" si="33"/>
        <v>#DIV/0!</v>
      </c>
      <c r="AL19" s="11" t="e">
        <f t="shared" si="34"/>
        <v>#DIV/0!</v>
      </c>
      <c r="AM19" s="10" t="e">
        <f t="shared" si="35"/>
        <v>#DIV/0!</v>
      </c>
      <c r="AN19" s="10" t="e">
        <f t="shared" si="36"/>
        <v>#DIV/0!</v>
      </c>
      <c r="AP19">
        <v>76</v>
      </c>
      <c r="AQ19" t="e">
        <f>AI31</f>
        <v>#DIV/0!</v>
      </c>
      <c r="AS19" s="1"/>
      <c r="AV19" s="1"/>
      <c r="AW19">
        <f t="shared" si="17"/>
        <v>0</v>
      </c>
      <c r="AX19">
        <f t="shared" si="1"/>
        <v>0</v>
      </c>
      <c r="AY19" s="1">
        <f t="shared" si="1"/>
        <v>0</v>
      </c>
      <c r="AZ19" t="e">
        <f>AI20</f>
        <v>#DIV/0!</v>
      </c>
      <c r="BA19" t="e">
        <f>AI19</f>
        <v>#DIV/0!</v>
      </c>
      <c r="BB19" t="e">
        <f>AI18</f>
        <v>#DIV/0!</v>
      </c>
      <c r="BC19" t="e">
        <f t="shared" si="18"/>
        <v>#DIV/0!</v>
      </c>
      <c r="BD19" t="e">
        <f t="shared" si="2"/>
        <v>#DIV/0!</v>
      </c>
      <c r="BE19" s="1" t="e">
        <f t="shared" si="2"/>
        <v>#DIV/0!</v>
      </c>
      <c r="BF19" t="e">
        <f t="shared" si="19"/>
        <v>#DIV/0!</v>
      </c>
      <c r="BG19" t="e">
        <f t="shared" si="20"/>
        <v>#DIV/0!</v>
      </c>
      <c r="BH19" t="e">
        <f t="shared" si="21"/>
        <v>#DIV/0!</v>
      </c>
      <c r="BI19" s="12" t="e">
        <f t="shared" si="22"/>
        <v>#DIV/0!</v>
      </c>
      <c r="BJ19" s="12" t="e">
        <f t="shared" si="4"/>
        <v>#DIV/0!</v>
      </c>
      <c r="BK19" s="13" t="e">
        <f t="shared" si="4"/>
        <v>#DIV/0!</v>
      </c>
      <c r="BL19" s="21" t="e">
        <f t="shared" si="23"/>
        <v>#DIV/0!</v>
      </c>
      <c r="BM19" s="14"/>
    </row>
    <row r="20" spans="1:68" x14ac:dyDescent="0.35">
      <c r="A20" s="3" t="s">
        <v>30</v>
      </c>
      <c r="B20" s="15">
        <v>2</v>
      </c>
      <c r="C20" s="15">
        <v>2</v>
      </c>
      <c r="D20" s="15">
        <v>2</v>
      </c>
      <c r="E20">
        <v>38</v>
      </c>
      <c r="F20">
        <v>38</v>
      </c>
      <c r="G20">
        <v>38</v>
      </c>
      <c r="H20">
        <v>46</v>
      </c>
      <c r="I20">
        <v>46</v>
      </c>
      <c r="J20">
        <v>46</v>
      </c>
      <c r="K20">
        <v>54</v>
      </c>
      <c r="L20">
        <v>54</v>
      </c>
      <c r="M20">
        <v>54</v>
      </c>
      <c r="O20" s="3" t="s">
        <v>30</v>
      </c>
      <c r="P20">
        <v>0.224</v>
      </c>
      <c r="Q20">
        <v>0.246</v>
      </c>
      <c r="R20">
        <v>0.24099999999999999</v>
      </c>
      <c r="S20">
        <v>0.157</v>
      </c>
      <c r="T20">
        <v>0.151</v>
      </c>
      <c r="U20">
        <v>0.14799999999999999</v>
      </c>
      <c r="AC20" s="10">
        <f t="shared" si="25"/>
        <v>0.23699999999999999</v>
      </c>
      <c r="AD20" s="10">
        <f t="shared" si="26"/>
        <v>1.153256259467079E-2</v>
      </c>
      <c r="AE20" s="10">
        <f t="shared" si="27"/>
        <v>5.9249999999999997E-2</v>
      </c>
      <c r="AF20" s="11">
        <f t="shared" si="28"/>
        <v>0.152</v>
      </c>
      <c r="AG20" s="10">
        <f t="shared" si="29"/>
        <v>4.5825756949558439E-3</v>
      </c>
      <c r="AH20" s="10">
        <f t="shared" si="30"/>
        <v>3.7999999999999999E-2</v>
      </c>
      <c r="AI20" s="11" t="e">
        <f t="shared" si="31"/>
        <v>#DIV/0!</v>
      </c>
      <c r="AJ20" s="10" t="e">
        <f t="shared" si="32"/>
        <v>#DIV/0!</v>
      </c>
      <c r="AK20" s="10" t="e">
        <f t="shared" si="33"/>
        <v>#DIV/0!</v>
      </c>
      <c r="AL20" s="11" t="e">
        <f t="shared" si="34"/>
        <v>#DIV/0!</v>
      </c>
      <c r="AM20" s="10" t="e">
        <f t="shared" si="35"/>
        <v>#DIV/0!</v>
      </c>
      <c r="AN20" s="10" t="e">
        <f t="shared" si="36"/>
        <v>#DIV/0!</v>
      </c>
      <c r="AP20">
        <v>75</v>
      </c>
      <c r="AQ20" t="e">
        <f t="shared" ref="AQ20:AQ26" si="37">AF24</f>
        <v>#DIV/0!</v>
      </c>
      <c r="AS20" s="1"/>
      <c r="AV20" s="1"/>
      <c r="AW20">
        <f t="shared" si="17"/>
        <v>0</v>
      </c>
      <c r="AX20">
        <f t="shared" si="17"/>
        <v>0</v>
      </c>
      <c r="AY20" s="1">
        <f t="shared" si="17"/>
        <v>0</v>
      </c>
      <c r="AZ20" t="e">
        <f>AI17</f>
        <v>#DIV/0!</v>
      </c>
      <c r="BA20" t="e">
        <f>AI16</f>
        <v>#DIV/0!</v>
      </c>
      <c r="BB20" t="e">
        <f>AI15</f>
        <v>#DIV/0!</v>
      </c>
      <c r="BC20" t="e">
        <f t="shared" si="18"/>
        <v>#DIV/0!</v>
      </c>
      <c r="BD20" t="e">
        <f t="shared" si="18"/>
        <v>#DIV/0!</v>
      </c>
      <c r="BE20" s="1" t="e">
        <f t="shared" si="18"/>
        <v>#DIV/0!</v>
      </c>
      <c r="BF20" t="e">
        <f t="shared" si="19"/>
        <v>#DIV/0!</v>
      </c>
      <c r="BG20" t="e">
        <f t="shared" si="20"/>
        <v>#DIV/0!</v>
      </c>
      <c r="BH20" t="e">
        <f t="shared" si="21"/>
        <v>#DIV/0!</v>
      </c>
      <c r="BI20" s="12" t="e">
        <f t="shared" si="22"/>
        <v>#DIV/0!</v>
      </c>
      <c r="BJ20" s="12" t="e">
        <f t="shared" si="22"/>
        <v>#DIV/0!</v>
      </c>
      <c r="BK20" s="13" t="e">
        <f t="shared" si="22"/>
        <v>#DIV/0!</v>
      </c>
      <c r="BL20" s="21" t="e">
        <f t="shared" si="23"/>
        <v>#DIV/0!</v>
      </c>
      <c r="BM20" s="14"/>
    </row>
    <row r="21" spans="1:68" x14ac:dyDescent="0.35">
      <c r="A21" s="3" t="s">
        <v>31</v>
      </c>
      <c r="B21" s="15">
        <v>0.5</v>
      </c>
      <c r="C21" s="15">
        <v>0.5</v>
      </c>
      <c r="D21" s="15">
        <v>0.5</v>
      </c>
      <c r="E21">
        <v>37</v>
      </c>
      <c r="F21">
        <v>37</v>
      </c>
      <c r="G21">
        <v>37</v>
      </c>
      <c r="H21">
        <v>45</v>
      </c>
      <c r="I21">
        <v>45</v>
      </c>
      <c r="J21">
        <v>45</v>
      </c>
      <c r="K21">
        <v>53</v>
      </c>
      <c r="L21">
        <v>53</v>
      </c>
      <c r="M21">
        <v>53</v>
      </c>
      <c r="O21" s="3" t="s">
        <v>31</v>
      </c>
      <c r="P21">
        <v>0.13700000000000001</v>
      </c>
      <c r="Q21">
        <v>0.13800000000000001</v>
      </c>
      <c r="R21">
        <v>0.14799999999999999</v>
      </c>
      <c r="S21">
        <v>0.152</v>
      </c>
      <c r="T21">
        <v>0.14299999999999999</v>
      </c>
      <c r="U21">
        <v>0.16300000000000001</v>
      </c>
      <c r="AC21" s="10">
        <f t="shared" si="25"/>
        <v>0.14100000000000001</v>
      </c>
      <c r="AD21" s="10">
        <f t="shared" si="26"/>
        <v>6.0827625302982092E-3</v>
      </c>
      <c r="AE21" s="10">
        <f t="shared" si="27"/>
        <v>3.5250000000000004E-2</v>
      </c>
      <c r="AF21" s="11">
        <f t="shared" si="28"/>
        <v>0.15266666666666664</v>
      </c>
      <c r="AG21" s="10">
        <f t="shared" si="29"/>
        <v>1.0016652800877822E-2</v>
      </c>
      <c r="AH21" s="10">
        <f t="shared" si="30"/>
        <v>3.8166666666666661E-2</v>
      </c>
      <c r="AI21" s="11" t="e">
        <f>AVERAGE(V21:X21)</f>
        <v>#DIV/0!</v>
      </c>
      <c r="AJ21" s="10" t="e">
        <f t="shared" si="32"/>
        <v>#DIV/0!</v>
      </c>
      <c r="AK21" s="10" t="e">
        <f t="shared" si="33"/>
        <v>#DIV/0!</v>
      </c>
      <c r="AL21" s="11" t="e">
        <f t="shared" si="34"/>
        <v>#DIV/0!</v>
      </c>
      <c r="AM21" s="10" t="e">
        <f t="shared" si="35"/>
        <v>#DIV/0!</v>
      </c>
      <c r="AN21" s="10" t="e">
        <f t="shared" si="36"/>
        <v>#DIV/0!</v>
      </c>
      <c r="AP21">
        <v>74</v>
      </c>
      <c r="AQ21" t="e">
        <f t="shared" si="37"/>
        <v>#DIV/0!</v>
      </c>
      <c r="AS21" s="1"/>
      <c r="AV21" s="1"/>
      <c r="AW21">
        <f t="shared" ref="AW21:AY33" si="38">AT21*1000</f>
        <v>0</v>
      </c>
      <c r="AX21">
        <f t="shared" si="38"/>
        <v>0</v>
      </c>
      <c r="AY21" s="1">
        <f t="shared" si="38"/>
        <v>0</v>
      </c>
      <c r="AZ21" t="e">
        <f>AI14</f>
        <v>#DIV/0!</v>
      </c>
      <c r="BA21" t="e">
        <f>AL21</f>
        <v>#DIV/0!</v>
      </c>
      <c r="BB21" t="e">
        <f>AL20</f>
        <v>#DIV/0!</v>
      </c>
      <c r="BC21" t="e">
        <f t="shared" ref="BC21:BE33" si="39">(AZ21*13.51)-1.89</f>
        <v>#DIV/0!</v>
      </c>
      <c r="BD21" t="e">
        <f t="shared" si="39"/>
        <v>#DIV/0!</v>
      </c>
      <c r="BE21" s="1" t="e">
        <f t="shared" si="39"/>
        <v>#DIV/0!</v>
      </c>
      <c r="BF21" t="e">
        <f t="shared" si="19"/>
        <v>#DIV/0!</v>
      </c>
      <c r="BG21" t="e">
        <f t="shared" si="20"/>
        <v>#DIV/0!</v>
      </c>
      <c r="BH21" t="e">
        <f t="shared" si="21"/>
        <v>#DIV/0!</v>
      </c>
      <c r="BI21" s="12" t="e">
        <f t="shared" ref="BI21:BK33" si="40">BF21/AW21</f>
        <v>#DIV/0!</v>
      </c>
      <c r="BJ21" s="12" t="e">
        <f t="shared" si="40"/>
        <v>#DIV/0!</v>
      </c>
      <c r="BK21" s="13" t="e">
        <f t="shared" si="40"/>
        <v>#DIV/0!</v>
      </c>
      <c r="BL21" s="21" t="e">
        <f t="shared" si="23"/>
        <v>#DIV/0!</v>
      </c>
      <c r="BM21" s="14"/>
    </row>
    <row r="22" spans="1:68" x14ac:dyDescent="0.35">
      <c r="AC22" s="10"/>
      <c r="AD22" s="10"/>
      <c r="AE22" s="10"/>
      <c r="AF22" s="11"/>
      <c r="AG22" s="10"/>
      <c r="AH22" s="10"/>
      <c r="AI22" s="11"/>
      <c r="AJ22" s="10"/>
      <c r="AK22" s="10"/>
      <c r="AL22" s="11"/>
      <c r="AM22" s="10"/>
      <c r="AN22" s="16"/>
      <c r="AP22">
        <v>73</v>
      </c>
      <c r="AQ22" t="e">
        <f t="shared" si="37"/>
        <v>#DIV/0!</v>
      </c>
      <c r="AS22" s="1"/>
      <c r="AV22" s="1"/>
      <c r="AW22">
        <f t="shared" si="38"/>
        <v>0</v>
      </c>
      <c r="AX22">
        <f t="shared" si="38"/>
        <v>0</v>
      </c>
      <c r="AY22" s="1">
        <f t="shared" si="38"/>
        <v>0</v>
      </c>
      <c r="AZ22" t="e">
        <f>AL19</f>
        <v>#DIV/0!</v>
      </c>
      <c r="BA22" t="e">
        <f>AL18</f>
        <v>#DIV/0!</v>
      </c>
      <c r="BB22" t="e">
        <f>AL17</f>
        <v>#DIV/0!</v>
      </c>
      <c r="BC22" t="e">
        <f t="shared" si="39"/>
        <v>#DIV/0!</v>
      </c>
      <c r="BD22" t="e">
        <f t="shared" si="39"/>
        <v>#DIV/0!</v>
      </c>
      <c r="BE22" s="1" t="e">
        <f t="shared" si="39"/>
        <v>#DIV/0!</v>
      </c>
      <c r="BF22" t="e">
        <f t="shared" si="19"/>
        <v>#DIV/0!</v>
      </c>
      <c r="BG22" t="e">
        <f t="shared" si="20"/>
        <v>#DIV/0!</v>
      </c>
      <c r="BH22" t="e">
        <f t="shared" si="21"/>
        <v>#DIV/0!</v>
      </c>
      <c r="BI22" s="12" t="e">
        <f t="shared" si="40"/>
        <v>#DIV/0!</v>
      </c>
      <c r="BJ22" s="12" t="e">
        <f t="shared" si="40"/>
        <v>#DIV/0!</v>
      </c>
      <c r="BK22" s="13" t="e">
        <f t="shared" si="40"/>
        <v>#DIV/0!</v>
      </c>
      <c r="BL22" s="21" t="e">
        <f t="shared" si="23"/>
        <v>#DIV/0!</v>
      </c>
      <c r="BM22" s="14"/>
    </row>
    <row r="23" spans="1:68" x14ac:dyDescent="0.35">
      <c r="A23" s="3"/>
      <c r="B23" s="3">
        <v>1</v>
      </c>
      <c r="C23" s="3">
        <v>2</v>
      </c>
      <c r="D23" s="3">
        <v>3</v>
      </c>
      <c r="E23" s="3">
        <v>4</v>
      </c>
      <c r="F23" s="3">
        <v>5</v>
      </c>
      <c r="G23" s="3">
        <v>6</v>
      </c>
      <c r="H23" s="3">
        <v>7</v>
      </c>
      <c r="I23" s="3">
        <v>8</v>
      </c>
      <c r="J23" s="3">
        <v>9</v>
      </c>
      <c r="K23" s="3">
        <v>10</v>
      </c>
      <c r="L23" s="3">
        <v>11</v>
      </c>
      <c r="M23" s="3">
        <v>12</v>
      </c>
      <c r="O23" s="3"/>
      <c r="P23" s="3">
        <v>1</v>
      </c>
      <c r="Q23" s="3">
        <v>2</v>
      </c>
      <c r="R23" s="3">
        <v>3</v>
      </c>
      <c r="S23" s="3">
        <v>4</v>
      </c>
      <c r="T23" s="3">
        <v>5</v>
      </c>
      <c r="U23" s="3">
        <v>6</v>
      </c>
      <c r="V23" s="3">
        <v>7</v>
      </c>
      <c r="W23" s="3">
        <v>8</v>
      </c>
      <c r="X23" s="3">
        <v>9</v>
      </c>
      <c r="Y23" s="3">
        <v>10</v>
      </c>
      <c r="Z23" s="3">
        <v>11</v>
      </c>
      <c r="AA23" s="3">
        <v>12</v>
      </c>
      <c r="AC23" s="10"/>
      <c r="AD23" s="10"/>
      <c r="AE23" s="10"/>
      <c r="AF23" s="11"/>
      <c r="AG23" s="10"/>
      <c r="AH23" s="10"/>
      <c r="AI23" s="11"/>
      <c r="AJ23" s="10"/>
      <c r="AK23" s="10"/>
      <c r="AL23" s="11"/>
      <c r="AM23" s="10"/>
      <c r="AN23" s="16"/>
      <c r="AP23">
        <v>72</v>
      </c>
      <c r="AQ23" t="e">
        <f t="shared" si="37"/>
        <v>#DIV/0!</v>
      </c>
      <c r="AS23" s="1"/>
      <c r="AV23" s="1"/>
      <c r="AW23">
        <f t="shared" si="38"/>
        <v>0</v>
      </c>
      <c r="AX23">
        <f t="shared" si="38"/>
        <v>0</v>
      </c>
      <c r="AY23" s="1">
        <f t="shared" si="38"/>
        <v>0</v>
      </c>
      <c r="AZ23" t="e">
        <f>AL16</f>
        <v>#DIV/0!</v>
      </c>
      <c r="BA23" t="e">
        <f>AL15</f>
        <v>#DIV/0!</v>
      </c>
      <c r="BB23">
        <f>AL14</f>
        <v>0.14066666666666669</v>
      </c>
      <c r="BC23" t="e">
        <f t="shared" si="39"/>
        <v>#DIV/0!</v>
      </c>
      <c r="BD23" t="e">
        <f t="shared" si="39"/>
        <v>#DIV/0!</v>
      </c>
      <c r="BE23" s="1">
        <f t="shared" si="39"/>
        <v>1.0406666666667119E-2</v>
      </c>
      <c r="BF23" t="e">
        <f t="shared" si="19"/>
        <v>#DIV/0!</v>
      </c>
      <c r="BG23" t="e">
        <f t="shared" si="20"/>
        <v>#DIV/0!</v>
      </c>
      <c r="BH23">
        <f t="shared" si="21"/>
        <v>10.406666666667119</v>
      </c>
      <c r="BI23" s="12" t="e">
        <f t="shared" si="40"/>
        <v>#DIV/0!</v>
      </c>
      <c r="BJ23" s="12" t="e">
        <f t="shared" si="40"/>
        <v>#DIV/0!</v>
      </c>
      <c r="BK23" s="13" t="e">
        <f t="shared" si="40"/>
        <v>#DIV/0!</v>
      </c>
      <c r="BL23" s="21" t="e">
        <f t="shared" si="23"/>
        <v>#DIV/0!</v>
      </c>
      <c r="BM23" s="14"/>
    </row>
    <row r="24" spans="1:68" ht="15.5" x14ac:dyDescent="0.35">
      <c r="A24" s="3" t="s">
        <v>23</v>
      </c>
      <c r="B24">
        <v>67</v>
      </c>
      <c r="C24">
        <v>67</v>
      </c>
      <c r="D24">
        <v>67</v>
      </c>
      <c r="E24">
        <v>75</v>
      </c>
      <c r="F24">
        <v>75</v>
      </c>
      <c r="G24">
        <v>75</v>
      </c>
      <c r="H24">
        <v>83</v>
      </c>
      <c r="I24">
        <v>83</v>
      </c>
      <c r="J24">
        <v>83</v>
      </c>
      <c r="K24" t="s">
        <v>25</v>
      </c>
      <c r="L24" t="s">
        <v>25</v>
      </c>
      <c r="M24" s="17" t="s">
        <v>25</v>
      </c>
      <c r="O24" s="3" t="s">
        <v>23</v>
      </c>
      <c r="AC24" s="10" t="e">
        <f>AVERAGE(P24:R24)</f>
        <v>#DIV/0!</v>
      </c>
      <c r="AD24" s="10" t="e">
        <f>STDEV(P24:R24)</f>
        <v>#DIV/0!</v>
      </c>
      <c r="AE24" s="10" t="e">
        <f>0.25*AC24</f>
        <v>#DIV/0!</v>
      </c>
      <c r="AF24" s="11" t="e">
        <f>AVERAGE(S24:U24)</f>
        <v>#DIV/0!</v>
      </c>
      <c r="AG24" s="10" t="e">
        <f>STDEV(S24:U24)</f>
        <v>#DIV/0!</v>
      </c>
      <c r="AH24" s="10" t="e">
        <f>0.25*AF24</f>
        <v>#DIV/0!</v>
      </c>
      <c r="AI24" s="11" t="e">
        <f>AVERAGE(V24:X24)</f>
        <v>#DIV/0!</v>
      </c>
      <c r="AJ24" s="10" t="e">
        <f>STDEV(V24:X24)</f>
        <v>#DIV/0!</v>
      </c>
      <c r="AK24" s="10" t="e">
        <f>0.25*AI24</f>
        <v>#DIV/0!</v>
      </c>
      <c r="AL24" s="11" t="e">
        <f>AVERAGE(Y24:AA24)</f>
        <v>#DIV/0!</v>
      </c>
      <c r="AM24" s="10" t="e">
        <f>STDEV(Y24:AA24)</f>
        <v>#DIV/0!</v>
      </c>
      <c r="AN24" s="10" t="e">
        <f>0.25*AL24</f>
        <v>#DIV/0!</v>
      </c>
      <c r="AP24">
        <v>71</v>
      </c>
      <c r="AQ24" t="e">
        <f t="shared" si="37"/>
        <v>#DIV/0!</v>
      </c>
      <c r="AS24" s="1"/>
      <c r="AV24" s="1"/>
      <c r="AW24">
        <f t="shared" si="38"/>
        <v>0</v>
      </c>
      <c r="AX24">
        <f t="shared" si="38"/>
        <v>0</v>
      </c>
      <c r="AY24" s="1">
        <f t="shared" si="38"/>
        <v>0</v>
      </c>
      <c r="AZ24" t="e">
        <f>AC30</f>
        <v>#DIV/0!</v>
      </c>
      <c r="BA24" t="e">
        <f>AC29</f>
        <v>#DIV/0!</v>
      </c>
      <c r="BB24" t="e">
        <f>AC28</f>
        <v>#DIV/0!</v>
      </c>
      <c r="BC24" t="e">
        <f t="shared" si="39"/>
        <v>#DIV/0!</v>
      </c>
      <c r="BD24" t="e">
        <f t="shared" si="39"/>
        <v>#DIV/0!</v>
      </c>
      <c r="BE24" s="1" t="e">
        <f t="shared" si="39"/>
        <v>#DIV/0!</v>
      </c>
      <c r="BF24" t="e">
        <f t="shared" si="19"/>
        <v>#DIV/0!</v>
      </c>
      <c r="BG24" t="e">
        <f t="shared" si="20"/>
        <v>#DIV/0!</v>
      </c>
      <c r="BH24" t="e">
        <f t="shared" si="21"/>
        <v>#DIV/0!</v>
      </c>
      <c r="BI24" s="12" t="e">
        <f t="shared" si="40"/>
        <v>#DIV/0!</v>
      </c>
      <c r="BJ24" s="12" t="e">
        <f t="shared" si="40"/>
        <v>#DIV/0!</v>
      </c>
      <c r="BK24" s="13" t="e">
        <f t="shared" si="40"/>
        <v>#DIV/0!</v>
      </c>
      <c r="BL24" s="21" t="e">
        <f t="shared" si="23"/>
        <v>#DIV/0!</v>
      </c>
      <c r="BM24" s="14"/>
    </row>
    <row r="25" spans="1:68" ht="15.5" x14ac:dyDescent="0.35">
      <c r="A25" s="3" t="s">
        <v>25</v>
      </c>
      <c r="B25">
        <v>66</v>
      </c>
      <c r="C25">
        <v>66</v>
      </c>
      <c r="D25">
        <v>66</v>
      </c>
      <c r="E25">
        <v>74</v>
      </c>
      <c r="F25">
        <v>74</v>
      </c>
      <c r="G25">
        <v>74</v>
      </c>
      <c r="H25">
        <v>82</v>
      </c>
      <c r="I25">
        <v>82</v>
      </c>
      <c r="J25">
        <v>82</v>
      </c>
      <c r="K25">
        <v>90</v>
      </c>
      <c r="L25">
        <v>90</v>
      </c>
      <c r="M25" s="17">
        <v>90</v>
      </c>
      <c r="O25" s="3" t="s">
        <v>25</v>
      </c>
      <c r="AC25" s="10" t="e">
        <f t="shared" ref="AC25:AC31" si="41">AVERAGE(P25:R25)</f>
        <v>#DIV/0!</v>
      </c>
      <c r="AD25" s="10" t="e">
        <f t="shared" ref="AD25:AD31" si="42">STDEV(P25:R25)</f>
        <v>#DIV/0!</v>
      </c>
      <c r="AE25" s="10" t="e">
        <f t="shared" ref="AE25:AE31" si="43">0.25*AC25</f>
        <v>#DIV/0!</v>
      </c>
      <c r="AF25" s="11" t="e">
        <f t="shared" ref="AF25:AF31" si="44">AVERAGE(S25:U25)</f>
        <v>#DIV/0!</v>
      </c>
      <c r="AG25" s="10" t="e">
        <f t="shared" ref="AG25:AG31" si="45">STDEV(S25:U25)</f>
        <v>#DIV/0!</v>
      </c>
      <c r="AH25" s="10" t="e">
        <f t="shared" ref="AH25:AH31" si="46">0.25*AF25</f>
        <v>#DIV/0!</v>
      </c>
      <c r="AI25" s="11" t="e">
        <f t="shared" ref="AI25:AI30" si="47">AVERAGE(V25:X25)</f>
        <v>#DIV/0!</v>
      </c>
      <c r="AJ25" s="10" t="e">
        <f t="shared" ref="AJ25:AJ31" si="48">STDEV(V25:X25)</f>
        <v>#DIV/0!</v>
      </c>
      <c r="AK25" s="10" t="e">
        <f t="shared" ref="AK25:AK31" si="49">0.25*AI25</f>
        <v>#DIV/0!</v>
      </c>
      <c r="AL25" s="11" t="e">
        <f t="shared" ref="AL25:AL31" si="50">AVERAGE(Y25:AA25)</f>
        <v>#DIV/0!</v>
      </c>
      <c r="AM25" s="10" t="e">
        <f t="shared" ref="AM25:AM31" si="51">STDEV(Y25:AA25)</f>
        <v>#DIV/0!</v>
      </c>
      <c r="AN25" s="10" t="e">
        <f t="shared" ref="AN25:AN31" si="52">0.25*AL25</f>
        <v>#DIV/0!</v>
      </c>
      <c r="AP25">
        <v>70</v>
      </c>
      <c r="AQ25" t="e">
        <f t="shared" si="37"/>
        <v>#DIV/0!</v>
      </c>
      <c r="AS25" s="1"/>
      <c r="AV25" s="1"/>
      <c r="AW25">
        <f t="shared" si="38"/>
        <v>0</v>
      </c>
      <c r="AX25">
        <f t="shared" si="38"/>
        <v>0</v>
      </c>
      <c r="AY25" s="1">
        <f t="shared" si="38"/>
        <v>0</v>
      </c>
      <c r="AZ25" t="e">
        <f>AC27</f>
        <v>#DIV/0!</v>
      </c>
      <c r="BA25" t="e">
        <f>AC26</f>
        <v>#DIV/0!</v>
      </c>
      <c r="BB25" t="e">
        <f>AC25</f>
        <v>#DIV/0!</v>
      </c>
      <c r="BC25" t="e">
        <f t="shared" si="39"/>
        <v>#DIV/0!</v>
      </c>
      <c r="BD25" t="e">
        <f t="shared" si="39"/>
        <v>#DIV/0!</v>
      </c>
      <c r="BE25" s="1" t="e">
        <f t="shared" si="39"/>
        <v>#DIV/0!</v>
      </c>
      <c r="BF25" t="e">
        <f t="shared" si="19"/>
        <v>#DIV/0!</v>
      </c>
      <c r="BG25" t="e">
        <f t="shared" si="20"/>
        <v>#DIV/0!</v>
      </c>
      <c r="BH25" t="e">
        <f t="shared" si="21"/>
        <v>#DIV/0!</v>
      </c>
      <c r="BI25" s="12" t="e">
        <f t="shared" si="40"/>
        <v>#DIV/0!</v>
      </c>
      <c r="BJ25" s="12" t="e">
        <f t="shared" si="40"/>
        <v>#DIV/0!</v>
      </c>
      <c r="BK25" s="13" t="e">
        <f t="shared" si="40"/>
        <v>#DIV/0!</v>
      </c>
      <c r="BL25" s="21" t="e">
        <f t="shared" si="23"/>
        <v>#DIV/0!</v>
      </c>
      <c r="BM25" s="14"/>
    </row>
    <row r="26" spans="1:68" ht="15.5" x14ac:dyDescent="0.35">
      <c r="A26" s="3" t="s">
        <v>26</v>
      </c>
      <c r="B26">
        <v>65</v>
      </c>
      <c r="C26">
        <v>65</v>
      </c>
      <c r="D26">
        <v>65</v>
      </c>
      <c r="E26">
        <v>73</v>
      </c>
      <c r="F26">
        <v>73</v>
      </c>
      <c r="G26">
        <v>73</v>
      </c>
      <c r="H26">
        <v>81</v>
      </c>
      <c r="I26">
        <v>81</v>
      </c>
      <c r="J26">
        <v>81</v>
      </c>
      <c r="K26">
        <v>89</v>
      </c>
      <c r="L26">
        <v>89</v>
      </c>
      <c r="M26" s="17">
        <v>89</v>
      </c>
      <c r="O26" s="3" t="s">
        <v>26</v>
      </c>
      <c r="AC26" s="10" t="e">
        <f t="shared" si="41"/>
        <v>#DIV/0!</v>
      </c>
      <c r="AD26" s="10" t="e">
        <f t="shared" si="42"/>
        <v>#DIV/0!</v>
      </c>
      <c r="AE26" s="10" t="e">
        <f t="shared" si="43"/>
        <v>#DIV/0!</v>
      </c>
      <c r="AF26" s="11" t="e">
        <f t="shared" si="44"/>
        <v>#DIV/0!</v>
      </c>
      <c r="AG26" s="10" t="e">
        <f t="shared" si="45"/>
        <v>#DIV/0!</v>
      </c>
      <c r="AH26" s="10" t="e">
        <f t="shared" si="46"/>
        <v>#DIV/0!</v>
      </c>
      <c r="AI26" s="11" t="e">
        <f t="shared" si="47"/>
        <v>#DIV/0!</v>
      </c>
      <c r="AJ26" s="10" t="e">
        <f t="shared" si="48"/>
        <v>#DIV/0!</v>
      </c>
      <c r="AK26" s="10" t="e">
        <f t="shared" si="49"/>
        <v>#DIV/0!</v>
      </c>
      <c r="AL26" s="11" t="e">
        <f t="shared" si="50"/>
        <v>#DIV/0!</v>
      </c>
      <c r="AM26" s="10" t="e">
        <f t="shared" si="51"/>
        <v>#DIV/0!</v>
      </c>
      <c r="AN26" s="10" t="e">
        <f t="shared" si="52"/>
        <v>#DIV/0!</v>
      </c>
      <c r="AP26">
        <v>69</v>
      </c>
      <c r="AQ26" t="e">
        <f t="shared" si="37"/>
        <v>#DIV/0!</v>
      </c>
      <c r="AS26" s="1"/>
      <c r="AV26" s="1"/>
      <c r="AW26">
        <f t="shared" si="38"/>
        <v>0</v>
      </c>
      <c r="AX26">
        <f t="shared" si="38"/>
        <v>0</v>
      </c>
      <c r="AY26" s="1">
        <f t="shared" si="38"/>
        <v>0</v>
      </c>
      <c r="AZ26" t="e">
        <f>AC24</f>
        <v>#DIV/0!</v>
      </c>
      <c r="BA26" t="e">
        <f>AF31</f>
        <v>#DIV/0!</v>
      </c>
      <c r="BB26" t="e">
        <f>AF30</f>
        <v>#DIV/0!</v>
      </c>
      <c r="BC26" t="e">
        <f t="shared" si="39"/>
        <v>#DIV/0!</v>
      </c>
      <c r="BD26" t="e">
        <f t="shared" si="39"/>
        <v>#DIV/0!</v>
      </c>
      <c r="BE26" s="1" t="e">
        <f t="shared" si="39"/>
        <v>#DIV/0!</v>
      </c>
      <c r="BF26" t="e">
        <f t="shared" si="19"/>
        <v>#DIV/0!</v>
      </c>
      <c r="BG26" t="e">
        <f t="shared" si="20"/>
        <v>#DIV/0!</v>
      </c>
      <c r="BH26" t="e">
        <f t="shared" si="21"/>
        <v>#DIV/0!</v>
      </c>
      <c r="BI26" s="12" t="e">
        <f t="shared" si="40"/>
        <v>#DIV/0!</v>
      </c>
      <c r="BJ26" s="12" t="e">
        <f t="shared" si="40"/>
        <v>#DIV/0!</v>
      </c>
      <c r="BK26" s="13" t="e">
        <f t="shared" si="40"/>
        <v>#DIV/0!</v>
      </c>
      <c r="BL26" s="21" t="e">
        <f t="shared" si="23"/>
        <v>#DIV/0!</v>
      </c>
      <c r="BM26" s="14"/>
    </row>
    <row r="27" spans="1:68" ht="15.5" x14ac:dyDescent="0.35">
      <c r="A27" s="3" t="s">
        <v>27</v>
      </c>
      <c r="B27">
        <v>64</v>
      </c>
      <c r="C27">
        <v>64</v>
      </c>
      <c r="D27">
        <v>64</v>
      </c>
      <c r="E27">
        <v>72</v>
      </c>
      <c r="F27">
        <v>72</v>
      </c>
      <c r="G27">
        <v>72</v>
      </c>
      <c r="H27">
        <v>80</v>
      </c>
      <c r="I27">
        <v>80</v>
      </c>
      <c r="J27">
        <v>80</v>
      </c>
      <c r="K27">
        <v>88</v>
      </c>
      <c r="L27">
        <v>88</v>
      </c>
      <c r="M27" s="17">
        <v>88</v>
      </c>
      <c r="O27" s="3" t="s">
        <v>27</v>
      </c>
      <c r="AC27" s="10" t="e">
        <f t="shared" si="41"/>
        <v>#DIV/0!</v>
      </c>
      <c r="AD27" s="10" t="e">
        <f t="shared" si="42"/>
        <v>#DIV/0!</v>
      </c>
      <c r="AE27" s="10" t="e">
        <f t="shared" si="43"/>
        <v>#DIV/0!</v>
      </c>
      <c r="AF27" s="11" t="e">
        <f t="shared" si="44"/>
        <v>#DIV/0!</v>
      </c>
      <c r="AG27" s="10" t="e">
        <f t="shared" si="45"/>
        <v>#DIV/0!</v>
      </c>
      <c r="AH27" s="10" t="e">
        <f t="shared" si="46"/>
        <v>#DIV/0!</v>
      </c>
      <c r="AI27" s="11" t="e">
        <f t="shared" si="47"/>
        <v>#DIV/0!</v>
      </c>
      <c r="AJ27" s="10" t="e">
        <f t="shared" si="48"/>
        <v>#DIV/0!</v>
      </c>
      <c r="AK27" s="10" t="e">
        <f t="shared" si="49"/>
        <v>#DIV/0!</v>
      </c>
      <c r="AL27" s="11" t="e">
        <f t="shared" si="50"/>
        <v>#DIV/0!</v>
      </c>
      <c r="AM27" s="10" t="e">
        <f t="shared" si="51"/>
        <v>#DIV/0!</v>
      </c>
      <c r="AN27" s="10" t="e">
        <f t="shared" si="52"/>
        <v>#DIV/0!</v>
      </c>
      <c r="AP27">
        <v>68</v>
      </c>
      <c r="AQ27" t="e">
        <f>AF31</f>
        <v>#DIV/0!</v>
      </c>
      <c r="AS27" s="1"/>
      <c r="AV27" s="1"/>
      <c r="AW27">
        <f t="shared" si="38"/>
        <v>0</v>
      </c>
      <c r="AX27">
        <f t="shared" si="38"/>
        <v>0</v>
      </c>
      <c r="AY27" s="1">
        <f t="shared" si="38"/>
        <v>0</v>
      </c>
      <c r="AZ27" t="e">
        <f>AF29</f>
        <v>#DIV/0!</v>
      </c>
      <c r="BA27" t="e">
        <f>AF28</f>
        <v>#DIV/0!</v>
      </c>
      <c r="BB27" t="e">
        <f>AF27</f>
        <v>#DIV/0!</v>
      </c>
      <c r="BC27" t="e">
        <f t="shared" si="39"/>
        <v>#DIV/0!</v>
      </c>
      <c r="BD27" t="e">
        <f t="shared" si="39"/>
        <v>#DIV/0!</v>
      </c>
      <c r="BE27" s="1" t="e">
        <f t="shared" si="39"/>
        <v>#DIV/0!</v>
      </c>
      <c r="BF27" t="e">
        <f t="shared" si="19"/>
        <v>#DIV/0!</v>
      </c>
      <c r="BG27" t="e">
        <f t="shared" si="20"/>
        <v>#DIV/0!</v>
      </c>
      <c r="BH27" t="e">
        <f t="shared" si="21"/>
        <v>#DIV/0!</v>
      </c>
      <c r="BI27" s="12" t="e">
        <f t="shared" si="40"/>
        <v>#DIV/0!</v>
      </c>
      <c r="BJ27" s="12" t="e">
        <f t="shared" si="40"/>
        <v>#DIV/0!</v>
      </c>
      <c r="BK27" s="13" t="e">
        <f t="shared" si="40"/>
        <v>#DIV/0!</v>
      </c>
      <c r="BL27" s="21" t="e">
        <f t="shared" si="23"/>
        <v>#DIV/0!</v>
      </c>
      <c r="BM27" s="14"/>
    </row>
    <row r="28" spans="1:68" ht="15.5" x14ac:dyDescent="0.35">
      <c r="A28" s="3" t="s">
        <v>28</v>
      </c>
      <c r="B28">
        <v>63</v>
      </c>
      <c r="C28">
        <v>63</v>
      </c>
      <c r="D28">
        <v>63</v>
      </c>
      <c r="E28">
        <v>71</v>
      </c>
      <c r="F28">
        <v>71</v>
      </c>
      <c r="G28">
        <v>71</v>
      </c>
      <c r="H28">
        <v>79</v>
      </c>
      <c r="I28">
        <v>79</v>
      </c>
      <c r="J28">
        <v>79</v>
      </c>
      <c r="K28">
        <v>87</v>
      </c>
      <c r="L28">
        <v>87</v>
      </c>
      <c r="M28" s="17">
        <v>87</v>
      </c>
      <c r="O28" s="3" t="s">
        <v>28</v>
      </c>
      <c r="AC28" s="10" t="e">
        <f t="shared" si="41"/>
        <v>#DIV/0!</v>
      </c>
      <c r="AD28" s="10" t="e">
        <f t="shared" si="42"/>
        <v>#DIV/0!</v>
      </c>
      <c r="AE28" s="10" t="e">
        <f t="shared" si="43"/>
        <v>#DIV/0!</v>
      </c>
      <c r="AF28" s="11" t="e">
        <f t="shared" si="44"/>
        <v>#DIV/0!</v>
      </c>
      <c r="AG28" s="10" t="e">
        <f t="shared" si="45"/>
        <v>#DIV/0!</v>
      </c>
      <c r="AH28" s="10" t="e">
        <f t="shared" si="46"/>
        <v>#DIV/0!</v>
      </c>
      <c r="AI28" s="11" t="e">
        <f t="shared" si="47"/>
        <v>#DIV/0!</v>
      </c>
      <c r="AJ28" s="10" t="e">
        <f t="shared" si="48"/>
        <v>#DIV/0!</v>
      </c>
      <c r="AK28" s="10" t="e">
        <f t="shared" si="49"/>
        <v>#DIV/0!</v>
      </c>
      <c r="AL28" s="11" t="e">
        <f t="shared" si="50"/>
        <v>#DIV/0!</v>
      </c>
      <c r="AM28" s="10" t="e">
        <f t="shared" si="51"/>
        <v>#DIV/0!</v>
      </c>
      <c r="AN28" s="10" t="e">
        <f t="shared" si="52"/>
        <v>#DIV/0!</v>
      </c>
      <c r="AP28">
        <v>67</v>
      </c>
      <c r="AQ28" t="e">
        <f t="shared" ref="AQ28:AQ33" si="53">AC24</f>
        <v>#DIV/0!</v>
      </c>
      <c r="AS28" s="1"/>
      <c r="AV28" s="1"/>
      <c r="AW28">
        <f t="shared" si="38"/>
        <v>0</v>
      </c>
      <c r="AX28">
        <f t="shared" si="38"/>
        <v>0</v>
      </c>
      <c r="AY28" s="1">
        <f t="shared" si="38"/>
        <v>0</v>
      </c>
      <c r="AZ28" t="e">
        <f>AF26</f>
        <v>#DIV/0!</v>
      </c>
      <c r="BA28" t="e">
        <f>AF25</f>
        <v>#DIV/0!</v>
      </c>
      <c r="BB28" t="e">
        <f>AF24</f>
        <v>#DIV/0!</v>
      </c>
      <c r="BC28" t="e">
        <f t="shared" si="39"/>
        <v>#DIV/0!</v>
      </c>
      <c r="BD28" t="e">
        <f t="shared" si="39"/>
        <v>#DIV/0!</v>
      </c>
      <c r="BE28" s="1" t="e">
        <f t="shared" si="39"/>
        <v>#DIV/0!</v>
      </c>
      <c r="BF28" t="e">
        <f t="shared" si="19"/>
        <v>#DIV/0!</v>
      </c>
      <c r="BG28" t="e">
        <f t="shared" si="20"/>
        <v>#DIV/0!</v>
      </c>
      <c r="BH28" t="e">
        <f t="shared" si="21"/>
        <v>#DIV/0!</v>
      </c>
      <c r="BI28" s="12" t="e">
        <f t="shared" si="40"/>
        <v>#DIV/0!</v>
      </c>
      <c r="BJ28" s="12" t="e">
        <f t="shared" si="40"/>
        <v>#DIV/0!</v>
      </c>
      <c r="BK28" s="13" t="e">
        <f t="shared" si="40"/>
        <v>#DIV/0!</v>
      </c>
      <c r="BL28" s="21" t="e">
        <f t="shared" si="23"/>
        <v>#DIV/0!</v>
      </c>
      <c r="BM28" s="14"/>
    </row>
    <row r="29" spans="1:68" ht="15.5" x14ac:dyDescent="0.35">
      <c r="A29" s="3" t="s">
        <v>29</v>
      </c>
      <c r="B29">
        <v>62</v>
      </c>
      <c r="C29">
        <v>62</v>
      </c>
      <c r="D29">
        <v>62</v>
      </c>
      <c r="E29">
        <v>70</v>
      </c>
      <c r="F29">
        <v>70</v>
      </c>
      <c r="G29">
        <v>70</v>
      </c>
      <c r="H29">
        <v>78</v>
      </c>
      <c r="I29">
        <v>78</v>
      </c>
      <c r="J29">
        <v>78</v>
      </c>
      <c r="K29">
        <v>86</v>
      </c>
      <c r="L29">
        <v>86</v>
      </c>
      <c r="M29" s="17">
        <v>86</v>
      </c>
      <c r="O29" s="3" t="s">
        <v>29</v>
      </c>
      <c r="AC29" s="10" t="e">
        <f t="shared" si="41"/>
        <v>#DIV/0!</v>
      </c>
      <c r="AD29" s="10" t="e">
        <f t="shared" si="42"/>
        <v>#DIV/0!</v>
      </c>
      <c r="AE29" s="10" t="e">
        <f t="shared" si="43"/>
        <v>#DIV/0!</v>
      </c>
      <c r="AF29" s="11" t="e">
        <f t="shared" si="44"/>
        <v>#DIV/0!</v>
      </c>
      <c r="AG29" s="10" t="e">
        <f t="shared" si="45"/>
        <v>#DIV/0!</v>
      </c>
      <c r="AH29" s="10" t="e">
        <f t="shared" si="46"/>
        <v>#DIV/0!</v>
      </c>
      <c r="AI29" s="11" t="e">
        <f t="shared" si="47"/>
        <v>#DIV/0!</v>
      </c>
      <c r="AJ29" s="10" t="e">
        <f t="shared" si="48"/>
        <v>#DIV/0!</v>
      </c>
      <c r="AK29" s="10" t="e">
        <f t="shared" si="49"/>
        <v>#DIV/0!</v>
      </c>
      <c r="AL29" s="11" t="e">
        <f t="shared" si="50"/>
        <v>#DIV/0!</v>
      </c>
      <c r="AM29" s="10" t="e">
        <f t="shared" si="51"/>
        <v>#DIV/0!</v>
      </c>
      <c r="AN29" s="10" t="e">
        <f t="shared" si="52"/>
        <v>#DIV/0!</v>
      </c>
      <c r="AP29">
        <v>66</v>
      </c>
      <c r="AQ29" t="e">
        <f t="shared" si="53"/>
        <v>#DIV/0!</v>
      </c>
      <c r="AS29" s="1"/>
      <c r="AV29" s="1"/>
      <c r="AW29">
        <f t="shared" si="38"/>
        <v>0</v>
      </c>
      <c r="AX29">
        <f t="shared" si="38"/>
        <v>0</v>
      </c>
      <c r="AY29" s="1">
        <f t="shared" si="38"/>
        <v>0</v>
      </c>
      <c r="AZ29" t="e">
        <f>AI31</f>
        <v>#DIV/0!</v>
      </c>
      <c r="BA29" t="e">
        <f>AI30</f>
        <v>#DIV/0!</v>
      </c>
      <c r="BB29" t="e">
        <f>AI29</f>
        <v>#DIV/0!</v>
      </c>
      <c r="BC29" t="e">
        <f t="shared" si="39"/>
        <v>#DIV/0!</v>
      </c>
      <c r="BD29" t="e">
        <f t="shared" si="39"/>
        <v>#DIV/0!</v>
      </c>
      <c r="BE29" s="1" t="e">
        <f t="shared" si="39"/>
        <v>#DIV/0!</v>
      </c>
      <c r="BF29" t="e">
        <f t="shared" si="19"/>
        <v>#DIV/0!</v>
      </c>
      <c r="BG29" t="e">
        <f t="shared" si="20"/>
        <v>#DIV/0!</v>
      </c>
      <c r="BH29" t="e">
        <f t="shared" si="21"/>
        <v>#DIV/0!</v>
      </c>
      <c r="BI29" s="12" t="e">
        <f t="shared" si="40"/>
        <v>#DIV/0!</v>
      </c>
      <c r="BJ29" s="12" t="e">
        <f t="shared" si="40"/>
        <v>#DIV/0!</v>
      </c>
      <c r="BK29" s="13" t="e">
        <f t="shared" si="40"/>
        <v>#DIV/0!</v>
      </c>
      <c r="BL29" s="21" t="e">
        <f t="shared" si="23"/>
        <v>#DIV/0!</v>
      </c>
      <c r="BM29" s="14"/>
    </row>
    <row r="30" spans="1:68" ht="15.5" x14ac:dyDescent="0.35">
      <c r="A30" s="3" t="s">
        <v>30</v>
      </c>
      <c r="B30" s="18">
        <v>61</v>
      </c>
      <c r="C30" s="18">
        <v>61</v>
      </c>
      <c r="D30" s="18">
        <v>61</v>
      </c>
      <c r="E30">
        <v>69</v>
      </c>
      <c r="F30">
        <v>69</v>
      </c>
      <c r="G30">
        <v>69</v>
      </c>
      <c r="H30">
        <v>77</v>
      </c>
      <c r="I30">
        <v>77</v>
      </c>
      <c r="J30">
        <v>77</v>
      </c>
      <c r="K30">
        <v>85</v>
      </c>
      <c r="L30">
        <v>85</v>
      </c>
      <c r="M30" s="17">
        <v>85</v>
      </c>
      <c r="O30" s="3" t="s">
        <v>30</v>
      </c>
      <c r="AC30" s="10" t="e">
        <f t="shared" si="41"/>
        <v>#DIV/0!</v>
      </c>
      <c r="AD30" s="10" t="e">
        <f t="shared" si="42"/>
        <v>#DIV/0!</v>
      </c>
      <c r="AE30" s="10" t="e">
        <f t="shared" si="43"/>
        <v>#DIV/0!</v>
      </c>
      <c r="AF30" s="11" t="e">
        <f t="shared" si="44"/>
        <v>#DIV/0!</v>
      </c>
      <c r="AG30" s="10" t="e">
        <f t="shared" si="45"/>
        <v>#DIV/0!</v>
      </c>
      <c r="AH30" s="10" t="e">
        <f t="shared" si="46"/>
        <v>#DIV/0!</v>
      </c>
      <c r="AI30" s="11" t="e">
        <f t="shared" si="47"/>
        <v>#DIV/0!</v>
      </c>
      <c r="AJ30" s="10" t="e">
        <f t="shared" si="48"/>
        <v>#DIV/0!</v>
      </c>
      <c r="AK30" s="10" t="e">
        <f t="shared" si="49"/>
        <v>#DIV/0!</v>
      </c>
      <c r="AL30" s="11" t="e">
        <f t="shared" si="50"/>
        <v>#DIV/0!</v>
      </c>
      <c r="AM30" s="10" t="e">
        <f t="shared" si="51"/>
        <v>#DIV/0!</v>
      </c>
      <c r="AN30" s="10" t="e">
        <f t="shared" si="52"/>
        <v>#DIV/0!</v>
      </c>
      <c r="AP30">
        <v>65</v>
      </c>
      <c r="AQ30" t="e">
        <f t="shared" si="53"/>
        <v>#DIV/0!</v>
      </c>
      <c r="AS30" s="1"/>
      <c r="AV30" s="1"/>
      <c r="AW30">
        <f t="shared" si="38"/>
        <v>0</v>
      </c>
      <c r="AX30">
        <f t="shared" si="38"/>
        <v>0</v>
      </c>
      <c r="AY30" s="1">
        <f t="shared" si="38"/>
        <v>0</v>
      </c>
      <c r="AZ30" t="e">
        <f>AI28</f>
        <v>#DIV/0!</v>
      </c>
      <c r="BA30" t="e">
        <f>AI27</f>
        <v>#DIV/0!</v>
      </c>
      <c r="BB30" t="e">
        <f>AI26</f>
        <v>#DIV/0!</v>
      </c>
      <c r="BC30" t="e">
        <f t="shared" si="39"/>
        <v>#DIV/0!</v>
      </c>
      <c r="BD30" t="e">
        <f t="shared" si="39"/>
        <v>#DIV/0!</v>
      </c>
      <c r="BE30" s="1" t="e">
        <f t="shared" si="39"/>
        <v>#DIV/0!</v>
      </c>
      <c r="BF30" t="e">
        <f t="shared" si="19"/>
        <v>#DIV/0!</v>
      </c>
      <c r="BG30" t="e">
        <f t="shared" si="20"/>
        <v>#DIV/0!</v>
      </c>
      <c r="BH30" t="e">
        <f t="shared" si="21"/>
        <v>#DIV/0!</v>
      </c>
      <c r="BI30" s="12" t="e">
        <f t="shared" si="40"/>
        <v>#DIV/0!</v>
      </c>
      <c r="BJ30" s="12" t="e">
        <f t="shared" si="40"/>
        <v>#DIV/0!</v>
      </c>
      <c r="BK30" s="13" t="e">
        <f t="shared" si="40"/>
        <v>#DIV/0!</v>
      </c>
      <c r="BL30" s="21" t="e">
        <f t="shared" si="23"/>
        <v>#DIV/0!</v>
      </c>
      <c r="BM30" s="14"/>
    </row>
    <row r="31" spans="1:68" ht="15.5" x14ac:dyDescent="0.35">
      <c r="A31" s="3" t="s">
        <v>31</v>
      </c>
      <c r="B31" s="15">
        <v>2</v>
      </c>
      <c r="C31" s="15">
        <v>2</v>
      </c>
      <c r="D31" s="15">
        <v>2</v>
      </c>
      <c r="E31">
        <v>68</v>
      </c>
      <c r="F31">
        <v>68</v>
      </c>
      <c r="G31">
        <v>68</v>
      </c>
      <c r="H31">
        <v>76</v>
      </c>
      <c r="I31">
        <v>76</v>
      </c>
      <c r="J31">
        <v>76</v>
      </c>
      <c r="K31">
        <v>84</v>
      </c>
      <c r="L31">
        <v>84</v>
      </c>
      <c r="M31" s="17">
        <v>84</v>
      </c>
      <c r="O31" s="3" t="s">
        <v>31</v>
      </c>
      <c r="AC31" s="10" t="e">
        <f t="shared" si="41"/>
        <v>#DIV/0!</v>
      </c>
      <c r="AD31" s="10" t="e">
        <f t="shared" si="42"/>
        <v>#DIV/0!</v>
      </c>
      <c r="AE31" s="10" t="e">
        <f t="shared" si="43"/>
        <v>#DIV/0!</v>
      </c>
      <c r="AF31" s="11" t="e">
        <f t="shared" si="44"/>
        <v>#DIV/0!</v>
      </c>
      <c r="AG31" s="10" t="e">
        <f t="shared" si="45"/>
        <v>#DIV/0!</v>
      </c>
      <c r="AH31" s="10" t="e">
        <f t="shared" si="46"/>
        <v>#DIV/0!</v>
      </c>
      <c r="AI31" s="11" t="e">
        <f>AVERAGE(V31:X31)</f>
        <v>#DIV/0!</v>
      </c>
      <c r="AJ31" s="10" t="e">
        <f t="shared" si="48"/>
        <v>#DIV/0!</v>
      </c>
      <c r="AK31" s="10" t="e">
        <f t="shared" si="49"/>
        <v>#DIV/0!</v>
      </c>
      <c r="AL31" s="11" t="e">
        <f t="shared" si="50"/>
        <v>#DIV/0!</v>
      </c>
      <c r="AM31" s="10" t="e">
        <f t="shared" si="51"/>
        <v>#DIV/0!</v>
      </c>
      <c r="AN31" s="10" t="e">
        <f t="shared" si="52"/>
        <v>#DIV/0!</v>
      </c>
      <c r="AP31">
        <v>64</v>
      </c>
      <c r="AQ31" t="e">
        <f t="shared" si="53"/>
        <v>#DIV/0!</v>
      </c>
      <c r="AS31" s="1"/>
      <c r="AV31" s="1"/>
      <c r="AW31">
        <f t="shared" si="38"/>
        <v>0</v>
      </c>
      <c r="AX31">
        <f t="shared" si="38"/>
        <v>0</v>
      </c>
      <c r="AY31" s="1">
        <f t="shared" si="38"/>
        <v>0</v>
      </c>
      <c r="AZ31" t="e">
        <f>AI25</f>
        <v>#DIV/0!</v>
      </c>
      <c r="BA31" t="e">
        <f>AI24</f>
        <v>#DIV/0!</v>
      </c>
      <c r="BB31" t="e">
        <f>AL31</f>
        <v>#DIV/0!</v>
      </c>
      <c r="BC31" t="e">
        <f t="shared" si="39"/>
        <v>#DIV/0!</v>
      </c>
      <c r="BD31" t="e">
        <f t="shared" si="39"/>
        <v>#DIV/0!</v>
      </c>
      <c r="BE31" s="1" t="e">
        <f t="shared" si="39"/>
        <v>#DIV/0!</v>
      </c>
      <c r="BF31" t="e">
        <f t="shared" si="19"/>
        <v>#DIV/0!</v>
      </c>
      <c r="BG31" t="e">
        <f t="shared" si="20"/>
        <v>#DIV/0!</v>
      </c>
      <c r="BH31" t="e">
        <f t="shared" si="21"/>
        <v>#DIV/0!</v>
      </c>
      <c r="BI31" s="12" t="e">
        <f t="shared" si="40"/>
        <v>#DIV/0!</v>
      </c>
      <c r="BJ31" s="12" t="e">
        <f t="shared" si="40"/>
        <v>#DIV/0!</v>
      </c>
      <c r="BK31" s="13" t="e">
        <f t="shared" si="40"/>
        <v>#DIV/0!</v>
      </c>
      <c r="BL31" s="21" t="e">
        <f t="shared" si="23"/>
        <v>#DIV/0!</v>
      </c>
      <c r="BM31" s="14"/>
    </row>
    <row r="32" spans="1:68" x14ac:dyDescent="0.35">
      <c r="AP32">
        <v>63</v>
      </c>
      <c r="AQ32" t="e">
        <f t="shared" si="53"/>
        <v>#DIV/0!</v>
      </c>
      <c r="AV32" s="1"/>
      <c r="AW32">
        <f t="shared" si="38"/>
        <v>0</v>
      </c>
      <c r="AX32">
        <f t="shared" si="38"/>
        <v>0</v>
      </c>
      <c r="AY32" s="1">
        <f t="shared" si="38"/>
        <v>0</v>
      </c>
      <c r="AZ32" t="e">
        <f>AL30</f>
        <v>#DIV/0!</v>
      </c>
      <c r="BA32" t="e">
        <f>AL29</f>
        <v>#DIV/0!</v>
      </c>
      <c r="BB32" t="e">
        <f>AL28</f>
        <v>#DIV/0!</v>
      </c>
      <c r="BC32" t="e">
        <f t="shared" si="39"/>
        <v>#DIV/0!</v>
      </c>
      <c r="BD32" t="e">
        <f t="shared" si="39"/>
        <v>#DIV/0!</v>
      </c>
      <c r="BE32" s="1" t="e">
        <f t="shared" si="39"/>
        <v>#DIV/0!</v>
      </c>
      <c r="BF32" t="e">
        <f t="shared" si="19"/>
        <v>#DIV/0!</v>
      </c>
      <c r="BG32" t="e">
        <f t="shared" si="20"/>
        <v>#DIV/0!</v>
      </c>
      <c r="BH32" t="e">
        <f t="shared" si="21"/>
        <v>#DIV/0!</v>
      </c>
      <c r="BI32" s="12" t="e">
        <f t="shared" si="40"/>
        <v>#DIV/0!</v>
      </c>
      <c r="BJ32" s="12" t="e">
        <f t="shared" si="40"/>
        <v>#DIV/0!</v>
      </c>
      <c r="BK32" s="13" t="e">
        <f t="shared" si="40"/>
        <v>#DIV/0!</v>
      </c>
      <c r="BL32" s="21" t="e">
        <f t="shared" si="23"/>
        <v>#DIV/0!</v>
      </c>
      <c r="BM32" s="14"/>
    </row>
    <row r="33" spans="2:65" x14ac:dyDescent="0.35">
      <c r="AP33">
        <v>62</v>
      </c>
      <c r="AQ33" t="e">
        <f t="shared" si="53"/>
        <v>#DIV/0!</v>
      </c>
      <c r="AV33" s="1"/>
      <c r="AW33">
        <f t="shared" si="38"/>
        <v>0</v>
      </c>
      <c r="AX33">
        <f t="shared" si="38"/>
        <v>0</v>
      </c>
      <c r="AY33" s="1">
        <f t="shared" si="38"/>
        <v>0</v>
      </c>
      <c r="AZ33" t="e">
        <f>AL27</f>
        <v>#DIV/0!</v>
      </c>
      <c r="BA33" t="e">
        <f>AL26</f>
        <v>#DIV/0!</v>
      </c>
      <c r="BB33" t="e">
        <f>AL25</f>
        <v>#DIV/0!</v>
      </c>
      <c r="BC33" t="e">
        <f t="shared" si="39"/>
        <v>#DIV/0!</v>
      </c>
      <c r="BD33" t="e">
        <f t="shared" si="39"/>
        <v>#DIV/0!</v>
      </c>
      <c r="BE33" s="1" t="e">
        <f t="shared" si="39"/>
        <v>#DIV/0!</v>
      </c>
      <c r="BF33" t="e">
        <f t="shared" si="19"/>
        <v>#DIV/0!</v>
      </c>
      <c r="BG33" t="e">
        <f t="shared" si="20"/>
        <v>#DIV/0!</v>
      </c>
      <c r="BH33" t="e">
        <f t="shared" si="21"/>
        <v>#DIV/0!</v>
      </c>
      <c r="BI33" s="12" t="e">
        <f t="shared" si="40"/>
        <v>#DIV/0!</v>
      </c>
      <c r="BJ33" s="12" t="e">
        <f t="shared" si="40"/>
        <v>#DIV/0!</v>
      </c>
      <c r="BK33" s="13" t="e">
        <f t="shared" si="40"/>
        <v>#DIV/0!</v>
      </c>
      <c r="BL33" s="21" t="e">
        <f t="shared" si="23"/>
        <v>#DIV/0!</v>
      </c>
      <c r="BM33" s="14"/>
    </row>
    <row r="34" spans="2:65" x14ac:dyDescent="0.35">
      <c r="AP34">
        <v>61</v>
      </c>
      <c r="AQ34" t="e">
        <f>AC30</f>
        <v>#DIV/0!</v>
      </c>
    </row>
    <row r="35" spans="2:65" x14ac:dyDescent="0.35">
      <c r="AP35">
        <v>60</v>
      </c>
      <c r="AQ35">
        <f>AL14</f>
        <v>0.14066666666666669</v>
      </c>
    </row>
    <row r="36" spans="2:65" x14ac:dyDescent="0.35">
      <c r="AP36">
        <v>59</v>
      </c>
      <c r="AQ36" t="e">
        <f t="shared" ref="AQ36:AQ41" si="54">AL15</f>
        <v>#DIV/0!</v>
      </c>
    </row>
    <row r="37" spans="2:65" x14ac:dyDescent="0.35">
      <c r="AP37">
        <v>58</v>
      </c>
      <c r="AQ37" t="e">
        <f t="shared" si="54"/>
        <v>#DIV/0!</v>
      </c>
    </row>
    <row r="38" spans="2:65" x14ac:dyDescent="0.35">
      <c r="AP38">
        <v>57</v>
      </c>
      <c r="AQ38" t="e">
        <f t="shared" si="54"/>
        <v>#DIV/0!</v>
      </c>
    </row>
    <row r="39" spans="2:65" x14ac:dyDescent="0.35">
      <c r="AP39">
        <v>56</v>
      </c>
      <c r="AQ39" t="e">
        <f t="shared" si="54"/>
        <v>#DIV/0!</v>
      </c>
    </row>
    <row r="40" spans="2:65" x14ac:dyDescent="0.35">
      <c r="AP40">
        <v>55</v>
      </c>
      <c r="AQ40" t="e">
        <f t="shared" si="54"/>
        <v>#DIV/0!</v>
      </c>
    </row>
    <row r="41" spans="2:65" x14ac:dyDescent="0.35">
      <c r="AP41">
        <v>54</v>
      </c>
      <c r="AQ41" t="e">
        <f t="shared" si="54"/>
        <v>#DIV/0!</v>
      </c>
    </row>
    <row r="42" spans="2:65" x14ac:dyDescent="0.35">
      <c r="AP42">
        <v>53</v>
      </c>
      <c r="AQ42" t="e">
        <f>AL21</f>
        <v>#DIV/0!</v>
      </c>
    </row>
    <row r="43" spans="2:65" x14ac:dyDescent="0.35">
      <c r="AP43">
        <v>52</v>
      </c>
      <c r="AQ43" t="e">
        <f t="shared" ref="AQ43:AQ49" si="55">AI14</f>
        <v>#DIV/0!</v>
      </c>
    </row>
    <row r="44" spans="2:65" x14ac:dyDescent="0.35">
      <c r="AP44">
        <v>51</v>
      </c>
      <c r="AQ44" t="e">
        <f t="shared" si="55"/>
        <v>#DIV/0!</v>
      </c>
    </row>
    <row r="45" spans="2:65" x14ac:dyDescent="0.35">
      <c r="AP45">
        <v>50</v>
      </c>
      <c r="AQ45" t="e">
        <f t="shared" si="55"/>
        <v>#DIV/0!</v>
      </c>
    </row>
    <row r="46" spans="2:65" x14ac:dyDescent="0.35">
      <c r="B46" t="s">
        <v>6</v>
      </c>
      <c r="C46" t="s">
        <v>32</v>
      </c>
      <c r="D46" t="s">
        <v>33</v>
      </c>
      <c r="E46" t="s">
        <v>34</v>
      </c>
      <c r="G46" t="s">
        <v>6</v>
      </c>
      <c r="H46" t="s">
        <v>35</v>
      </c>
      <c r="I46" t="s">
        <v>35</v>
      </c>
      <c r="J46" t="s">
        <v>35</v>
      </c>
      <c r="K46" t="s">
        <v>35</v>
      </c>
      <c r="L46" t="s">
        <v>35</v>
      </c>
      <c r="M46" t="s">
        <v>35</v>
      </c>
      <c r="Q46" t="s">
        <v>36</v>
      </c>
      <c r="AP46">
        <v>49</v>
      </c>
      <c r="AQ46" t="e">
        <f t="shared" si="55"/>
        <v>#DIV/0!</v>
      </c>
    </row>
    <row r="47" spans="2:65" x14ac:dyDescent="0.35">
      <c r="B47">
        <v>0.5</v>
      </c>
      <c r="C47">
        <f>B47/D47</f>
        <v>50</v>
      </c>
      <c r="D47">
        <v>0.01</v>
      </c>
      <c r="E47">
        <f>160-C47</f>
        <v>110</v>
      </c>
      <c r="G47">
        <v>0.5</v>
      </c>
      <c r="H47">
        <v>0.18010000000000001</v>
      </c>
      <c r="I47">
        <v>0.19159999999999999</v>
      </c>
      <c r="J47">
        <v>0.18640000000000001</v>
      </c>
      <c r="K47">
        <v>0.1852</v>
      </c>
      <c r="L47">
        <v>0.1923</v>
      </c>
      <c r="M47">
        <v>0.19520000000000001</v>
      </c>
      <c r="N47">
        <v>0.18870000000000001</v>
      </c>
      <c r="O47">
        <v>0.18940000000000001</v>
      </c>
      <c r="P47">
        <v>0.18160000000000001</v>
      </c>
      <c r="Q47">
        <f>AVERAGE(H47:P47)</f>
        <v>0.18783333333333335</v>
      </c>
      <c r="R47">
        <f>STDEV(H47:P47)</f>
        <v>4.9907414278842358E-3</v>
      </c>
      <c r="AP47">
        <v>48</v>
      </c>
      <c r="AQ47" t="e">
        <f t="shared" si="55"/>
        <v>#DIV/0!</v>
      </c>
    </row>
    <row r="48" spans="2:65" x14ac:dyDescent="0.35">
      <c r="B48">
        <v>1</v>
      </c>
      <c r="C48">
        <f>B48/D48</f>
        <v>100</v>
      </c>
      <c r="D48">
        <v>0.01</v>
      </c>
      <c r="E48">
        <f>160-C48</f>
        <v>60</v>
      </c>
      <c r="G48">
        <v>1</v>
      </c>
      <c r="H48">
        <v>0.2094</v>
      </c>
      <c r="I48">
        <v>0.20810000000000001</v>
      </c>
      <c r="J48">
        <v>0.21110000000000001</v>
      </c>
      <c r="K48">
        <v>0.20300000000000001</v>
      </c>
      <c r="L48">
        <v>0.22090000000000001</v>
      </c>
      <c r="M48">
        <v>0.2152</v>
      </c>
      <c r="N48">
        <v>0.21210000000000001</v>
      </c>
      <c r="O48">
        <v>0.2094</v>
      </c>
      <c r="P48">
        <v>0.20300000000000001</v>
      </c>
      <c r="Q48">
        <f>AVERAGE(H48:M48)</f>
        <v>0.21128333333333338</v>
      </c>
      <c r="R48">
        <f>STDEV(H48:M48)</f>
        <v>6.1668198179180376E-3</v>
      </c>
      <c r="AP48">
        <v>47</v>
      </c>
      <c r="AQ48" t="e">
        <f t="shared" si="55"/>
        <v>#DIV/0!</v>
      </c>
    </row>
    <row r="49" spans="2:43" x14ac:dyDescent="0.35">
      <c r="B49">
        <v>2</v>
      </c>
      <c r="C49">
        <f>B49/D49</f>
        <v>20</v>
      </c>
      <c r="D49">
        <v>0.1</v>
      </c>
      <c r="E49">
        <f>160-C49</f>
        <v>140</v>
      </c>
      <c r="G49">
        <v>2</v>
      </c>
      <c r="H49">
        <v>0.28039999999999998</v>
      </c>
      <c r="I49">
        <v>0.2802</v>
      </c>
      <c r="J49">
        <v>0.29770000000000002</v>
      </c>
      <c r="K49">
        <v>0.2908</v>
      </c>
      <c r="L49">
        <v>0.28360000000000002</v>
      </c>
      <c r="M49">
        <v>0.29070000000000001</v>
      </c>
      <c r="Q49">
        <f>AVERAGE(H49:M49)</f>
        <v>0.28723333333333334</v>
      </c>
      <c r="R49">
        <f>STDEV(H49:M49)</f>
        <v>6.9807353958352249E-3</v>
      </c>
      <c r="AP49">
        <v>46</v>
      </c>
      <c r="AQ49" t="e">
        <f t="shared" si="55"/>
        <v>#DIV/0!</v>
      </c>
    </row>
    <row r="50" spans="2:43" x14ac:dyDescent="0.35">
      <c r="B50">
        <v>4</v>
      </c>
      <c r="C50">
        <v>40</v>
      </c>
      <c r="D50">
        <v>0.1</v>
      </c>
      <c r="E50">
        <v>120</v>
      </c>
      <c r="G50">
        <v>4</v>
      </c>
      <c r="H50">
        <v>0.36499999999999999</v>
      </c>
      <c r="I50">
        <v>0.34200000000000003</v>
      </c>
      <c r="J50">
        <v>0.33129999999999998</v>
      </c>
      <c r="Q50">
        <f>AVERAGE(H50:M50)</f>
        <v>0.34610000000000002</v>
      </c>
      <c r="R50">
        <f>STDEV(H50:M50)</f>
        <v>1.7220046457544765E-2</v>
      </c>
      <c r="AP50">
        <v>45</v>
      </c>
      <c r="AQ50" t="e">
        <f>AI21</f>
        <v>#DIV/0!</v>
      </c>
    </row>
    <row r="51" spans="2:43" x14ac:dyDescent="0.35">
      <c r="AP51">
        <v>44</v>
      </c>
      <c r="AQ51" t="e">
        <f t="shared" ref="AQ51:AQ57" si="56">AF14</f>
        <v>#DIV/0!</v>
      </c>
    </row>
    <row r="52" spans="2:43" x14ac:dyDescent="0.35">
      <c r="AP52">
        <v>43</v>
      </c>
      <c r="AQ52" t="e">
        <f t="shared" si="56"/>
        <v>#DIV/0!</v>
      </c>
    </row>
    <row r="53" spans="2:43" x14ac:dyDescent="0.35">
      <c r="AP53">
        <v>42</v>
      </c>
      <c r="AQ53">
        <f t="shared" si="56"/>
        <v>0.18533333333333335</v>
      </c>
    </row>
    <row r="54" spans="2:43" x14ac:dyDescent="0.35">
      <c r="AP54">
        <v>41</v>
      </c>
      <c r="AQ54">
        <f t="shared" si="56"/>
        <v>0.17933333333333334</v>
      </c>
    </row>
    <row r="55" spans="2:43" x14ac:dyDescent="0.35">
      <c r="AP55">
        <v>40</v>
      </c>
      <c r="AQ55">
        <f t="shared" si="56"/>
        <v>0.17366666666666664</v>
      </c>
    </row>
    <row r="56" spans="2:43" x14ac:dyDescent="0.35">
      <c r="AP56">
        <v>39</v>
      </c>
      <c r="AQ56">
        <f t="shared" si="56"/>
        <v>0.15133333333333332</v>
      </c>
    </row>
    <row r="57" spans="2:43" x14ac:dyDescent="0.35">
      <c r="AP57">
        <v>38</v>
      </c>
      <c r="AQ57">
        <f t="shared" si="56"/>
        <v>0.152</v>
      </c>
    </row>
    <row r="58" spans="2:43" x14ac:dyDescent="0.35">
      <c r="AP58">
        <v>37</v>
      </c>
      <c r="AQ58">
        <f>AF21</f>
        <v>0.15266666666666664</v>
      </c>
    </row>
    <row r="59" spans="2:43" x14ac:dyDescent="0.35">
      <c r="AP59">
        <v>36</v>
      </c>
      <c r="AQ59">
        <f t="shared" ref="AQ59:AQ64" si="57">AC14</f>
        <v>0.159</v>
      </c>
    </row>
    <row r="60" spans="2:43" x14ac:dyDescent="0.35">
      <c r="AP60">
        <v>35</v>
      </c>
      <c r="AQ60">
        <f t="shared" si="57"/>
        <v>0.15866666666666665</v>
      </c>
    </row>
    <row r="61" spans="2:43" x14ac:dyDescent="0.35">
      <c r="AP61">
        <v>34</v>
      </c>
      <c r="AQ61">
        <f t="shared" si="57"/>
        <v>0.15766666666666665</v>
      </c>
    </row>
    <row r="62" spans="2:43" x14ac:dyDescent="0.35">
      <c r="AP62">
        <v>33</v>
      </c>
      <c r="AQ62">
        <f t="shared" si="57"/>
        <v>0.16133333333333333</v>
      </c>
    </row>
    <row r="63" spans="2:43" x14ac:dyDescent="0.35">
      <c r="AP63">
        <v>32</v>
      </c>
      <c r="AQ63">
        <f t="shared" si="57"/>
        <v>0.154</v>
      </c>
    </row>
    <row r="64" spans="2:43" x14ac:dyDescent="0.35">
      <c r="AP64">
        <v>31</v>
      </c>
      <c r="AQ64">
        <f t="shared" si="57"/>
        <v>0.15166666666666664</v>
      </c>
    </row>
    <row r="65" spans="42:43" x14ac:dyDescent="0.35">
      <c r="AP65">
        <v>30</v>
      </c>
      <c r="AQ65">
        <f t="shared" ref="AQ65:AQ71" si="58">AL4</f>
        <v>0.17233333333333334</v>
      </c>
    </row>
    <row r="66" spans="42:43" x14ac:dyDescent="0.35">
      <c r="AP66">
        <v>29</v>
      </c>
      <c r="AQ66">
        <f t="shared" si="58"/>
        <v>0.17300000000000001</v>
      </c>
    </row>
    <row r="67" spans="42:43" x14ac:dyDescent="0.35">
      <c r="AP67">
        <v>28</v>
      </c>
      <c r="AQ67">
        <f t="shared" si="58"/>
        <v>0.16700000000000001</v>
      </c>
    </row>
    <row r="68" spans="42:43" x14ac:dyDescent="0.35">
      <c r="AP68">
        <v>27</v>
      </c>
      <c r="AQ68">
        <f t="shared" si="58"/>
        <v>0.16933333333333334</v>
      </c>
    </row>
    <row r="69" spans="42:43" x14ac:dyDescent="0.35">
      <c r="AP69">
        <v>26</v>
      </c>
      <c r="AQ69">
        <f t="shared" si="58"/>
        <v>0.17066666666666666</v>
      </c>
    </row>
    <row r="70" spans="42:43" x14ac:dyDescent="0.35">
      <c r="AP70">
        <v>25</v>
      </c>
      <c r="AQ70">
        <f t="shared" si="58"/>
        <v>0.16766666666666666</v>
      </c>
    </row>
    <row r="71" spans="42:43" x14ac:dyDescent="0.35">
      <c r="AP71">
        <v>24</v>
      </c>
      <c r="AQ71">
        <f t="shared" si="58"/>
        <v>0.23033333333333331</v>
      </c>
    </row>
    <row r="72" spans="42:43" x14ac:dyDescent="0.35">
      <c r="AP72">
        <v>23</v>
      </c>
      <c r="AQ72">
        <f>AL11</f>
        <v>0.23066666666666666</v>
      </c>
    </row>
    <row r="73" spans="42:43" x14ac:dyDescent="0.35">
      <c r="AP73">
        <v>22</v>
      </c>
      <c r="AQ73">
        <f t="shared" ref="AQ73:AQ79" si="59">AI4</f>
        <v>0.22</v>
      </c>
    </row>
    <row r="74" spans="42:43" x14ac:dyDescent="0.35">
      <c r="AP74">
        <v>21</v>
      </c>
      <c r="AQ74">
        <f t="shared" si="59"/>
        <v>0.17033333333333334</v>
      </c>
    </row>
    <row r="75" spans="42:43" x14ac:dyDescent="0.35">
      <c r="AP75">
        <v>20</v>
      </c>
      <c r="AQ75">
        <f t="shared" si="59"/>
        <v>0.17200000000000001</v>
      </c>
    </row>
    <row r="76" spans="42:43" x14ac:dyDescent="0.35">
      <c r="AP76">
        <v>19</v>
      </c>
      <c r="AQ76">
        <f t="shared" si="59"/>
        <v>0.16866666666666666</v>
      </c>
    </row>
    <row r="77" spans="42:43" x14ac:dyDescent="0.35">
      <c r="AP77">
        <v>18</v>
      </c>
      <c r="AQ77">
        <f t="shared" si="59"/>
        <v>0.156</v>
      </c>
    </row>
    <row r="78" spans="42:43" x14ac:dyDescent="0.35">
      <c r="AP78">
        <v>17</v>
      </c>
      <c r="AQ78">
        <f t="shared" si="59"/>
        <v>0.153</v>
      </c>
    </row>
    <row r="79" spans="42:43" x14ac:dyDescent="0.35">
      <c r="AP79">
        <v>16</v>
      </c>
      <c r="AQ79">
        <f t="shared" si="59"/>
        <v>0.15633333333333332</v>
      </c>
    </row>
    <row r="80" spans="42:43" x14ac:dyDescent="0.35">
      <c r="AP80">
        <v>15</v>
      </c>
      <c r="AQ80">
        <f>AI11</f>
        <v>0.18699999999999997</v>
      </c>
    </row>
    <row r="81" spans="42:43" x14ac:dyDescent="0.35">
      <c r="AP81">
        <v>14</v>
      </c>
      <c r="AQ81">
        <f t="shared" ref="AQ81:AQ87" si="60">AF4</f>
        <v>0.19999999999999998</v>
      </c>
    </row>
    <row r="82" spans="42:43" x14ac:dyDescent="0.35">
      <c r="AP82">
        <v>13</v>
      </c>
      <c r="AQ82">
        <f t="shared" si="60"/>
        <v>0.18699999999999997</v>
      </c>
    </row>
    <row r="83" spans="42:43" x14ac:dyDescent="0.35">
      <c r="AP83">
        <v>12</v>
      </c>
      <c r="AQ83">
        <f t="shared" si="60"/>
        <v>0.16766666666666666</v>
      </c>
    </row>
    <row r="84" spans="42:43" x14ac:dyDescent="0.35">
      <c r="AP84">
        <v>11</v>
      </c>
      <c r="AQ84">
        <f t="shared" si="60"/>
        <v>0.16500000000000001</v>
      </c>
    </row>
    <row r="85" spans="42:43" x14ac:dyDescent="0.35">
      <c r="AP85">
        <v>10</v>
      </c>
      <c r="AQ85">
        <f t="shared" si="60"/>
        <v>0.16700000000000001</v>
      </c>
    </row>
    <row r="86" spans="42:43" x14ac:dyDescent="0.35">
      <c r="AP86">
        <v>9</v>
      </c>
      <c r="AQ86">
        <f t="shared" si="60"/>
        <v>0.16366666666666665</v>
      </c>
    </row>
    <row r="87" spans="42:43" x14ac:dyDescent="0.35">
      <c r="AP87">
        <v>8</v>
      </c>
      <c r="AQ87">
        <f t="shared" si="60"/>
        <v>0.16166666666666665</v>
      </c>
    </row>
    <row r="88" spans="42:43" x14ac:dyDescent="0.35">
      <c r="AP88">
        <v>7</v>
      </c>
      <c r="AQ88">
        <f>AF11</f>
        <v>0.16166666666666665</v>
      </c>
    </row>
    <row r="89" spans="42:43" x14ac:dyDescent="0.35">
      <c r="AP89">
        <v>6</v>
      </c>
      <c r="AQ89">
        <f t="shared" ref="AQ89:AQ94" si="61">AC4</f>
        <v>0.158</v>
      </c>
    </row>
    <row r="90" spans="42:43" x14ac:dyDescent="0.35">
      <c r="AP90">
        <v>5</v>
      </c>
      <c r="AQ90">
        <f t="shared" si="61"/>
        <v>0.15133333333333332</v>
      </c>
    </row>
    <row r="91" spans="42:43" x14ac:dyDescent="0.35">
      <c r="AP91">
        <v>4</v>
      </c>
      <c r="AQ91">
        <f t="shared" si="61"/>
        <v>0.152</v>
      </c>
    </row>
    <row r="92" spans="42:43" x14ac:dyDescent="0.35">
      <c r="AP92">
        <v>3</v>
      </c>
      <c r="AQ92">
        <f t="shared" si="61"/>
        <v>0.15433333333333332</v>
      </c>
    </row>
    <row r="93" spans="42:43" x14ac:dyDescent="0.35">
      <c r="AP93">
        <v>2</v>
      </c>
      <c r="AQ93">
        <f t="shared" si="61"/>
        <v>0.15366666666666665</v>
      </c>
    </row>
    <row r="94" spans="42:43" x14ac:dyDescent="0.35">
      <c r="AP94">
        <v>1</v>
      </c>
      <c r="AQ94">
        <f t="shared" si="61"/>
        <v>0.158</v>
      </c>
    </row>
  </sheetData>
  <conditionalFormatting sqref="AD4:AD11">
    <cfRule type="cellIs" dxfId="36" priority="35" operator="lessThan">
      <formula>($AE$4)/2</formula>
    </cfRule>
    <cfRule type="cellIs" dxfId="35" priority="36" operator="between">
      <formula>$AE$4</formula>
      <formula>($AE$4)/2</formula>
    </cfRule>
    <cfRule type="cellIs" dxfId="34" priority="37" operator="greaterThan">
      <formula>$AE$4</formula>
    </cfRule>
  </conditionalFormatting>
  <conditionalFormatting sqref="AG4:AG11">
    <cfRule type="cellIs" dxfId="33" priority="32" operator="lessThan">
      <formula>($AE$4)/2</formula>
    </cfRule>
    <cfRule type="cellIs" dxfId="32" priority="33" operator="between">
      <formula>$AE$4</formula>
      <formula>($AE$4)/2</formula>
    </cfRule>
    <cfRule type="cellIs" dxfId="31" priority="34" operator="greaterThan">
      <formula>$AE$4</formula>
    </cfRule>
  </conditionalFormatting>
  <conditionalFormatting sqref="AJ4:AJ11">
    <cfRule type="cellIs" dxfId="30" priority="29" operator="lessThan">
      <formula>($AE$4)/2</formula>
    </cfRule>
    <cfRule type="cellIs" dxfId="29" priority="30" operator="between">
      <formula>$AE$4</formula>
      <formula>($AE$4)/2</formula>
    </cfRule>
    <cfRule type="cellIs" dxfId="28" priority="31" operator="greaterThan">
      <formula>$AE$4</formula>
    </cfRule>
  </conditionalFormatting>
  <conditionalFormatting sqref="AD14:AD21">
    <cfRule type="cellIs" dxfId="27" priority="26" operator="lessThan">
      <formula>($AE$4)/2</formula>
    </cfRule>
    <cfRule type="cellIs" dxfId="26" priority="27" operator="between">
      <formula>$AE$4</formula>
      <formula>($AE$4)/2</formula>
    </cfRule>
    <cfRule type="cellIs" dxfId="25" priority="28" operator="greaterThan">
      <formula>$AE$4</formula>
    </cfRule>
  </conditionalFormatting>
  <conditionalFormatting sqref="AG14:AG21">
    <cfRule type="cellIs" dxfId="24" priority="23" operator="lessThan">
      <formula>($AE$4)/2</formula>
    </cfRule>
    <cfRule type="cellIs" dxfId="23" priority="24" operator="between">
      <formula>$AE$4</formula>
      <formula>($AE$4)/2</formula>
    </cfRule>
    <cfRule type="cellIs" dxfId="22" priority="25" operator="greaterThan">
      <formula>$AE$4</formula>
    </cfRule>
  </conditionalFormatting>
  <conditionalFormatting sqref="AJ14:AJ21">
    <cfRule type="cellIs" dxfId="21" priority="20" operator="lessThan">
      <formula>($AE$4)/2</formula>
    </cfRule>
    <cfRule type="cellIs" dxfId="20" priority="21" operator="between">
      <formula>$AE$4</formula>
      <formula>($AE$4)/2</formula>
    </cfRule>
    <cfRule type="cellIs" dxfId="19" priority="22" operator="greaterThan">
      <formula>$AE$4</formula>
    </cfRule>
  </conditionalFormatting>
  <conditionalFormatting sqref="AD24:AD31">
    <cfRule type="cellIs" dxfId="18" priority="17" operator="lessThan">
      <formula>($AE$4)/2</formula>
    </cfRule>
    <cfRule type="cellIs" dxfId="17" priority="18" operator="between">
      <formula>$AE$4</formula>
      <formula>($AE$4)/2</formula>
    </cfRule>
    <cfRule type="cellIs" dxfId="16" priority="19" operator="greaterThan">
      <formula>$AE$4</formula>
    </cfRule>
  </conditionalFormatting>
  <conditionalFormatting sqref="AG24:AG31">
    <cfRule type="cellIs" dxfId="15" priority="14" operator="lessThan">
      <formula>($AE$4)/2</formula>
    </cfRule>
    <cfRule type="cellIs" dxfId="14" priority="15" operator="between">
      <formula>$AE$4</formula>
      <formula>($AE$4)/2</formula>
    </cfRule>
    <cfRule type="cellIs" dxfId="13" priority="16" operator="greaterThan">
      <formula>$AE$4</formula>
    </cfRule>
  </conditionalFormatting>
  <conditionalFormatting sqref="AJ24:AJ31">
    <cfRule type="cellIs" dxfId="12" priority="11" operator="lessThan">
      <formula>($AE$4)/2</formula>
    </cfRule>
    <cfRule type="cellIs" dxfId="11" priority="12" operator="between">
      <formula>$AE$4</formula>
      <formula>($AE$4)/2</formula>
    </cfRule>
    <cfRule type="cellIs" dxfId="10" priority="13" operator="greaterThan">
      <formula>$AE$4</formula>
    </cfRule>
  </conditionalFormatting>
  <conditionalFormatting sqref="AM4:AM11">
    <cfRule type="cellIs" dxfId="9" priority="8" operator="lessThan">
      <formula>($AE$4)/2</formula>
    </cfRule>
    <cfRule type="cellIs" dxfId="8" priority="9" operator="between">
      <formula>$AE$4</formula>
      <formula>($AE$4)/2</formula>
    </cfRule>
    <cfRule type="cellIs" dxfId="7" priority="10" operator="greaterThan">
      <formula>$AE$4</formula>
    </cfRule>
  </conditionalFormatting>
  <conditionalFormatting sqref="AM14:AM21">
    <cfRule type="cellIs" dxfId="6" priority="5" operator="lessThan">
      <formula>($AE$4)/2</formula>
    </cfRule>
    <cfRule type="cellIs" dxfId="5" priority="6" operator="between">
      <formula>$AE$4</formula>
      <formula>($AE$4)/2</formula>
    </cfRule>
    <cfRule type="cellIs" dxfId="4" priority="7" operator="greaterThan">
      <formula>$AE$4</formula>
    </cfRule>
  </conditionalFormatting>
  <conditionalFormatting sqref="AM24:AM31">
    <cfRule type="cellIs" dxfId="3" priority="2" operator="lessThan">
      <formula>($AE$4)/2</formula>
    </cfRule>
    <cfRule type="cellIs" dxfId="2" priority="3" operator="between">
      <formula>$AE$4</formula>
      <formula>($AE$4)/2</formula>
    </cfRule>
    <cfRule type="cellIs" dxfId="1" priority="4" operator="greaterThan">
      <formula>$AE$4</formula>
    </cfRule>
  </conditionalFormatting>
  <conditionalFormatting sqref="BM4:BM33">
    <cfRule type="cellIs" dxfId="0" priority="1" operator="lessThan">
      <formula>0</formula>
    </cfRule>
  </conditionalFormatting>
  <pageMargins left="0.7" right="0.7" top="0.75" bottom="0.75" header="0.3" footer="0.3"/>
  <pageSetup orientation="portrait" horizontalDpi="4294967295" verticalDpi="4294967295"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Thompson (Student)</dc:creator>
  <cp:lastModifiedBy>Douglas Lawton</cp:lastModifiedBy>
  <dcterms:created xsi:type="dcterms:W3CDTF">2017-04-14T00:42:12Z</dcterms:created>
  <dcterms:modified xsi:type="dcterms:W3CDTF">2017-04-19T17:54:02Z</dcterms:modified>
</cp:coreProperties>
</file>