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Jupyter Projects\Crypto Mining\Calculators\Data\"/>
    </mc:Choice>
  </mc:AlternateContent>
  <xr:revisionPtr revIDLastSave="0" documentId="8_{67CED098-5F90-40A4-BDCF-AA7A970C9386}" xr6:coauthVersionLast="44" xr6:coauthVersionMax="44" xr10:uidLastSave="{00000000-0000-0000-0000-000000000000}"/>
  <bookViews>
    <workbookView xWindow="28680" yWindow="-120" windowWidth="29040" windowHeight="15840" xr2:uid="{5D83C69E-F2BE-48C4-9241-05A8584624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5" i="1"/>
  <c r="I6" i="1" s="1"/>
  <c r="I8" i="1" s="1"/>
  <c r="I1" i="1"/>
  <c r="I2" i="1" s="1"/>
  <c r="I3" i="1" l="1"/>
  <c r="I12" i="1" s="1"/>
</calcChain>
</file>

<file path=xl/sharedStrings.xml><?xml version="1.0" encoding="utf-8"?>
<sst xmlns="http://schemas.openxmlformats.org/spreadsheetml/2006/main" count="35" uniqueCount="35">
  <si>
    <t>Part</t>
  </si>
  <si>
    <t>Quantity</t>
  </si>
  <si>
    <t>Cost</t>
  </si>
  <si>
    <t>Intel Core i3-9100</t>
  </si>
  <si>
    <t>ASUS B250 Mining Expert</t>
  </si>
  <si>
    <t>Name</t>
  </si>
  <si>
    <t>CPU</t>
  </si>
  <si>
    <t>Memory</t>
  </si>
  <si>
    <t>Mobo</t>
  </si>
  <si>
    <t>Crucial Ballistix Sport LT 8 GB</t>
  </si>
  <si>
    <t>Storage</t>
  </si>
  <si>
    <t>PNY CS900 120GB SSD</t>
  </si>
  <si>
    <t>GPU</t>
  </si>
  <si>
    <t>AMD Radeon VII</t>
  </si>
  <si>
    <t>Risers</t>
  </si>
  <si>
    <t>MintCell 6-Pack PCIe Powered Risers</t>
  </si>
  <si>
    <t>PSU</t>
  </si>
  <si>
    <t>Parallel Miner Delta Platimum Server</t>
  </si>
  <si>
    <t>CPUCooler</t>
  </si>
  <si>
    <t>Intel E97379-001 CPU Cooler</t>
  </si>
  <si>
    <t>Rack</t>
  </si>
  <si>
    <t>Veddha 6-GPU Mining Case</t>
  </si>
  <si>
    <t>OS</t>
  </si>
  <si>
    <t>Windows 10</t>
  </si>
  <si>
    <t>Subtotal</t>
  </si>
  <si>
    <t>Total</t>
  </si>
  <si>
    <t>Tax</t>
  </si>
  <si>
    <t>Power</t>
  </si>
  <si>
    <t>Total Power</t>
  </si>
  <si>
    <t>Montly Useage (kWh)</t>
  </si>
  <si>
    <t>Power Cost ($/kWh)</t>
  </si>
  <si>
    <t>Monthly Power Cost</t>
  </si>
  <si>
    <t>Monthly Profit ($/card)</t>
  </si>
  <si>
    <t>Total Monthly Profit</t>
  </si>
  <si>
    <t>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</si>
</sst>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0" applyNumberFormat="1"/>
    <xf numFmtId="44" fontId="0" fillId="0" borderId="0" xfId="1" applyFont="1" applyAlignment="1">
      <alignment horizontal="center"/>
    </xf>
    <xf numFmtId="2" fontId="0" fillId="0" borderId="0" xfId="2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6E0-CD9E-498A-8254-165E663B96BE}">
  <dimension ref="A1:J12"/>
  <sheetViews>
    <sheetView tabSelected="1" workbookViewId="0">
      <selection activeCell="C7" sqref="C7"/>
    </sheetView>
  </sheetViews>
  <sheetFormatPr defaultRowHeight="15" x14ac:dyDescent="0.25"/>
  <cols>
    <col min="1" max="1" width="10.42578125" bestFit="1" customWidth="1"/>
    <col min="2" max="2" width="34.140625" bestFit="1" customWidth="1"/>
    <col min="8" max="8" width="26.140625" bestFit="1" customWidth="1"/>
    <col min="9" max="9" width="10.5703125" style="2" bestFit="1" customWidth="1"/>
    <col min="10" max="10" width="10.5703125" bestFit="1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t="s">
        <v>27</v>
      </c>
      <c r="H1" t="s">
        <v>24</v>
      </c>
      <c r="I1" s="2">
        <f>SUMPRODUCT(C:C,D:D)</f>
        <v>4095.9699999999993</v>
      </c>
    </row>
    <row r="2" spans="1:10" x14ac:dyDescent="0.25">
      <c r="A2" t="s">
        <v>6</v>
      </c>
      <c r="B2" t="s">
        <v>3</v>
      </c>
      <c r="C2">
        <v>1</v>
      </c>
      <c r="D2">
        <v>74.989999999999995</v>
      </c>
      <c r="E2">
        <v>65</v>
      </c>
      <c r="H2" t="s">
        <v>26</v>
      </c>
      <c r="I2" s="2">
        <f>I1*0.029</f>
        <v>118.78312999999999</v>
      </c>
    </row>
    <row r="3" spans="1:10" x14ac:dyDescent="0.25">
      <c r="A3" t="s">
        <v>8</v>
      </c>
      <c r="B3" t="s">
        <v>4</v>
      </c>
      <c r="C3">
        <v>1</v>
      </c>
      <c r="D3">
        <v>81.99</v>
      </c>
      <c r="E3">
        <v>70</v>
      </c>
      <c r="H3" t="s">
        <v>25</v>
      </c>
      <c r="I3" s="2">
        <f>I1+I2</f>
        <v>4214.7531299999991</v>
      </c>
    </row>
    <row r="4" spans="1:10" x14ac:dyDescent="0.25">
      <c r="A4" t="s">
        <v>7</v>
      </c>
      <c r="B4" t="s">
        <v>9</v>
      </c>
      <c r="C4">
        <v>1</v>
      </c>
      <c r="D4">
        <v>26.08</v>
      </c>
      <c r="E4">
        <v>5</v>
      </c>
    </row>
    <row r="5" spans="1:10" x14ac:dyDescent="0.25">
      <c r="A5" t="s">
        <v>10</v>
      </c>
      <c r="B5" t="s">
        <v>11</v>
      </c>
      <c r="C5">
        <v>1</v>
      </c>
      <c r="D5">
        <v>24.99</v>
      </c>
      <c r="E5">
        <v>10</v>
      </c>
      <c r="H5" t="s">
        <v>28</v>
      </c>
      <c r="I5" s="3">
        <f>SUMPRODUCT(C:C,E:E)/0.94</f>
        <v>1568.0851063829789</v>
      </c>
    </row>
    <row r="6" spans="1:10" x14ac:dyDescent="0.25">
      <c r="A6" t="s">
        <v>12</v>
      </c>
      <c r="B6" t="s">
        <v>13</v>
      </c>
      <c r="C6">
        <v>6</v>
      </c>
      <c r="D6">
        <v>600</v>
      </c>
      <c r="E6">
        <v>219</v>
      </c>
      <c r="H6" t="s">
        <v>29</v>
      </c>
      <c r="I6" s="4">
        <f>(I5/1000)*24*30</f>
        <v>1129.0212765957447</v>
      </c>
    </row>
    <row r="7" spans="1:10" x14ac:dyDescent="0.25">
      <c r="A7" t="s">
        <v>14</v>
      </c>
      <c r="B7" t="s">
        <v>15</v>
      </c>
      <c r="C7">
        <v>1</v>
      </c>
      <c r="D7">
        <v>26.95</v>
      </c>
      <c r="E7">
        <v>0</v>
      </c>
      <c r="H7" t="s">
        <v>30</v>
      </c>
      <c r="I7" s="2">
        <v>7.0000000000000007E-2</v>
      </c>
    </row>
    <row r="8" spans="1:10" x14ac:dyDescent="0.25">
      <c r="A8" t="s">
        <v>16</v>
      </c>
      <c r="B8" t="s">
        <v>17</v>
      </c>
      <c r="C8">
        <v>1</v>
      </c>
      <c r="D8">
        <v>195</v>
      </c>
      <c r="E8">
        <v>0</v>
      </c>
      <c r="H8" t="s">
        <v>31</v>
      </c>
      <c r="I8" s="2">
        <f>I7*I6</f>
        <v>79.031489361702128</v>
      </c>
      <c r="J8" s="1"/>
    </row>
    <row r="9" spans="1:10" x14ac:dyDescent="0.25">
      <c r="A9" t="s">
        <v>18</v>
      </c>
      <c r="B9" t="s">
        <v>19</v>
      </c>
      <c r="C9">
        <v>1</v>
      </c>
      <c r="D9">
        <v>8.99</v>
      </c>
      <c r="E9">
        <v>10</v>
      </c>
    </row>
    <row r="10" spans="1:10" x14ac:dyDescent="0.25">
      <c r="A10" t="s">
        <v>20</v>
      </c>
      <c r="B10" t="s">
        <v>21</v>
      </c>
      <c r="C10">
        <v>1</v>
      </c>
      <c r="D10">
        <v>36.99</v>
      </c>
      <c r="E10">
        <v>0</v>
      </c>
      <c r="H10" t="s">
        <v>32</v>
      </c>
      <c r="I10" s="2">
        <v>25</v>
      </c>
      <c r="J10" s="1"/>
    </row>
    <row r="11" spans="1:10" x14ac:dyDescent="0.25">
      <c r="A11" t="s">
        <v>22</v>
      </c>
      <c r="B11" t="s">
        <v>23</v>
      </c>
      <c r="C11">
        <v>1</v>
      </c>
      <c r="D11">
        <v>19.989999999999998</v>
      </c>
      <c r="E11">
        <v>0</v>
      </c>
      <c r="H11" t="s">
        <v>33</v>
      </c>
      <c r="I11" s="2">
        <f>C6*I10</f>
        <v>150</v>
      </c>
      <c r="J11" s="1"/>
    </row>
    <row r="12" spans="1:10" x14ac:dyDescent="0.25">
      <c r="H12" t="s">
        <v>34</v>
      </c>
      <c r="I12" s="5">
        <f>I3/I11</f>
        <v>28.098354199999996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Johnson</dc:creator>
  <cp:lastModifiedBy>Brandon Johnson</cp:lastModifiedBy>
  <dcterms:created xsi:type="dcterms:W3CDTF">2020-03-21T02:37:27Z</dcterms:created>
  <dcterms:modified xsi:type="dcterms:W3CDTF">2020-03-21T06:23:26Z</dcterms:modified>
</cp:coreProperties>
</file>