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U2\Notebooks\"/>
    </mc:Choice>
  </mc:AlternateContent>
  <bookViews>
    <workbookView xWindow="0" yWindow="0" windowWidth="28800" windowHeight="11772"/>
  </bookViews>
  <sheets>
    <sheet name="Sheet1" sheetId="1" r:id="rId1"/>
  </sheets>
  <definedNames>
    <definedName name="_xlnm._FilterDatabase" localSheetId="0" hidden="1">Sheet1!$G$20:$H$34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<sst xmlns="http://schemas.openxmlformats.org/spreadsheetml/2006/main" count="91" uniqueCount="21">
  <si>
    <t>HDI Trend Feature Importances</t>
  </si>
  <si>
    <t>HDI Mean Feature Importances</t>
  </si>
  <si>
    <t>CWGI_Poli_Stabl_Mean_minus_4</t>
  </si>
  <si>
    <t>PWGI_Corrupt_Ctrl_Mean_minus_4</t>
  </si>
  <si>
    <t>PWGI_Voice_Acct_Mean_minus_4</t>
  </si>
  <si>
    <t>NS_code_from_gini</t>
  </si>
  <si>
    <t>CWGI_RoL_Mean_minus_4</t>
  </si>
  <si>
    <t>PCPI_std_Mean_minus_4</t>
  </si>
  <si>
    <t>PCPI_std_Trend_minus_4</t>
  </si>
  <si>
    <t>E_GINI_Mean_minus_4</t>
  </si>
  <si>
    <t>PWGI_Corrupt_Ctrl_Trend_minus_4</t>
  </si>
  <si>
    <t>CWGI_RoL_Trend_minus_4</t>
  </si>
  <si>
    <t>CWGI_Poli_Stabl_Trend_minus_4</t>
  </si>
  <si>
    <t>PWGI_Voice_Acct_Trend_minus_4</t>
  </si>
  <si>
    <t>E_GINI_Trend_minus_4</t>
  </si>
  <si>
    <t>year0</t>
  </si>
  <si>
    <t>State_Fail_yr_5 feature importances</t>
  </si>
  <si>
    <t>State_Fail_plus_5 feature importances</t>
  </si>
  <si>
    <t>State_Fail_yr_1 feature importances</t>
  </si>
  <si>
    <t>SCORE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</si>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</sst>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2" borderId="0" xfId="1"/>
    <xf numFmtId="0" fontId="1" fillId="3" borderId="1" xfId="2" applyBorder="1" applyAlignment="1">
      <alignment horizontal="center" vertical="top"/>
    </xf>
    <xf numFmtId="0" fontId="1" fillId="3" borderId="0" xfId="2"/>
  </cellXfs>
  <cellStyles count="3">
    <cellStyle name="20% - Accent6" xfId="2" builtinId="5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zoomScale="90" zoomScaleNormal="90" workbookViewId="0">
      <selection activeCell="F26" sqref="F26"/>
    </sheetView>
  </sheetViews>
  <sheetFormatPr defaultRowHeight="14.4" x14ac:dyDescent="0.3"/>
  <cols>
    <col min="2" max="2" width="31.5546875" bestFit="1" customWidth="1"/>
    <col min="3" max="3" width="14.109375" bestFit="1" customWidth="1"/>
    <col min="7" max="7" width="31.5546875" bestFit="1" customWidth="1"/>
    <col min="12" max="12" width="31.109375" bestFit="1" customWidth="1"/>
    <col min="13" max="13" width="7.21875" customWidth="1"/>
    <col min="14" max="14" width="8.44140625" customWidth="1"/>
    <col min="17" max="17" width="32.77734375" bestFit="1" customWidth="1"/>
    <col min="18" max="18" width="7.6640625" bestFit="1" customWidth="1"/>
  </cols>
  <sheetData>
    <row r="1" spans="2:20" x14ac:dyDescent="0.3">
      <c r="E1">
        <v>21.344731988180129</v>
      </c>
      <c r="J1">
        <v>31.356177403958423</v>
      </c>
      <c r="O1">
        <v>22.306092582608031</v>
      </c>
      <c r="T1">
        <v>31.102850061957877</v>
      </c>
    </row>
    <row r="2" spans="2:20" x14ac:dyDescent="0.3">
      <c r="B2" t="s">
        <v>0</v>
      </c>
      <c r="G2" t="s">
        <v>1</v>
      </c>
      <c r="L2" t="s">
        <v>16</v>
      </c>
      <c r="Q2" t="s">
        <v>17</v>
      </c>
    </row>
    <row r="3" spans="2:20" x14ac:dyDescent="0.3">
      <c r="B3" s="3" t="s">
        <v>15</v>
      </c>
      <c r="C3" s="4">
        <v>5.8678060033730967E-6</v>
      </c>
      <c r="D3">
        <f t="shared" ref="D3:D15" si="0">C3+0.0000028399355569619</f>
        <v>8.7077415603349969E-6</v>
      </c>
      <c r="E3" s="2">
        <f>((D3/SUM($D$3:$D$16))*100)*(100/$E$1)</f>
        <v>100</v>
      </c>
      <c r="G3" s="3" t="s">
        <v>15</v>
      </c>
      <c r="H3" s="4">
        <v>6.8045303315165534E-3</v>
      </c>
      <c r="I3">
        <f t="shared" ref="I3:I15" si="1">H3+0.000635653550411633</f>
        <v>7.4401838819281862E-3</v>
      </c>
      <c r="J3" s="2">
        <f>((I3/SUM($I$3:$I$16))*100)*(100/$J$1)</f>
        <v>100</v>
      </c>
      <c r="L3" s="4" t="s">
        <v>2</v>
      </c>
      <c r="M3" s="4">
        <v>0.30780000000000002</v>
      </c>
      <c r="N3">
        <f t="shared" ref="N3:N15" si="2">M3-0.0182</f>
        <v>0.28960000000000002</v>
      </c>
      <c r="O3" s="2">
        <f>((N3/SUM($N$3:$N$16))*100)*(100/$O$1)</f>
        <v>100</v>
      </c>
      <c r="Q3" s="4" t="s">
        <v>2</v>
      </c>
      <c r="R3" s="4">
        <v>0.37540000000000001</v>
      </c>
      <c r="S3">
        <f t="shared" ref="S3:S15" si="3">R3--0.0011</f>
        <v>0.3765</v>
      </c>
      <c r="T3" s="2">
        <f>((S3/SUM($S$3:$S$16))*100)*(100/$T$1)</f>
        <v>100</v>
      </c>
    </row>
    <row r="4" spans="2:20" x14ac:dyDescent="0.3">
      <c r="B4" s="3" t="s">
        <v>2</v>
      </c>
      <c r="C4" s="4">
        <v>2.999040097041196E-6</v>
      </c>
      <c r="D4">
        <f t="shared" si="0"/>
        <v>5.8389756540030962E-6</v>
      </c>
      <c r="E4" s="2">
        <f t="shared" ref="E4:E16" si="4">((D4/SUM($D$3:$D$16))*100)*(100/$E$1)</f>
        <v>67.054994840458534</v>
      </c>
      <c r="G4" s="3" t="s">
        <v>9</v>
      </c>
      <c r="H4" s="4">
        <v>3.3418778886873108E-3</v>
      </c>
      <c r="I4">
        <f t="shared" si="1"/>
        <v>3.9775314390989441E-3</v>
      </c>
      <c r="J4" s="2">
        <f t="shared" ref="J4:J16" si="5">((I4/SUM($I$3:$I$16))*100)*(100/$J$1)</f>
        <v>53.460122790246601</v>
      </c>
      <c r="L4" s="4" t="s">
        <v>3</v>
      </c>
      <c r="M4" s="4">
        <v>0.29310000000000003</v>
      </c>
      <c r="N4">
        <f t="shared" si="2"/>
        <v>0.27490000000000003</v>
      </c>
      <c r="O4" s="2">
        <f t="shared" ref="O4:O16" si="6">((N4/SUM($N$3:$N$16))*100)*(100/$O$1)</f>
        <v>94.924033149171279</v>
      </c>
      <c r="Q4" s="4" t="s">
        <v>3</v>
      </c>
      <c r="R4" s="4">
        <v>0.2319</v>
      </c>
      <c r="S4">
        <f t="shared" si="3"/>
        <v>0.23299999999999998</v>
      </c>
      <c r="T4" s="2">
        <f t="shared" ref="T4:T16" si="7">((S4/SUM($S$3:$S$16))*100)*(100/$T$1)</f>
        <v>61.885790172642757</v>
      </c>
    </row>
    <row r="5" spans="2:20" x14ac:dyDescent="0.3">
      <c r="B5" s="3" t="s">
        <v>13</v>
      </c>
      <c r="C5" s="4">
        <v>8.9217579756373927E-7</v>
      </c>
      <c r="D5">
        <f t="shared" si="0"/>
        <v>3.7321113545256391E-6</v>
      </c>
      <c r="E5" s="2">
        <f t="shared" si="4"/>
        <v>42.859693626254803</v>
      </c>
      <c r="G5" s="3" t="s">
        <v>6</v>
      </c>
      <c r="H5" s="4">
        <v>2.5117067377998931E-3</v>
      </c>
      <c r="I5">
        <f t="shared" si="1"/>
        <v>3.1473602882115259E-3</v>
      </c>
      <c r="J5" s="2">
        <f t="shared" si="5"/>
        <v>42.302184168543171</v>
      </c>
      <c r="L5" s="4" t="s">
        <v>6</v>
      </c>
      <c r="M5" s="4">
        <v>0.18779999999999999</v>
      </c>
      <c r="N5">
        <f t="shared" si="2"/>
        <v>0.1696</v>
      </c>
      <c r="O5" s="2">
        <f t="shared" si="6"/>
        <v>58.563535911602202</v>
      </c>
      <c r="Q5" s="4" t="s">
        <v>6</v>
      </c>
      <c r="R5" s="4">
        <v>0.1857</v>
      </c>
      <c r="S5">
        <f t="shared" si="3"/>
        <v>0.18679999999999999</v>
      </c>
      <c r="T5" s="2">
        <f t="shared" si="7"/>
        <v>49.614873837981406</v>
      </c>
    </row>
    <row r="6" spans="2:20" x14ac:dyDescent="0.3">
      <c r="B6" s="3" t="s">
        <v>3</v>
      </c>
      <c r="C6" s="4">
        <v>2.889872291892207E-7</v>
      </c>
      <c r="D6">
        <f t="shared" si="0"/>
        <v>3.1289227861511205E-6</v>
      </c>
      <c r="E6" s="2">
        <f t="shared" si="4"/>
        <v>35.932655608473837</v>
      </c>
      <c r="G6" s="3" t="s">
        <v>7</v>
      </c>
      <c r="H6" s="4">
        <v>9.1333258592643518E-4</v>
      </c>
      <c r="I6">
        <f t="shared" si="1"/>
        <v>1.548986136338068E-3</v>
      </c>
      <c r="J6">
        <f t="shared" si="5"/>
        <v>20.819191580741357</v>
      </c>
      <c r="L6" s="4" t="s">
        <v>4</v>
      </c>
      <c r="M6" s="4">
        <v>0.16500000000000001</v>
      </c>
      <c r="N6">
        <f t="shared" si="2"/>
        <v>0.14680000000000001</v>
      </c>
      <c r="O6" s="2">
        <f t="shared" si="6"/>
        <v>50.690607734806626</v>
      </c>
      <c r="Q6" s="4" t="s">
        <v>7</v>
      </c>
      <c r="R6" s="4">
        <v>9.7299999999999998E-2</v>
      </c>
      <c r="S6">
        <f t="shared" si="3"/>
        <v>9.8400000000000001E-2</v>
      </c>
      <c r="T6">
        <f t="shared" si="7"/>
        <v>26.135458167330675</v>
      </c>
    </row>
    <row r="7" spans="2:20" x14ac:dyDescent="0.3">
      <c r="B7" s="3" t="s">
        <v>5</v>
      </c>
      <c r="C7" s="4">
        <v>6.6713224328510123E-9</v>
      </c>
      <c r="D7">
        <f t="shared" si="0"/>
        <v>2.8466068793947509E-6</v>
      </c>
      <c r="E7" s="2">
        <f t="shared" si="4"/>
        <v>32.690530141149921</v>
      </c>
      <c r="G7" s="3" t="s">
        <v>14</v>
      </c>
      <c r="H7" s="4">
        <v>5.6730610241062518E-4</v>
      </c>
      <c r="I7">
        <f t="shared" si="1"/>
        <v>1.202959652822258E-3</v>
      </c>
      <c r="J7">
        <f t="shared" si="5"/>
        <v>16.168412930548445</v>
      </c>
      <c r="L7" s="4" t="s">
        <v>9</v>
      </c>
      <c r="M7" s="4">
        <v>0.13189999999999999</v>
      </c>
      <c r="N7">
        <f t="shared" si="2"/>
        <v>0.1137</v>
      </c>
      <c r="O7">
        <f t="shared" si="6"/>
        <v>39.261049723756905</v>
      </c>
      <c r="Q7" s="4" t="s">
        <v>4</v>
      </c>
      <c r="R7" s="4">
        <v>7.5200000000000003E-2</v>
      </c>
      <c r="S7">
        <f t="shared" si="3"/>
        <v>7.6300000000000007E-2</v>
      </c>
      <c r="T7">
        <f t="shared" si="7"/>
        <v>20.265604249667998</v>
      </c>
    </row>
    <row r="8" spans="2:20" x14ac:dyDescent="0.3">
      <c r="B8" s="1" t="s">
        <v>4</v>
      </c>
      <c r="C8">
        <v>-4.0098782190522992E-8</v>
      </c>
      <c r="D8">
        <f t="shared" si="0"/>
        <v>2.7998367747713769E-6</v>
      </c>
      <c r="E8">
        <f t="shared" si="4"/>
        <v>32.153420670234773</v>
      </c>
      <c r="G8" s="3" t="s">
        <v>2</v>
      </c>
      <c r="H8" s="4">
        <v>5.4956296439986896E-4</v>
      </c>
      <c r="I8">
        <f t="shared" si="1"/>
        <v>1.1852165148115018E-3</v>
      </c>
      <c r="J8">
        <f t="shared" si="5"/>
        <v>15.929935786806698</v>
      </c>
      <c r="L8" s="4" t="s">
        <v>15</v>
      </c>
      <c r="M8" s="4">
        <v>9.9299999999999999E-2</v>
      </c>
      <c r="N8">
        <f t="shared" si="2"/>
        <v>8.1100000000000005E-2</v>
      </c>
      <c r="O8">
        <f t="shared" si="6"/>
        <v>28.004143646408838</v>
      </c>
      <c r="Q8" s="4" t="s">
        <v>5</v>
      </c>
      <c r="R8" s="4">
        <v>6.6799999999999998E-2</v>
      </c>
      <c r="S8">
        <f t="shared" si="3"/>
        <v>6.7900000000000002E-2</v>
      </c>
      <c r="T8">
        <f t="shared" si="7"/>
        <v>18.034528552456841</v>
      </c>
    </row>
    <row r="9" spans="2:20" x14ac:dyDescent="0.3">
      <c r="B9" s="1" t="s">
        <v>8</v>
      </c>
      <c r="C9">
        <v>-3.4491208916916089E-7</v>
      </c>
      <c r="D9">
        <f t="shared" si="0"/>
        <v>2.4950234677927389E-6</v>
      </c>
      <c r="E9">
        <f t="shared" si="4"/>
        <v>28.652934294213853</v>
      </c>
      <c r="G9" s="3" t="s">
        <v>11</v>
      </c>
      <c r="H9" s="4">
        <v>3.1360698671006881E-4</v>
      </c>
      <c r="I9">
        <f t="shared" si="1"/>
        <v>9.4926053712170177E-4</v>
      </c>
      <c r="J9">
        <f t="shared" si="5"/>
        <v>12.758562855246163</v>
      </c>
      <c r="L9" s="4" t="s">
        <v>7</v>
      </c>
      <c r="M9" s="4">
        <v>9.3399999999999997E-2</v>
      </c>
      <c r="N9">
        <f t="shared" si="2"/>
        <v>7.5199999999999989E-2</v>
      </c>
      <c r="O9">
        <f t="shared" si="6"/>
        <v>25.966850828729275</v>
      </c>
      <c r="Q9" s="4" t="s">
        <v>12</v>
      </c>
      <c r="R9" s="4">
        <v>6.0299999999999999E-2</v>
      </c>
      <c r="S9">
        <f t="shared" si="3"/>
        <v>6.1399999999999996E-2</v>
      </c>
      <c r="T9">
        <f t="shared" si="7"/>
        <v>16.308100929614874</v>
      </c>
    </row>
    <row r="10" spans="2:20" x14ac:dyDescent="0.3">
      <c r="B10" s="1" t="s">
        <v>14</v>
      </c>
      <c r="C10">
        <v>-4.5505253283995711E-7</v>
      </c>
      <c r="D10">
        <f t="shared" si="0"/>
        <v>2.3848830241219427E-6</v>
      </c>
      <c r="E10">
        <f t="shared" si="4"/>
        <v>27.38807769612071</v>
      </c>
      <c r="G10" s="3" t="s">
        <v>5</v>
      </c>
      <c r="H10" s="4">
        <v>2.7227305531664359E-4</v>
      </c>
      <c r="I10">
        <f t="shared" si="1"/>
        <v>9.0792660572827655E-4</v>
      </c>
      <c r="J10">
        <f t="shared" si="5"/>
        <v>12.203012991837236</v>
      </c>
      <c r="L10" s="4" t="s">
        <v>10</v>
      </c>
      <c r="M10" s="4">
        <v>7.1199999999999999E-2</v>
      </c>
      <c r="N10">
        <f t="shared" si="2"/>
        <v>5.2999999999999999E-2</v>
      </c>
      <c r="O10">
        <f t="shared" si="6"/>
        <v>18.301104972375686</v>
      </c>
      <c r="Q10" s="4" t="s">
        <v>9</v>
      </c>
      <c r="R10" s="4">
        <v>4.9500000000000002E-2</v>
      </c>
      <c r="S10">
        <f t="shared" si="3"/>
        <v>5.0599999999999999E-2</v>
      </c>
      <c r="T10">
        <f t="shared" si="7"/>
        <v>13.43957503320053</v>
      </c>
    </row>
    <row r="11" spans="2:20" x14ac:dyDescent="0.3">
      <c r="B11" s="1" t="s">
        <v>11</v>
      </c>
      <c r="C11">
        <v>-6.0429232120236959E-7</v>
      </c>
      <c r="D11">
        <f t="shared" si="0"/>
        <v>2.2356432357595303E-6</v>
      </c>
      <c r="E11">
        <f t="shared" si="4"/>
        <v>25.674202894849376</v>
      </c>
      <c r="G11" s="3" t="s">
        <v>3</v>
      </c>
      <c r="H11" s="4">
        <v>1.2384565700075681E-4</v>
      </c>
      <c r="I11">
        <f t="shared" si="1"/>
        <v>7.5949920741238974E-4</v>
      </c>
      <c r="J11">
        <f t="shared" si="5"/>
        <v>10.208070384620108</v>
      </c>
      <c r="L11" s="4" t="s">
        <v>5</v>
      </c>
      <c r="M11" s="4">
        <v>5.7099999999999998E-2</v>
      </c>
      <c r="N11">
        <f t="shared" si="2"/>
        <v>3.8899999999999997E-2</v>
      </c>
      <c r="O11">
        <f t="shared" si="6"/>
        <v>13.432320441988947</v>
      </c>
      <c r="Q11" s="4" t="s">
        <v>15</v>
      </c>
      <c r="R11" s="4">
        <v>1.9599999999999999E-2</v>
      </c>
      <c r="S11">
        <f t="shared" si="3"/>
        <v>2.07E-2</v>
      </c>
      <c r="T11">
        <f t="shared" si="7"/>
        <v>5.4980079681274896</v>
      </c>
    </row>
    <row r="12" spans="2:20" x14ac:dyDescent="0.3">
      <c r="B12" s="1" t="s">
        <v>7</v>
      </c>
      <c r="C12">
        <v>-9.2436920984696053E-7</v>
      </c>
      <c r="D12">
        <f t="shared" si="0"/>
        <v>1.9155663471149393E-6</v>
      </c>
      <c r="E12">
        <f t="shared" si="4"/>
        <v>21.99842902826396</v>
      </c>
      <c r="G12" s="3" t="s">
        <v>8</v>
      </c>
      <c r="H12" s="4">
        <v>6.0673517399426058E-5</v>
      </c>
      <c r="I12">
        <f t="shared" si="1"/>
        <v>6.9632706781105902E-4</v>
      </c>
      <c r="J12">
        <f t="shared" si="5"/>
        <v>9.3590034717072079</v>
      </c>
      <c r="L12" s="4" t="s">
        <v>8</v>
      </c>
      <c r="M12" s="4">
        <v>4.41E-2</v>
      </c>
      <c r="N12">
        <f t="shared" si="2"/>
        <v>2.5899999999999999E-2</v>
      </c>
      <c r="O12">
        <f t="shared" si="6"/>
        <v>8.943370165745856</v>
      </c>
      <c r="Q12" s="4" t="s">
        <v>10</v>
      </c>
      <c r="R12" s="4">
        <v>1.38E-2</v>
      </c>
      <c r="S12">
        <f t="shared" si="3"/>
        <v>1.49E-2</v>
      </c>
      <c r="T12">
        <f t="shared" si="7"/>
        <v>3.95750332005312</v>
      </c>
    </row>
    <row r="13" spans="2:20" x14ac:dyDescent="0.3">
      <c r="B13" s="1" t="s">
        <v>6</v>
      </c>
      <c r="C13">
        <v>-1.0549676518869029E-6</v>
      </c>
      <c r="D13">
        <f t="shared" si="0"/>
        <v>1.7849679050749969E-6</v>
      </c>
      <c r="E13">
        <f t="shared" si="4"/>
        <v>20.498632081661448</v>
      </c>
      <c r="G13" s="3" t="s">
        <v>13</v>
      </c>
      <c r="H13" s="4">
        <v>5.3715967129969178E-5</v>
      </c>
      <c r="I13">
        <f t="shared" si="1"/>
        <v>6.8936951754160214E-4</v>
      </c>
      <c r="J13">
        <f t="shared" si="5"/>
        <v>9.265490322302977</v>
      </c>
      <c r="L13" s="4" t="s">
        <v>14</v>
      </c>
      <c r="M13" s="4">
        <v>3.2899999999999999E-2</v>
      </c>
      <c r="N13">
        <f t="shared" si="2"/>
        <v>1.4699999999999998E-2</v>
      </c>
      <c r="O13">
        <f t="shared" si="6"/>
        <v>5.0759668508287277</v>
      </c>
      <c r="Q13" s="4" t="s">
        <v>13</v>
      </c>
      <c r="R13" s="4">
        <v>8.6E-3</v>
      </c>
      <c r="S13">
        <f t="shared" si="3"/>
        <v>9.7000000000000003E-3</v>
      </c>
      <c r="T13">
        <f t="shared" si="7"/>
        <v>2.5763612217795484</v>
      </c>
    </row>
    <row r="14" spans="2:20" x14ac:dyDescent="0.3">
      <c r="B14" s="1" t="s">
        <v>9</v>
      </c>
      <c r="C14">
        <v>-1.367051410782263E-6</v>
      </c>
      <c r="D14">
        <f t="shared" si="0"/>
        <v>1.4728841461796368E-6</v>
      </c>
      <c r="E14">
        <f t="shared" si="4"/>
        <v>16.914651588752172</v>
      </c>
      <c r="G14" s="3" t="s">
        <v>10</v>
      </c>
      <c r="H14" s="4">
        <v>1.6258660756357509E-5</v>
      </c>
      <c r="I14">
        <f t="shared" si="1"/>
        <v>6.5191221116799047E-4</v>
      </c>
      <c r="J14">
        <f t="shared" si="5"/>
        <v>8.7620443461276665</v>
      </c>
      <c r="L14" s="4" t="s">
        <v>11</v>
      </c>
      <c r="M14" s="4">
        <v>3.2500000000000001E-2</v>
      </c>
      <c r="N14">
        <f t="shared" si="2"/>
        <v>1.43E-2</v>
      </c>
      <c r="O14">
        <f t="shared" si="6"/>
        <v>4.9378453038674035</v>
      </c>
      <c r="Q14" s="4" t="s">
        <v>8</v>
      </c>
      <c r="R14" s="4">
        <v>7.9000000000000008E-3</v>
      </c>
      <c r="S14">
        <f t="shared" si="3"/>
        <v>9.0000000000000011E-3</v>
      </c>
      <c r="T14">
        <f t="shared" si="7"/>
        <v>2.3904382470119523</v>
      </c>
    </row>
    <row r="15" spans="2:20" x14ac:dyDescent="0.3">
      <c r="B15" s="1" t="s">
        <v>10</v>
      </c>
      <c r="C15">
        <v>-1.3873577798294641E-6</v>
      </c>
      <c r="D15">
        <f t="shared" si="0"/>
        <v>1.4525777771324358E-6</v>
      </c>
      <c r="E15">
        <f t="shared" si="4"/>
        <v>16.681452556528942</v>
      </c>
      <c r="G15" s="1" t="s">
        <v>12</v>
      </c>
      <c r="H15">
        <v>-6.4218159158482835E-5</v>
      </c>
      <c r="I15">
        <f t="shared" si="1"/>
        <v>5.7143539125315012E-4</v>
      </c>
      <c r="J15">
        <f t="shared" si="5"/>
        <v>7.6803933924420402</v>
      </c>
      <c r="L15" s="4" t="s">
        <v>12</v>
      </c>
      <c r="M15" s="4">
        <v>1.8800000000000001E-2</v>
      </c>
      <c r="N15">
        <f t="shared" si="2"/>
        <v>5.9999999999999984E-4</v>
      </c>
      <c r="O15">
        <f t="shared" si="6"/>
        <v>0.20718232044198889</v>
      </c>
      <c r="Q15" s="4" t="s">
        <v>11</v>
      </c>
      <c r="R15" s="4">
        <v>4.1999999999999997E-3</v>
      </c>
      <c r="S15">
        <f t="shared" si="3"/>
        <v>5.3E-3</v>
      </c>
      <c r="T15">
        <f t="shared" si="7"/>
        <v>1.4077025232403717</v>
      </c>
    </row>
    <row r="16" spans="2:20" x14ac:dyDescent="0.3">
      <c r="B16" s="1" t="s">
        <v>12</v>
      </c>
      <c r="C16">
        <v>-2.839935556961902E-6</v>
      </c>
      <c r="D16">
        <f>C16+0.0000028399355569619</f>
        <v>0</v>
      </c>
      <c r="E16">
        <f t="shared" si="4"/>
        <v>0</v>
      </c>
      <c r="G16" s="1" t="s">
        <v>4</v>
      </c>
      <c r="H16">
        <v>-6.3565355041163285E-4</v>
      </c>
      <c r="I16">
        <f>H16+0.000635653550411633</f>
        <v>0</v>
      </c>
      <c r="J16">
        <f t="shared" si="5"/>
        <v>0</v>
      </c>
      <c r="L16" s="4" t="s">
        <v>13</v>
      </c>
      <c r="M16" s="4">
        <v>1.8200000000000001E-2</v>
      </c>
      <c r="N16">
        <f>M16-0.0182</f>
        <v>0</v>
      </c>
      <c r="O16">
        <f t="shared" si="6"/>
        <v>0</v>
      </c>
      <c r="Q16" t="s">
        <v>14</v>
      </c>
      <c r="R16">
        <v>-1.1000000000000001E-3</v>
      </c>
      <c r="S16">
        <f>R16--0.0011</f>
        <v>0</v>
      </c>
      <c r="T16">
        <f t="shared" si="7"/>
        <v>0</v>
      </c>
    </row>
    <row r="19" spans="2:8" x14ac:dyDescent="0.3">
      <c r="E19">
        <v>29.577042295770422</v>
      </c>
    </row>
    <row r="20" spans="2:8" x14ac:dyDescent="0.3">
      <c r="B20" t="s">
        <v>18</v>
      </c>
      <c r="G20" t="s">
        <v>20</v>
      </c>
      <c r="H20" t="s">
        <v>19</v>
      </c>
    </row>
    <row r="21" spans="2:8" x14ac:dyDescent="0.3">
      <c r="B21" s="4" t="s">
        <v>2</v>
      </c>
      <c r="C21" s="4">
        <v>0.29720000000000002</v>
      </c>
      <c r="D21">
        <f t="shared" ref="D21:D33" si="8">C21-0.0014</f>
        <v>0.29580000000000001</v>
      </c>
      <c r="E21" s="2">
        <f>((D21/SUM($D$21:$D$34))*100)*(100/$E$19)</f>
        <v>100</v>
      </c>
      <c r="G21" s="1" t="s">
        <v>2</v>
      </c>
      <c r="H21">
        <v>382.98493062726521</v>
      </c>
    </row>
    <row r="22" spans="2:8" x14ac:dyDescent="0.3">
      <c r="B22" s="4" t="s">
        <v>3</v>
      </c>
      <c r="C22" s="4">
        <v>0.219</v>
      </c>
      <c r="D22">
        <f t="shared" si="8"/>
        <v>0.21759999999999999</v>
      </c>
      <c r="E22" s="2">
        <f t="shared" ref="E22:E34" si="9">((D22/SUM($D$21:$D$34))*100)*(100/$E$19)</f>
        <v>73.563218390804607</v>
      </c>
      <c r="G22" s="1" t="s">
        <v>3</v>
      </c>
      <c r="H22">
        <v>276.51376770571255</v>
      </c>
    </row>
    <row r="23" spans="2:8" x14ac:dyDescent="0.3">
      <c r="B23" s="4" t="s">
        <v>4</v>
      </c>
      <c r="C23" s="4">
        <v>0.1118</v>
      </c>
      <c r="D23">
        <f t="shared" si="8"/>
        <v>0.1104</v>
      </c>
      <c r="E23" s="2">
        <f t="shared" si="9"/>
        <v>37.322515212981749</v>
      </c>
      <c r="G23" s="1" t="s">
        <v>15</v>
      </c>
      <c r="H23">
        <v>233.50215161453633</v>
      </c>
    </row>
    <row r="24" spans="2:8" x14ac:dyDescent="0.3">
      <c r="B24" s="4" t="s">
        <v>5</v>
      </c>
      <c r="C24" s="4">
        <v>0.1076</v>
      </c>
      <c r="D24">
        <f t="shared" si="8"/>
        <v>0.1062</v>
      </c>
      <c r="E24" s="2">
        <f t="shared" si="9"/>
        <v>35.902636916835704</v>
      </c>
      <c r="G24" s="1" t="s">
        <v>6</v>
      </c>
      <c r="H24">
        <v>202.99410091527167</v>
      </c>
    </row>
    <row r="25" spans="2:8" x14ac:dyDescent="0.3">
      <c r="B25" s="4" t="s">
        <v>6</v>
      </c>
      <c r="C25" s="4">
        <v>9.6100000000000005E-2</v>
      </c>
      <c r="D25">
        <f t="shared" si="8"/>
        <v>9.4700000000000006E-2</v>
      </c>
      <c r="E25" s="2">
        <f t="shared" si="9"/>
        <v>32.014874915483439</v>
      </c>
      <c r="G25" s="1" t="s">
        <v>4</v>
      </c>
      <c r="H25">
        <v>140.43214786769116</v>
      </c>
    </row>
    <row r="26" spans="2:8" x14ac:dyDescent="0.3">
      <c r="B26" s="4" t="s">
        <v>7</v>
      </c>
      <c r="C26" s="4">
        <v>3.0499999999999999E-2</v>
      </c>
      <c r="D26">
        <f t="shared" si="8"/>
        <v>2.9100000000000001E-2</v>
      </c>
      <c r="E26">
        <f t="shared" si="9"/>
        <v>9.8377281947261679</v>
      </c>
      <c r="G26" s="1" t="s">
        <v>9</v>
      </c>
      <c r="H26">
        <v>132.47364119139908</v>
      </c>
    </row>
    <row r="27" spans="2:8" x14ac:dyDescent="0.3">
      <c r="B27" s="4" t="s">
        <v>8</v>
      </c>
      <c r="C27" s="4">
        <v>3.04E-2</v>
      </c>
      <c r="D27">
        <f t="shared" si="8"/>
        <v>2.9000000000000001E-2</v>
      </c>
      <c r="E27">
        <f t="shared" si="9"/>
        <v>9.8039215686274517</v>
      </c>
      <c r="G27" s="1" t="s">
        <v>5</v>
      </c>
      <c r="H27">
        <v>112.26302904426865</v>
      </c>
    </row>
    <row r="28" spans="2:8" x14ac:dyDescent="0.3">
      <c r="B28" s="4" t="s">
        <v>9</v>
      </c>
      <c r="C28" s="4">
        <v>2.92E-2</v>
      </c>
      <c r="D28">
        <f t="shared" si="8"/>
        <v>2.7800000000000002E-2</v>
      </c>
      <c r="E28">
        <f t="shared" si="9"/>
        <v>9.3982420554428678</v>
      </c>
      <c r="G28" s="1" t="s">
        <v>7</v>
      </c>
      <c r="H28">
        <v>104.75765779979145</v>
      </c>
    </row>
    <row r="29" spans="2:8" x14ac:dyDescent="0.3">
      <c r="B29" s="4" t="s">
        <v>10</v>
      </c>
      <c r="C29" s="4">
        <v>2.3900000000000001E-2</v>
      </c>
      <c r="D29">
        <f t="shared" si="8"/>
        <v>2.2500000000000003E-2</v>
      </c>
      <c r="E29">
        <f t="shared" si="9"/>
        <v>7.6064908722109541</v>
      </c>
      <c r="G29" s="1" t="s">
        <v>13</v>
      </c>
      <c r="H29">
        <v>61.158610755191958</v>
      </c>
    </row>
    <row r="30" spans="2:8" x14ac:dyDescent="0.3">
      <c r="B30" s="4" t="s">
        <v>11</v>
      </c>
      <c r="C30" s="4">
        <v>2.3199999999999998E-2</v>
      </c>
      <c r="D30">
        <f t="shared" si="8"/>
        <v>2.18E-2</v>
      </c>
      <c r="E30">
        <f t="shared" si="9"/>
        <v>7.3698444895199469</v>
      </c>
      <c r="G30" s="1" t="s">
        <v>8</v>
      </c>
      <c r="H30">
        <v>59.149667747306317</v>
      </c>
    </row>
    <row r="31" spans="2:8" x14ac:dyDescent="0.3">
      <c r="B31" s="4" t="s">
        <v>12</v>
      </c>
      <c r="C31" s="4">
        <v>2.1899999999999999E-2</v>
      </c>
      <c r="D31">
        <f t="shared" si="8"/>
        <v>2.0500000000000001E-2</v>
      </c>
      <c r="E31">
        <f t="shared" si="9"/>
        <v>6.9303583502366477</v>
      </c>
      <c r="G31" s="1" t="s">
        <v>10</v>
      </c>
      <c r="H31">
        <v>55.308596067296371</v>
      </c>
    </row>
    <row r="32" spans="2:8" x14ac:dyDescent="0.3">
      <c r="B32" s="4" t="s">
        <v>13</v>
      </c>
      <c r="C32" s="4">
        <v>2.0500000000000001E-2</v>
      </c>
      <c r="D32">
        <f t="shared" si="8"/>
        <v>1.9100000000000002E-2</v>
      </c>
      <c r="E32">
        <f t="shared" si="9"/>
        <v>6.4570655848546323</v>
      </c>
      <c r="G32" s="1" t="s">
        <v>11</v>
      </c>
      <c r="H32">
        <v>52.148158066723269</v>
      </c>
    </row>
    <row r="33" spans="2:8" x14ac:dyDescent="0.3">
      <c r="B33" s="4" t="s">
        <v>14</v>
      </c>
      <c r="C33" s="4">
        <v>7.0000000000000001E-3</v>
      </c>
      <c r="D33">
        <f t="shared" si="8"/>
        <v>5.5999999999999999E-3</v>
      </c>
      <c r="E33">
        <f t="shared" si="9"/>
        <v>1.8931710615280595</v>
      </c>
      <c r="G33" s="1" t="s">
        <v>14</v>
      </c>
      <c r="H33">
        <v>50.525628539025945</v>
      </c>
    </row>
    <row r="34" spans="2:8" x14ac:dyDescent="0.3">
      <c r="B34" s="4" t="s">
        <v>15</v>
      </c>
      <c r="C34" s="4">
        <v>1.4E-3</v>
      </c>
      <c r="D34">
        <f>C34-0.0014</f>
        <v>0</v>
      </c>
      <c r="E34">
        <f t="shared" si="9"/>
        <v>0</v>
      </c>
      <c r="G34" s="1" t="s">
        <v>12</v>
      </c>
      <c r="H34">
        <v>31.126034992735551</v>
      </c>
    </row>
  </sheetData>
  <autoFilter ref="G20:H34">
    <sortState ref="G21:H34">
      <sortCondition descending="1" ref="H20:H3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2020-03-03T19:08:13Z</dcterms:created>
  <dcterms:modified xsi:type="dcterms:W3CDTF">2020-03-04T00:45:37Z</dcterms:modified>
</cp:coreProperties>
</file>